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55" activeTab="1"/>
  </bookViews>
  <sheets>
    <sheet name="Лист7" sheetId="7" r:id="rId1"/>
    <sheet name="Данные по материалам" sheetId="1" r:id="rId2"/>
    <sheet name="редактор" sheetId="2" r:id="rId3"/>
  </sheets>
  <externalReferences>
    <externalReference r:id="rId4"/>
  </externalReferences>
  <definedNames>
    <definedName name="ВидМатериала">редактор!$E$3:$E$8</definedName>
    <definedName name="Грузоперевозчик">Таблица3[Грузоперевозчик]</definedName>
    <definedName name="Завод">редактор!$N$3:$N$8</definedName>
    <definedName name="КакиеМашиныПривозили">Таблица3[Какие машины привозили цемент]</definedName>
    <definedName name="МестоПриемки">Таблица3[Место приемки по накладной]</definedName>
    <definedName name="Номенклатура">Таблица3[Номенклатура]</definedName>
    <definedName name="ОткудаМатериал">Таблица3[Откуда материал]</definedName>
    <definedName name="Поставщик">Таблица3[Поставщик]</definedName>
    <definedName name="Срез_Завод">#N/A</definedName>
    <definedName name="Тара">редактор!$K$3:$L$3</definedName>
  </definedNames>
  <calcPr calcId="145621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K187" i="1" l="1"/>
  <c r="I187" i="1"/>
  <c r="K186" i="1"/>
  <c r="I186" i="1"/>
  <c r="K185" i="1"/>
  <c r="I185" i="1"/>
  <c r="O185" i="1" s="1"/>
  <c r="K184" i="1"/>
  <c r="I184" i="1"/>
  <c r="K183" i="1"/>
  <c r="I183" i="1"/>
  <c r="O183" i="1" s="1"/>
  <c r="K182" i="1"/>
  <c r="I182" i="1"/>
  <c r="K181" i="1"/>
  <c r="I181" i="1"/>
  <c r="O181" i="1" s="1"/>
  <c r="K180" i="1"/>
  <c r="I180" i="1"/>
  <c r="L180" i="1" s="1"/>
  <c r="K179" i="1"/>
  <c r="I179" i="1"/>
  <c r="K178" i="1"/>
  <c r="I178" i="1"/>
  <c r="K177" i="1"/>
  <c r="I177" i="1"/>
  <c r="O177" i="1" s="1"/>
  <c r="K176" i="1"/>
  <c r="I176" i="1"/>
  <c r="O176" i="1" s="1"/>
  <c r="K175" i="1"/>
  <c r="I175" i="1"/>
  <c r="O175" i="1" s="1"/>
  <c r="K174" i="1"/>
  <c r="I174" i="1"/>
  <c r="O174" i="1" s="1"/>
  <c r="K173" i="1"/>
  <c r="I173" i="1"/>
  <c r="O173" i="1" s="1"/>
  <c r="K172" i="1"/>
  <c r="I172" i="1"/>
  <c r="K171" i="1"/>
  <c r="I171" i="1"/>
  <c r="O171" i="1" s="1"/>
  <c r="K170" i="1"/>
  <c r="I170" i="1"/>
  <c r="O170" i="1" s="1"/>
  <c r="K169" i="1"/>
  <c r="I169" i="1"/>
  <c r="O169" i="1" s="1"/>
  <c r="K168" i="1"/>
  <c r="I168" i="1"/>
  <c r="K167" i="1"/>
  <c r="I167" i="1"/>
  <c r="L167" i="1" s="1"/>
  <c r="N167" i="1" s="1"/>
  <c r="P167" i="1" s="1"/>
  <c r="K166" i="1"/>
  <c r="I166" i="1"/>
  <c r="K165" i="1"/>
  <c r="I165" i="1"/>
  <c r="O165" i="1" s="1"/>
  <c r="K164" i="1"/>
  <c r="I164" i="1"/>
  <c r="L164" i="1" s="1"/>
  <c r="K163" i="1"/>
  <c r="I163" i="1"/>
  <c r="O162" i="1"/>
  <c r="K162" i="1"/>
  <c r="I162" i="1"/>
  <c r="K161" i="1"/>
  <c r="I161" i="1"/>
  <c r="O161" i="1" s="1"/>
  <c r="Q161" i="1" s="1"/>
  <c r="K160" i="1"/>
  <c r="I160" i="1"/>
  <c r="K159" i="1"/>
  <c r="I159" i="1"/>
  <c r="O159" i="1" s="1"/>
  <c r="K158" i="1"/>
  <c r="I158" i="1"/>
  <c r="O158" i="1" s="1"/>
  <c r="K157" i="1"/>
  <c r="I157" i="1"/>
  <c r="O157" i="1" s="1"/>
  <c r="K156" i="1"/>
  <c r="I156" i="1"/>
  <c r="O156" i="1" s="1"/>
  <c r="Q156" i="1" s="1"/>
  <c r="K155" i="1"/>
  <c r="I155" i="1"/>
  <c r="K154" i="1"/>
  <c r="I154" i="1"/>
  <c r="K153" i="1"/>
  <c r="I153" i="1"/>
  <c r="O153" i="1" s="1"/>
  <c r="K152" i="1"/>
  <c r="I152" i="1"/>
  <c r="O152" i="1" s="1"/>
  <c r="L151" i="1"/>
  <c r="K151" i="1"/>
  <c r="I151" i="1"/>
  <c r="O151" i="1" s="1"/>
  <c r="K150" i="1"/>
  <c r="I150" i="1"/>
  <c r="K149" i="1"/>
  <c r="I149" i="1"/>
  <c r="O149" i="1" s="1"/>
  <c r="K148" i="1"/>
  <c r="I148" i="1"/>
  <c r="O148" i="1" s="1"/>
  <c r="K147" i="1"/>
  <c r="I147" i="1"/>
  <c r="O147" i="1" s="1"/>
  <c r="K146" i="1"/>
  <c r="I146" i="1"/>
  <c r="O146" i="1" s="1"/>
  <c r="K145" i="1"/>
  <c r="I145" i="1"/>
  <c r="O145" i="1" s="1"/>
  <c r="K144" i="1"/>
  <c r="I144" i="1"/>
  <c r="K143" i="1"/>
  <c r="I143" i="1"/>
  <c r="K142" i="1"/>
  <c r="I142" i="1"/>
  <c r="K141" i="1"/>
  <c r="I141" i="1"/>
  <c r="O141" i="1" s="1"/>
  <c r="O140" i="1"/>
  <c r="K140" i="1"/>
  <c r="I140" i="1"/>
  <c r="K139" i="1"/>
  <c r="I139" i="1"/>
  <c r="O139" i="1" s="1"/>
  <c r="K138" i="1"/>
  <c r="I138" i="1"/>
  <c r="O138" i="1" s="1"/>
  <c r="K137" i="1"/>
  <c r="I137" i="1"/>
  <c r="O137" i="1" s="1"/>
  <c r="K136" i="1"/>
  <c r="I136" i="1"/>
  <c r="L136" i="1" s="1"/>
  <c r="K135" i="1"/>
  <c r="I135" i="1"/>
  <c r="K134" i="1"/>
  <c r="I134" i="1"/>
  <c r="K133" i="1"/>
  <c r="I133" i="1"/>
  <c r="O133" i="1" s="1"/>
  <c r="K132" i="1"/>
  <c r="I132" i="1"/>
  <c r="K131" i="1"/>
  <c r="I131" i="1"/>
  <c r="K130" i="1"/>
  <c r="I130" i="1"/>
  <c r="O130" i="1" s="1"/>
  <c r="K129" i="1"/>
  <c r="I129" i="1"/>
  <c r="O129" i="1" s="1"/>
  <c r="K128" i="1"/>
  <c r="I128" i="1"/>
  <c r="K127" i="1"/>
  <c r="I127" i="1"/>
  <c r="K126" i="1"/>
  <c r="I126" i="1"/>
  <c r="K125" i="1"/>
  <c r="I125" i="1"/>
  <c r="O125" i="1" s="1"/>
  <c r="K124" i="1"/>
  <c r="I124" i="1"/>
  <c r="O124" i="1" s="1"/>
  <c r="K123" i="1"/>
  <c r="I123" i="1"/>
  <c r="O123" i="1" s="1"/>
  <c r="K122" i="1"/>
  <c r="I122" i="1"/>
  <c r="K121" i="1"/>
  <c r="I121" i="1"/>
  <c r="K120" i="1"/>
  <c r="I120" i="1"/>
  <c r="O120" i="1" s="1"/>
  <c r="O119" i="1"/>
  <c r="K119" i="1"/>
  <c r="I119" i="1"/>
  <c r="L119" i="1" s="1"/>
  <c r="L118" i="1"/>
  <c r="N118" i="1" s="1"/>
  <c r="P118" i="1" s="1"/>
  <c r="K118" i="1"/>
  <c r="I118" i="1"/>
  <c r="O118" i="1" s="1"/>
  <c r="K117" i="1"/>
  <c r="I117" i="1"/>
  <c r="O117" i="1" s="1"/>
  <c r="K116" i="1"/>
  <c r="I116" i="1"/>
  <c r="O116" i="1" s="1"/>
  <c r="K115" i="1"/>
  <c r="I115" i="1"/>
  <c r="K114" i="1"/>
  <c r="I114" i="1"/>
  <c r="K113" i="1"/>
  <c r="I113" i="1"/>
  <c r="K112" i="1"/>
  <c r="I112" i="1"/>
  <c r="O112" i="1" s="1"/>
  <c r="K111" i="1"/>
  <c r="I111" i="1"/>
  <c r="K110" i="1"/>
  <c r="I110" i="1"/>
  <c r="K109" i="1"/>
  <c r="I109" i="1"/>
  <c r="K108" i="1"/>
  <c r="I108" i="1"/>
  <c r="O108" i="1" s="1"/>
  <c r="K107" i="1"/>
  <c r="I107" i="1"/>
  <c r="L107" i="1" s="1"/>
  <c r="K106" i="1"/>
  <c r="I106" i="1"/>
  <c r="O106" i="1" s="1"/>
  <c r="Q106" i="1" s="1"/>
  <c r="L105" i="1"/>
  <c r="K105" i="1"/>
  <c r="I105" i="1"/>
  <c r="O105" i="1" s="1"/>
  <c r="K104" i="1"/>
  <c r="I104" i="1"/>
  <c r="O104" i="1" s="1"/>
  <c r="Q104" i="1" s="1"/>
  <c r="K103" i="1"/>
  <c r="I103" i="1"/>
  <c r="L103" i="1" s="1"/>
  <c r="K102" i="1"/>
  <c r="Q102" i="1" s="1"/>
  <c r="I102" i="1"/>
  <c r="O102" i="1" s="1"/>
  <c r="K101" i="1"/>
  <c r="I101" i="1"/>
  <c r="O101" i="1" s="1"/>
  <c r="O100" i="1"/>
  <c r="K100" i="1"/>
  <c r="I100" i="1"/>
  <c r="N99" i="1"/>
  <c r="P99" i="1" s="1"/>
  <c r="K99" i="1"/>
  <c r="I99" i="1"/>
  <c r="L99" i="1" s="1"/>
  <c r="K98" i="1"/>
  <c r="I98" i="1"/>
  <c r="O98" i="1" s="1"/>
  <c r="Q98" i="1" s="1"/>
  <c r="L97" i="1"/>
  <c r="K97" i="1"/>
  <c r="I97" i="1"/>
  <c r="O97" i="1" s="1"/>
  <c r="K96" i="1"/>
  <c r="I96" i="1"/>
  <c r="K95" i="1"/>
  <c r="I95" i="1"/>
  <c r="O95" i="1" s="1"/>
  <c r="K94" i="1"/>
  <c r="I94" i="1"/>
  <c r="K93" i="1"/>
  <c r="I93" i="1"/>
  <c r="K92" i="1"/>
  <c r="I92" i="1"/>
  <c r="L92" i="1" s="1"/>
  <c r="K91" i="1"/>
  <c r="I91" i="1"/>
  <c r="O91" i="1" s="1"/>
  <c r="K90" i="1"/>
  <c r="I90" i="1"/>
  <c r="K89" i="1"/>
  <c r="I89" i="1"/>
  <c r="O89" i="1" s="1"/>
  <c r="L88" i="1"/>
  <c r="K88" i="1"/>
  <c r="I88" i="1"/>
  <c r="O88" i="1" s="1"/>
  <c r="K87" i="1"/>
  <c r="I87" i="1"/>
  <c r="O87" i="1" s="1"/>
  <c r="K86" i="1"/>
  <c r="I86" i="1"/>
  <c r="L86" i="1" s="1"/>
  <c r="K85" i="1"/>
  <c r="I85" i="1"/>
  <c r="O85" i="1" s="1"/>
  <c r="K84" i="1"/>
  <c r="I84" i="1"/>
  <c r="K83" i="1"/>
  <c r="I83" i="1"/>
  <c r="O83" i="1" s="1"/>
  <c r="O82" i="1"/>
  <c r="Q82" i="1" s="1"/>
  <c r="K82" i="1"/>
  <c r="I82" i="1"/>
  <c r="L82" i="1" s="1"/>
  <c r="K81" i="1"/>
  <c r="I81" i="1"/>
  <c r="K80" i="1"/>
  <c r="I80" i="1"/>
  <c r="L80" i="1" s="1"/>
  <c r="K79" i="1"/>
  <c r="I79" i="1"/>
  <c r="O79" i="1" s="1"/>
  <c r="K78" i="1"/>
  <c r="I78" i="1"/>
  <c r="K77" i="1"/>
  <c r="I77" i="1"/>
  <c r="O77" i="1" s="1"/>
  <c r="K76" i="1"/>
  <c r="I76" i="1"/>
  <c r="K75" i="1"/>
  <c r="I75" i="1"/>
  <c r="O75" i="1" s="1"/>
  <c r="K74" i="1"/>
  <c r="I74" i="1"/>
  <c r="L74" i="1" s="1"/>
  <c r="L73" i="1"/>
  <c r="N73" i="1" s="1"/>
  <c r="P73" i="1" s="1"/>
  <c r="K73" i="1"/>
  <c r="I73" i="1"/>
  <c r="O73" i="1" s="1"/>
  <c r="O72" i="1"/>
  <c r="L72" i="1"/>
  <c r="K72" i="1"/>
  <c r="I72" i="1"/>
  <c r="K71" i="1"/>
  <c r="I71" i="1"/>
  <c r="O71" i="1" s="1"/>
  <c r="K70" i="1"/>
  <c r="I70" i="1"/>
  <c r="L70" i="1" s="1"/>
  <c r="K69" i="1"/>
  <c r="I69" i="1"/>
  <c r="K68" i="1"/>
  <c r="I68" i="1"/>
  <c r="L68" i="1" s="1"/>
  <c r="K67" i="1"/>
  <c r="I67" i="1"/>
  <c r="O67" i="1" s="1"/>
  <c r="K66" i="1"/>
  <c r="I66" i="1"/>
  <c r="K65" i="1"/>
  <c r="I65" i="1"/>
  <c r="O65" i="1" s="1"/>
  <c r="K64" i="1"/>
  <c r="I64" i="1"/>
  <c r="K63" i="1"/>
  <c r="I63" i="1"/>
  <c r="O63" i="1" s="1"/>
  <c r="K62" i="1"/>
  <c r="I62" i="1"/>
  <c r="K61" i="1"/>
  <c r="I61" i="1"/>
  <c r="K60" i="1"/>
  <c r="I60" i="1"/>
  <c r="K59" i="1"/>
  <c r="I59" i="1"/>
  <c r="O59" i="1" s="1"/>
  <c r="K58" i="1"/>
  <c r="I58" i="1"/>
  <c r="K57" i="1"/>
  <c r="I57" i="1"/>
  <c r="K56" i="1"/>
  <c r="I56" i="1"/>
  <c r="K55" i="1"/>
  <c r="I55" i="1"/>
  <c r="O55" i="1" s="1"/>
  <c r="K54" i="1"/>
  <c r="I54" i="1"/>
  <c r="L54" i="1" s="1"/>
  <c r="K53" i="1"/>
  <c r="I53" i="1"/>
  <c r="K52" i="1"/>
  <c r="I52" i="1"/>
  <c r="L52" i="1" s="1"/>
  <c r="L51" i="1"/>
  <c r="N51" i="1" s="1"/>
  <c r="P51" i="1" s="1"/>
  <c r="K51" i="1"/>
  <c r="I51" i="1"/>
  <c r="O51" i="1" s="1"/>
  <c r="K50" i="1"/>
  <c r="I50" i="1"/>
  <c r="O50" i="1" s="1"/>
  <c r="K49" i="1"/>
  <c r="I49" i="1"/>
  <c r="L49" i="1" s="1"/>
  <c r="K48" i="1"/>
  <c r="I48" i="1"/>
  <c r="K47" i="1"/>
  <c r="I47" i="1"/>
  <c r="O47" i="1" s="1"/>
  <c r="Q47" i="1" s="1"/>
  <c r="K46" i="1"/>
  <c r="I46" i="1"/>
  <c r="K45" i="1"/>
  <c r="I45" i="1"/>
  <c r="K44" i="1"/>
  <c r="I44" i="1"/>
  <c r="L44" i="1" s="1"/>
  <c r="K43" i="1"/>
  <c r="I43" i="1"/>
  <c r="O43" i="1" s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O31" i="1" s="1"/>
  <c r="Q31" i="1" s="1"/>
  <c r="K30" i="1"/>
  <c r="I30" i="1"/>
  <c r="O30" i="1" s="1"/>
  <c r="K29" i="1"/>
  <c r="I29" i="1"/>
  <c r="L29" i="1" s="1"/>
  <c r="K28" i="1"/>
  <c r="I28" i="1"/>
  <c r="K27" i="1"/>
  <c r="I27" i="1"/>
  <c r="O27" i="1" s="1"/>
  <c r="K26" i="1"/>
  <c r="I26" i="1"/>
  <c r="K25" i="1"/>
  <c r="I25" i="1"/>
  <c r="K24" i="1"/>
  <c r="I24" i="1"/>
  <c r="K23" i="1"/>
  <c r="I23" i="1"/>
  <c r="O23" i="1" s="1"/>
  <c r="K22" i="1"/>
  <c r="I22" i="1"/>
  <c r="K21" i="1"/>
  <c r="I21" i="1"/>
  <c r="K20" i="1"/>
  <c r="I20" i="1"/>
  <c r="L20" i="1" s="1"/>
  <c r="K19" i="1"/>
  <c r="I19" i="1"/>
  <c r="O19" i="1" s="1"/>
  <c r="L18" i="1"/>
  <c r="N18" i="1" s="1"/>
  <c r="P18" i="1" s="1"/>
  <c r="K18" i="1"/>
  <c r="Q18" i="1" s="1"/>
  <c r="I18" i="1"/>
  <c r="O18" i="1" s="1"/>
  <c r="O17" i="1"/>
  <c r="L17" i="1"/>
  <c r="K17" i="1"/>
  <c r="I17" i="1"/>
  <c r="K16" i="1"/>
  <c r="I16" i="1"/>
  <c r="K15" i="1"/>
  <c r="I15" i="1"/>
  <c r="O15" i="1" s="1"/>
  <c r="K14" i="1"/>
  <c r="I14" i="1"/>
  <c r="O14" i="1" s="1"/>
  <c r="K13" i="1"/>
  <c r="I13" i="1"/>
  <c r="L13" i="1" s="1"/>
  <c r="K12" i="1"/>
  <c r="I12" i="1"/>
  <c r="K11" i="1"/>
  <c r="I11" i="1"/>
  <c r="O11" i="1" s="1"/>
  <c r="Q11" i="1" s="1"/>
  <c r="K10" i="1"/>
  <c r="I10" i="1"/>
  <c r="O10" i="1" s="1"/>
  <c r="K9" i="1"/>
  <c r="I9" i="1"/>
  <c r="L9" i="1" s="1"/>
  <c r="K8" i="1"/>
  <c r="I8" i="1"/>
  <c r="Q50" i="1" l="1"/>
  <c r="L14" i="1"/>
  <c r="N14" i="1" s="1"/>
  <c r="P14" i="1" s="1"/>
  <c r="L50" i="1"/>
  <c r="N50" i="1" s="1"/>
  <c r="P50" i="1" s="1"/>
  <c r="L65" i="1"/>
  <c r="Q72" i="1"/>
  <c r="O107" i="1"/>
  <c r="Q107" i="1" s="1"/>
  <c r="L139" i="1"/>
  <c r="N139" i="1" s="1"/>
  <c r="P139" i="1" s="1"/>
  <c r="Q158" i="1"/>
  <c r="Q173" i="1"/>
  <c r="O9" i="1"/>
  <c r="Q15" i="1"/>
  <c r="Q118" i="1"/>
  <c r="O136" i="1"/>
  <c r="Q136" i="1" s="1"/>
  <c r="L152" i="1"/>
  <c r="Q170" i="1"/>
  <c r="L171" i="1"/>
  <c r="N171" i="1" s="1"/>
  <c r="P171" i="1" s="1"/>
  <c r="O180" i="1"/>
  <c r="Q180" i="1" s="1"/>
  <c r="Q119" i="1"/>
  <c r="O20" i="1"/>
  <c r="L31" i="1"/>
  <c r="N44" i="1"/>
  <c r="P44" i="1" s="1"/>
  <c r="O49" i="1"/>
  <c r="Q49" i="1" s="1"/>
  <c r="Q59" i="1"/>
  <c r="L77" i="1"/>
  <c r="N77" i="1" s="1"/>
  <c r="P77" i="1" s="1"/>
  <c r="O80" i="1"/>
  <c r="Q80" i="1" s="1"/>
  <c r="Q88" i="1"/>
  <c r="Q97" i="1"/>
  <c r="L117" i="1"/>
  <c r="N117" i="1" s="1"/>
  <c r="P117" i="1" s="1"/>
  <c r="Q120" i="1"/>
  <c r="L123" i="1"/>
  <c r="L138" i="1"/>
  <c r="N138" i="1" s="1"/>
  <c r="P138" i="1" s="1"/>
  <c r="L148" i="1"/>
  <c r="N151" i="1"/>
  <c r="P151" i="1" s="1"/>
  <c r="L158" i="1"/>
  <c r="L159" i="1"/>
  <c r="N159" i="1" s="1"/>
  <c r="P159" i="1" s="1"/>
  <c r="Q165" i="1"/>
  <c r="L170" i="1"/>
  <c r="L176" i="1"/>
  <c r="N176" i="1" s="1"/>
  <c r="P176" i="1" s="1"/>
  <c r="Q162" i="1"/>
  <c r="L10" i="1"/>
  <c r="N10" i="1" s="1"/>
  <c r="P10" i="1" s="1"/>
  <c r="L15" i="1"/>
  <c r="N15" i="1" s="1"/>
  <c r="P15" i="1" s="1"/>
  <c r="Q17" i="1"/>
  <c r="L19" i="1"/>
  <c r="N19" i="1" s="1"/>
  <c r="P19" i="1" s="1"/>
  <c r="Q27" i="1"/>
  <c r="L30" i="1"/>
  <c r="N30" i="1" s="1"/>
  <c r="P30" i="1" s="1"/>
  <c r="O44" i="1"/>
  <c r="Q44" i="1" s="1"/>
  <c r="O74" i="1"/>
  <c r="Q74" i="1" s="1"/>
  <c r="L85" i="1"/>
  <c r="N85" i="1" s="1"/>
  <c r="P85" i="1" s="1"/>
  <c r="L89" i="1"/>
  <c r="N89" i="1" s="1"/>
  <c r="P89" i="1" s="1"/>
  <c r="L101" i="1"/>
  <c r="N101" i="1" s="1"/>
  <c r="P101" i="1" s="1"/>
  <c r="L102" i="1"/>
  <c r="N102" i="1" s="1"/>
  <c r="P102" i="1" s="1"/>
  <c r="O103" i="1"/>
  <c r="Q103" i="1" s="1"/>
  <c r="L106" i="1"/>
  <c r="N106" i="1" s="1"/>
  <c r="P106" i="1" s="1"/>
  <c r="N107" i="1"/>
  <c r="P107" i="1" s="1"/>
  <c r="Q146" i="1"/>
  <c r="L147" i="1"/>
  <c r="N147" i="1" s="1"/>
  <c r="P147" i="1" s="1"/>
  <c r="Q152" i="1"/>
  <c r="L175" i="1"/>
  <c r="N175" i="1" s="1"/>
  <c r="P175" i="1" s="1"/>
  <c r="L183" i="1"/>
  <c r="L36" i="1"/>
  <c r="N36" i="1" s="1"/>
  <c r="P36" i="1" s="1"/>
  <c r="O36" i="1"/>
  <c r="Q36" i="1" s="1"/>
  <c r="O38" i="1"/>
  <c r="Q38" i="1" s="1"/>
  <c r="L38" i="1"/>
  <c r="N38" i="1" s="1"/>
  <c r="P38" i="1" s="1"/>
  <c r="O53" i="1"/>
  <c r="Q53" i="1" s="1"/>
  <c r="L53" i="1"/>
  <c r="N53" i="1" s="1"/>
  <c r="P53" i="1" s="1"/>
  <c r="O81" i="1"/>
  <c r="Q81" i="1" s="1"/>
  <c r="L81" i="1"/>
  <c r="N81" i="1" s="1"/>
  <c r="P81" i="1" s="1"/>
  <c r="O142" i="1"/>
  <c r="Q142" i="1" s="1"/>
  <c r="L142" i="1"/>
  <c r="N142" i="1" s="1"/>
  <c r="P142" i="1" s="1"/>
  <c r="O186" i="1"/>
  <c r="Q186" i="1" s="1"/>
  <c r="L186" i="1"/>
  <c r="L12" i="1"/>
  <c r="N12" i="1" s="1"/>
  <c r="P12" i="1" s="1"/>
  <c r="O12" i="1"/>
  <c r="Q12" i="1" s="1"/>
  <c r="O42" i="1"/>
  <c r="Q42" i="1" s="1"/>
  <c r="L42" i="1"/>
  <c r="N42" i="1" s="1"/>
  <c r="P42" i="1" s="1"/>
  <c r="O61" i="1"/>
  <c r="Q61" i="1" s="1"/>
  <c r="L61" i="1"/>
  <c r="N61" i="1" s="1"/>
  <c r="P61" i="1" s="1"/>
  <c r="O93" i="1"/>
  <c r="Q93" i="1" s="1"/>
  <c r="L93" i="1"/>
  <c r="N93" i="1" s="1"/>
  <c r="P93" i="1" s="1"/>
  <c r="O110" i="1"/>
  <c r="Q110" i="1" s="1"/>
  <c r="L110" i="1"/>
  <c r="N110" i="1" s="1"/>
  <c r="P110" i="1" s="1"/>
  <c r="O114" i="1"/>
  <c r="Q114" i="1" s="1"/>
  <c r="L114" i="1"/>
  <c r="N114" i="1" s="1"/>
  <c r="P114" i="1" s="1"/>
  <c r="O122" i="1"/>
  <c r="Q122" i="1" s="1"/>
  <c r="L122" i="1"/>
  <c r="Q140" i="1"/>
  <c r="O154" i="1"/>
  <c r="Q154" i="1" s="1"/>
  <c r="L154" i="1"/>
  <c r="N154" i="1" s="1"/>
  <c r="P154" i="1" s="1"/>
  <c r="O163" i="1"/>
  <c r="L163" i="1"/>
  <c r="N163" i="1" s="1"/>
  <c r="P163" i="1" s="1"/>
  <c r="Q174" i="1"/>
  <c r="O179" i="1"/>
  <c r="Q179" i="1" s="1"/>
  <c r="L179" i="1"/>
  <c r="Q9" i="1"/>
  <c r="Q23" i="1"/>
  <c r="L25" i="1"/>
  <c r="N25" i="1" s="1"/>
  <c r="P25" i="1" s="1"/>
  <c r="O25" i="1"/>
  <c r="Q25" i="1" s="1"/>
  <c r="O33" i="1"/>
  <c r="Q33" i="1" s="1"/>
  <c r="L33" i="1"/>
  <c r="N33" i="1" s="1"/>
  <c r="P33" i="1" s="1"/>
  <c r="O35" i="1"/>
  <c r="Q35" i="1" s="1"/>
  <c r="L35" i="1"/>
  <c r="N35" i="1" s="1"/>
  <c r="P35" i="1" s="1"/>
  <c r="O56" i="1"/>
  <c r="Q56" i="1" s="1"/>
  <c r="L56" i="1"/>
  <c r="N56" i="1" s="1"/>
  <c r="P56" i="1" s="1"/>
  <c r="Q67" i="1"/>
  <c r="Q124" i="1"/>
  <c r="O126" i="1"/>
  <c r="Q126" i="1" s="1"/>
  <c r="L126" i="1"/>
  <c r="N126" i="1" s="1"/>
  <c r="P126" i="1" s="1"/>
  <c r="Q130" i="1"/>
  <c r="O132" i="1"/>
  <c r="Q132" i="1" s="1"/>
  <c r="L132" i="1"/>
  <c r="N132" i="1" s="1"/>
  <c r="P132" i="1" s="1"/>
  <c r="O143" i="1"/>
  <c r="Q143" i="1" s="1"/>
  <c r="L143" i="1"/>
  <c r="N143" i="1" s="1"/>
  <c r="P143" i="1" s="1"/>
  <c r="O164" i="1"/>
  <c r="Q164" i="1" s="1"/>
  <c r="O187" i="1"/>
  <c r="Q187" i="1" s="1"/>
  <c r="L187" i="1"/>
  <c r="N187" i="1" s="1"/>
  <c r="P187" i="1" s="1"/>
  <c r="O22" i="1"/>
  <c r="Q22" i="1" s="1"/>
  <c r="L22" i="1"/>
  <c r="N22" i="1" s="1"/>
  <c r="P22" i="1" s="1"/>
  <c r="O26" i="1"/>
  <c r="Q26" i="1" s="1"/>
  <c r="N26" i="1"/>
  <c r="P26" i="1" s="1"/>
  <c r="L26" i="1"/>
  <c r="O34" i="1"/>
  <c r="Q34" i="1" s="1"/>
  <c r="L34" i="1"/>
  <c r="N34" i="1" s="1"/>
  <c r="P34" i="1" s="1"/>
  <c r="O57" i="1"/>
  <c r="Q57" i="1" s="1"/>
  <c r="L57" i="1"/>
  <c r="N57" i="1" s="1"/>
  <c r="P57" i="1" s="1"/>
  <c r="O66" i="1"/>
  <c r="Q66" i="1" s="1"/>
  <c r="L66" i="1"/>
  <c r="N66" i="1" s="1"/>
  <c r="P66" i="1" s="1"/>
  <c r="O127" i="1"/>
  <c r="Q127" i="1" s="1"/>
  <c r="L127" i="1"/>
  <c r="N127" i="1" s="1"/>
  <c r="P127" i="1" s="1"/>
  <c r="O131" i="1"/>
  <c r="L131" i="1"/>
  <c r="N131" i="1" s="1"/>
  <c r="P131" i="1" s="1"/>
  <c r="O135" i="1"/>
  <c r="Q135" i="1" s="1"/>
  <c r="L135" i="1"/>
  <c r="N135" i="1" s="1"/>
  <c r="P135" i="1" s="1"/>
  <c r="Q20" i="1"/>
  <c r="L28" i="1"/>
  <c r="N28" i="1" s="1"/>
  <c r="P28" i="1" s="1"/>
  <c r="O28" i="1"/>
  <c r="Q28" i="1" s="1"/>
  <c r="L41" i="1"/>
  <c r="O41" i="1"/>
  <c r="Q41" i="1" s="1"/>
  <c r="Q43" i="1"/>
  <c r="O46" i="1"/>
  <c r="Q46" i="1" s="1"/>
  <c r="L46" i="1"/>
  <c r="N46" i="1" s="1"/>
  <c r="P46" i="1" s="1"/>
  <c r="L58" i="1"/>
  <c r="N58" i="1" s="1"/>
  <c r="P58" i="1" s="1"/>
  <c r="O58" i="1"/>
  <c r="Q58" i="1" s="1"/>
  <c r="L64" i="1"/>
  <c r="N64" i="1" s="1"/>
  <c r="P64" i="1" s="1"/>
  <c r="O64" i="1"/>
  <c r="Q64" i="1" s="1"/>
  <c r="O69" i="1"/>
  <c r="Q69" i="1" s="1"/>
  <c r="L69" i="1"/>
  <c r="N69" i="1" s="1"/>
  <c r="P69" i="1" s="1"/>
  <c r="L90" i="1"/>
  <c r="O90" i="1"/>
  <c r="Q90" i="1" s="1"/>
  <c r="L96" i="1"/>
  <c r="N96" i="1" s="1"/>
  <c r="P96" i="1" s="1"/>
  <c r="O96" i="1"/>
  <c r="Q96" i="1" s="1"/>
  <c r="O109" i="1"/>
  <c r="L109" i="1"/>
  <c r="L111" i="1"/>
  <c r="N111" i="1" s="1"/>
  <c r="P111" i="1" s="1"/>
  <c r="O111" i="1"/>
  <c r="Q111" i="1" s="1"/>
  <c r="O113" i="1"/>
  <c r="Q113" i="1" s="1"/>
  <c r="L113" i="1"/>
  <c r="N113" i="1" s="1"/>
  <c r="P113" i="1" s="1"/>
  <c r="L115" i="1"/>
  <c r="N115" i="1" s="1"/>
  <c r="P115" i="1" s="1"/>
  <c r="O115" i="1"/>
  <c r="Q115" i="1" s="1"/>
  <c r="L121" i="1"/>
  <c r="N121" i="1" s="1"/>
  <c r="P121" i="1" s="1"/>
  <c r="O121" i="1"/>
  <c r="Q121" i="1" s="1"/>
  <c r="O155" i="1"/>
  <c r="L155" i="1"/>
  <c r="N155" i="1" s="1"/>
  <c r="P155" i="1" s="1"/>
  <c r="N179" i="1"/>
  <c r="P179" i="1" s="1"/>
  <c r="O182" i="1"/>
  <c r="Q182" i="1" s="1"/>
  <c r="L182" i="1"/>
  <c r="N182" i="1" s="1"/>
  <c r="P182" i="1" s="1"/>
  <c r="Q51" i="1"/>
  <c r="N65" i="1"/>
  <c r="P65" i="1" s="1"/>
  <c r="Q73" i="1"/>
  <c r="Q75" i="1"/>
  <c r="Q83" i="1"/>
  <c r="N97" i="1"/>
  <c r="P97" i="1" s="1"/>
  <c r="O99" i="1"/>
  <c r="Q99" i="1" s="1"/>
  <c r="N123" i="1"/>
  <c r="P123" i="1" s="1"/>
  <c r="Q129" i="1"/>
  <c r="Q145" i="1"/>
  <c r="Q151" i="1"/>
  <c r="Q176" i="1"/>
  <c r="N183" i="1"/>
  <c r="P183" i="1" s="1"/>
  <c r="Q10" i="1"/>
  <c r="Q14" i="1"/>
  <c r="Q19" i="1"/>
  <c r="Q30" i="1"/>
  <c r="Q65" i="1"/>
  <c r="Q89" i="1"/>
  <c r="Q91" i="1"/>
  <c r="Q112" i="1"/>
  <c r="Q123" i="1"/>
  <c r="Q138" i="1"/>
  <c r="Q148" i="1"/>
  <c r="O21" i="1"/>
  <c r="Q21" i="1" s="1"/>
  <c r="L21" i="1"/>
  <c r="N21" i="1" s="1"/>
  <c r="P21" i="1" s="1"/>
  <c r="O39" i="1"/>
  <c r="Q39" i="1" s="1"/>
  <c r="L39" i="1"/>
  <c r="N39" i="1" s="1"/>
  <c r="P39" i="1" s="1"/>
  <c r="L184" i="1"/>
  <c r="N184" i="1" s="1"/>
  <c r="P184" i="1" s="1"/>
  <c r="O184" i="1"/>
  <c r="Q184" i="1" s="1"/>
  <c r="L48" i="1"/>
  <c r="N48" i="1" s="1"/>
  <c r="P48" i="1" s="1"/>
  <c r="O48" i="1"/>
  <c r="Q48" i="1" s="1"/>
  <c r="O60" i="1"/>
  <c r="Q60" i="1" s="1"/>
  <c r="L60" i="1"/>
  <c r="N60" i="1" s="1"/>
  <c r="P60" i="1" s="1"/>
  <c r="O78" i="1"/>
  <c r="Q78" i="1" s="1"/>
  <c r="L78" i="1"/>
  <c r="N78" i="1" s="1"/>
  <c r="P78" i="1" s="1"/>
  <c r="L24" i="1"/>
  <c r="N24" i="1" s="1"/>
  <c r="P24" i="1" s="1"/>
  <c r="O24" i="1"/>
  <c r="Q24" i="1" s="1"/>
  <c r="O37" i="1"/>
  <c r="Q37" i="1" s="1"/>
  <c r="L37" i="1"/>
  <c r="N37" i="1" s="1"/>
  <c r="P37" i="1" s="1"/>
  <c r="L40" i="1"/>
  <c r="N40" i="1" s="1"/>
  <c r="P40" i="1" s="1"/>
  <c r="O40" i="1"/>
  <c r="Q40" i="1" s="1"/>
  <c r="L47" i="1"/>
  <c r="N47" i="1" s="1"/>
  <c r="P47" i="1" s="1"/>
  <c r="L23" i="1"/>
  <c r="N23" i="1" s="1"/>
  <c r="P23" i="1" s="1"/>
  <c r="N45" i="1"/>
  <c r="P45" i="1" s="1"/>
  <c r="O45" i="1"/>
  <c r="Q45" i="1" s="1"/>
  <c r="L45" i="1"/>
  <c r="O62" i="1"/>
  <c r="Q62" i="1" s="1"/>
  <c r="L62" i="1"/>
  <c r="N62" i="1" s="1"/>
  <c r="P62" i="1" s="1"/>
  <c r="O76" i="1"/>
  <c r="Q76" i="1" s="1"/>
  <c r="L76" i="1"/>
  <c r="N76" i="1" s="1"/>
  <c r="P76" i="1" s="1"/>
  <c r="O84" i="1"/>
  <c r="Q84" i="1" s="1"/>
  <c r="L84" i="1"/>
  <c r="N84" i="1" s="1"/>
  <c r="P84" i="1" s="1"/>
  <c r="L8" i="1"/>
  <c r="N8" i="1" s="1"/>
  <c r="P8" i="1" s="1"/>
  <c r="O8" i="1"/>
  <c r="Q8" i="1" s="1"/>
  <c r="N29" i="1"/>
  <c r="P29" i="1" s="1"/>
  <c r="O29" i="1"/>
  <c r="Q29" i="1" s="1"/>
  <c r="N31" i="1"/>
  <c r="P31" i="1" s="1"/>
  <c r="L32" i="1"/>
  <c r="N32" i="1" s="1"/>
  <c r="P32" i="1" s="1"/>
  <c r="O32" i="1"/>
  <c r="Q32" i="1" s="1"/>
  <c r="N52" i="1"/>
  <c r="P52" i="1" s="1"/>
  <c r="O52" i="1"/>
  <c r="Q52" i="1" s="1"/>
  <c r="N54" i="1"/>
  <c r="P54" i="1" s="1"/>
  <c r="O54" i="1"/>
  <c r="Q54" i="1" s="1"/>
  <c r="N68" i="1"/>
  <c r="P68" i="1" s="1"/>
  <c r="O68" i="1"/>
  <c r="Q68" i="1" s="1"/>
  <c r="N70" i="1"/>
  <c r="P70" i="1" s="1"/>
  <c r="O70" i="1"/>
  <c r="Q70" i="1" s="1"/>
  <c r="L168" i="1"/>
  <c r="N168" i="1" s="1"/>
  <c r="P168" i="1" s="1"/>
  <c r="O168" i="1"/>
  <c r="Q168" i="1" s="1"/>
  <c r="N13" i="1"/>
  <c r="P13" i="1" s="1"/>
  <c r="O13" i="1"/>
  <c r="Q13" i="1" s="1"/>
  <c r="L16" i="1"/>
  <c r="N16" i="1" s="1"/>
  <c r="P16" i="1" s="1"/>
  <c r="O16" i="1"/>
  <c r="Q16" i="1" s="1"/>
  <c r="O94" i="1"/>
  <c r="Q94" i="1" s="1"/>
  <c r="L94" i="1"/>
  <c r="N94" i="1" s="1"/>
  <c r="P94" i="1" s="1"/>
  <c r="N86" i="1"/>
  <c r="P86" i="1" s="1"/>
  <c r="N92" i="1"/>
  <c r="P92" i="1" s="1"/>
  <c r="L146" i="1"/>
  <c r="N146" i="1" s="1"/>
  <c r="P146" i="1" s="1"/>
  <c r="L162" i="1"/>
  <c r="N162" i="1" s="1"/>
  <c r="P162" i="1" s="1"/>
  <c r="O172" i="1"/>
  <c r="Q172" i="1" s="1"/>
  <c r="L172" i="1"/>
  <c r="N172" i="1" s="1"/>
  <c r="P172" i="1" s="1"/>
  <c r="L11" i="1"/>
  <c r="N11" i="1" s="1"/>
  <c r="P11" i="1" s="1"/>
  <c r="N17" i="1"/>
  <c r="P17" i="1" s="1"/>
  <c r="N20" i="1"/>
  <c r="P20" i="1" s="1"/>
  <c r="L27" i="1"/>
  <c r="N27" i="1" s="1"/>
  <c r="P27" i="1" s="1"/>
  <c r="L43" i="1"/>
  <c r="N43" i="1" s="1"/>
  <c r="P43" i="1" s="1"/>
  <c r="N49" i="1"/>
  <c r="P49" i="1" s="1"/>
  <c r="Q55" i="1"/>
  <c r="Q71" i="1"/>
  <c r="N72" i="1"/>
  <c r="P72" i="1" s="1"/>
  <c r="Q77" i="1"/>
  <c r="N82" i="1"/>
  <c r="P82" i="1" s="1"/>
  <c r="Q87" i="1"/>
  <c r="N88" i="1"/>
  <c r="P88" i="1" s="1"/>
  <c r="Q101" i="1"/>
  <c r="Q117" i="1"/>
  <c r="L140" i="1"/>
  <c r="N140" i="1" s="1"/>
  <c r="P140" i="1" s="1"/>
  <c r="L156" i="1"/>
  <c r="N156" i="1" s="1"/>
  <c r="P156" i="1" s="1"/>
  <c r="O166" i="1"/>
  <c r="Q166" i="1" s="1"/>
  <c r="L166" i="1"/>
  <c r="N166" i="1" s="1"/>
  <c r="P166" i="1" s="1"/>
  <c r="L174" i="1"/>
  <c r="N174" i="1" s="1"/>
  <c r="P174" i="1" s="1"/>
  <c r="N9" i="1"/>
  <c r="P9" i="1" s="1"/>
  <c r="N41" i="1"/>
  <c r="P41" i="1" s="1"/>
  <c r="Q63" i="1"/>
  <c r="N74" i="1"/>
  <c r="P74" i="1" s="1"/>
  <c r="Q79" i="1"/>
  <c r="N80" i="1"/>
  <c r="P80" i="1" s="1"/>
  <c r="Q85" i="1"/>
  <c r="O86" i="1"/>
  <c r="Q86" i="1" s="1"/>
  <c r="N90" i="1"/>
  <c r="P90" i="1" s="1"/>
  <c r="O92" i="1"/>
  <c r="Q92" i="1" s="1"/>
  <c r="Q95" i="1"/>
  <c r="Q105" i="1"/>
  <c r="Q109" i="1"/>
  <c r="O144" i="1"/>
  <c r="Q144" i="1" s="1"/>
  <c r="L144" i="1"/>
  <c r="N144" i="1" s="1"/>
  <c r="P144" i="1" s="1"/>
  <c r="N160" i="1"/>
  <c r="P160" i="1" s="1"/>
  <c r="O160" i="1"/>
  <c r="Q160" i="1" s="1"/>
  <c r="L160" i="1"/>
  <c r="L55" i="1"/>
  <c r="N55" i="1" s="1"/>
  <c r="P55" i="1" s="1"/>
  <c r="L59" i="1"/>
  <c r="N59" i="1" s="1"/>
  <c r="P59" i="1" s="1"/>
  <c r="L63" i="1"/>
  <c r="N63" i="1" s="1"/>
  <c r="P63" i="1" s="1"/>
  <c r="L67" i="1"/>
  <c r="N67" i="1" s="1"/>
  <c r="P67" i="1" s="1"/>
  <c r="L71" i="1"/>
  <c r="N71" i="1" s="1"/>
  <c r="P71" i="1" s="1"/>
  <c r="L75" i="1"/>
  <c r="N75" i="1" s="1"/>
  <c r="P75" i="1" s="1"/>
  <c r="L79" i="1"/>
  <c r="N79" i="1" s="1"/>
  <c r="P79" i="1" s="1"/>
  <c r="L83" i="1"/>
  <c r="N83" i="1" s="1"/>
  <c r="P83" i="1" s="1"/>
  <c r="L87" i="1"/>
  <c r="N87" i="1" s="1"/>
  <c r="P87" i="1" s="1"/>
  <c r="L91" i="1"/>
  <c r="N91" i="1" s="1"/>
  <c r="P91" i="1" s="1"/>
  <c r="L95" i="1"/>
  <c r="N95" i="1" s="1"/>
  <c r="P95" i="1" s="1"/>
  <c r="L98" i="1"/>
  <c r="N98" i="1" s="1"/>
  <c r="P98" i="1" s="1"/>
  <c r="L100" i="1"/>
  <c r="N100" i="1" s="1"/>
  <c r="P100" i="1" s="1"/>
  <c r="N103" i="1"/>
  <c r="P103" i="1" s="1"/>
  <c r="L108" i="1"/>
  <c r="N108" i="1" s="1"/>
  <c r="P108" i="1" s="1"/>
  <c r="L116" i="1"/>
  <c r="N116" i="1" s="1"/>
  <c r="P116" i="1" s="1"/>
  <c r="N119" i="1"/>
  <c r="P119" i="1" s="1"/>
  <c r="L130" i="1"/>
  <c r="N130" i="1" s="1"/>
  <c r="P130" i="1" s="1"/>
  <c r="Q133" i="1"/>
  <c r="Q139" i="1"/>
  <c r="O150" i="1"/>
  <c r="Q150" i="1" s="1"/>
  <c r="L150" i="1"/>
  <c r="N150" i="1" s="1"/>
  <c r="P150" i="1" s="1"/>
  <c r="O178" i="1"/>
  <c r="Q178" i="1" s="1"/>
  <c r="L178" i="1"/>
  <c r="N178" i="1" s="1"/>
  <c r="P178" i="1" s="1"/>
  <c r="Q100" i="1"/>
  <c r="L104" i="1"/>
  <c r="N104" i="1" s="1"/>
  <c r="P104" i="1" s="1"/>
  <c r="Q108" i="1"/>
  <c r="L112" i="1"/>
  <c r="N112" i="1" s="1"/>
  <c r="P112" i="1" s="1"/>
  <c r="Q116" i="1"/>
  <c r="L120" i="1"/>
  <c r="N120" i="1" s="1"/>
  <c r="P120" i="1" s="1"/>
  <c r="L124" i="1"/>
  <c r="N124" i="1" s="1"/>
  <c r="P124" i="1" s="1"/>
  <c r="O128" i="1"/>
  <c r="Q128" i="1" s="1"/>
  <c r="L128" i="1"/>
  <c r="N128" i="1" s="1"/>
  <c r="P128" i="1" s="1"/>
  <c r="O134" i="1"/>
  <c r="Q134" i="1" s="1"/>
  <c r="L134" i="1"/>
  <c r="N134" i="1" s="1"/>
  <c r="P134" i="1" s="1"/>
  <c r="Q149" i="1"/>
  <c r="Q155" i="1"/>
  <c r="Q177" i="1"/>
  <c r="Q183" i="1"/>
  <c r="N105" i="1"/>
  <c r="P105" i="1" s="1"/>
  <c r="N109" i="1"/>
  <c r="P109" i="1" s="1"/>
  <c r="Q125" i="1"/>
  <c r="Q131" i="1"/>
  <c r="N136" i="1"/>
  <c r="P136" i="1" s="1"/>
  <c r="Q141" i="1"/>
  <c r="Q147" i="1"/>
  <c r="N152" i="1"/>
  <c r="P152" i="1" s="1"/>
  <c r="Q157" i="1"/>
  <c r="N158" i="1"/>
  <c r="P158" i="1" s="1"/>
  <c r="Q163" i="1"/>
  <c r="Q169" i="1"/>
  <c r="N170" i="1"/>
  <c r="P170" i="1" s="1"/>
  <c r="Q175" i="1"/>
  <c r="N180" i="1"/>
  <c r="P180" i="1" s="1"/>
  <c r="Q185" i="1"/>
  <c r="N186" i="1"/>
  <c r="P186" i="1" s="1"/>
  <c r="N122" i="1"/>
  <c r="P122" i="1" s="1"/>
  <c r="Q137" i="1"/>
  <c r="N148" i="1"/>
  <c r="P148" i="1" s="1"/>
  <c r="Q153" i="1"/>
  <c r="Q159" i="1"/>
  <c r="N164" i="1"/>
  <c r="P164" i="1" s="1"/>
  <c r="Q171" i="1"/>
  <c r="Q181" i="1"/>
  <c r="L125" i="1"/>
  <c r="N125" i="1" s="1"/>
  <c r="P125" i="1" s="1"/>
  <c r="L129" i="1"/>
  <c r="N129" i="1" s="1"/>
  <c r="P129" i="1" s="1"/>
  <c r="L133" i="1"/>
  <c r="N133" i="1" s="1"/>
  <c r="P133" i="1" s="1"/>
  <c r="L137" i="1"/>
  <c r="N137" i="1" s="1"/>
  <c r="P137" i="1" s="1"/>
  <c r="L141" i="1"/>
  <c r="N141" i="1" s="1"/>
  <c r="P141" i="1" s="1"/>
  <c r="L145" i="1"/>
  <c r="N145" i="1" s="1"/>
  <c r="P145" i="1" s="1"/>
  <c r="L149" i="1"/>
  <c r="N149" i="1" s="1"/>
  <c r="P149" i="1" s="1"/>
  <c r="L153" i="1"/>
  <c r="N153" i="1" s="1"/>
  <c r="P153" i="1" s="1"/>
  <c r="L157" i="1"/>
  <c r="N157" i="1" s="1"/>
  <c r="P157" i="1" s="1"/>
  <c r="L161" i="1"/>
  <c r="N161" i="1" s="1"/>
  <c r="P161" i="1" s="1"/>
  <c r="L165" i="1"/>
  <c r="N165" i="1" s="1"/>
  <c r="P165" i="1" s="1"/>
  <c r="O167" i="1"/>
  <c r="Q167" i="1" s="1"/>
  <c r="L169" i="1"/>
  <c r="N169" i="1" s="1"/>
  <c r="P169" i="1" s="1"/>
  <c r="L173" i="1"/>
  <c r="N173" i="1" s="1"/>
  <c r="P173" i="1" s="1"/>
  <c r="L177" i="1"/>
  <c r="N177" i="1" s="1"/>
  <c r="P177" i="1" s="1"/>
  <c r="L181" i="1"/>
  <c r="N181" i="1" s="1"/>
  <c r="P181" i="1" s="1"/>
  <c r="L185" i="1"/>
  <c r="N185" i="1" s="1"/>
  <c r="P185" i="1" s="1"/>
  <c r="I188" i="1"/>
  <c r="N188" i="1" s="1"/>
  <c r="P188" i="1" s="1"/>
  <c r="K188" i="1"/>
  <c r="I6" i="1"/>
  <c r="K6" i="1"/>
  <c r="I7" i="1"/>
  <c r="O7" i="1" s="1"/>
  <c r="K7" i="1"/>
  <c r="K5" i="1"/>
  <c r="K4" i="1"/>
  <c r="K22" i="2"/>
  <c r="I5" i="1"/>
  <c r="L5" i="1" s="1"/>
  <c r="I4" i="1"/>
  <c r="L4" i="1" s="1"/>
  <c r="O6" i="1" l="1"/>
  <c r="Q6" i="1" s="1"/>
  <c r="L6" i="1"/>
  <c r="N6" i="1" s="1"/>
  <c r="P6" i="1" s="1"/>
  <c r="O188" i="1"/>
  <c r="Q188" i="1" s="1"/>
  <c r="L188" i="1"/>
  <c r="Q7" i="1"/>
  <c r="L7" i="1"/>
  <c r="N7" i="1" s="1"/>
  <c r="P7" i="1" s="1"/>
  <c r="O4" i="1"/>
  <c r="N5" i="1"/>
  <c r="P5" i="1" s="1"/>
  <c r="O5" i="1" l="1"/>
  <c r="Q5" i="1" s="1"/>
  <c r="Q4" i="1"/>
  <c r="N4" i="1"/>
  <c r="P4" i="1" s="1"/>
</calcChain>
</file>

<file path=xl/sharedStrings.xml><?xml version="1.0" encoding="utf-8"?>
<sst xmlns="http://schemas.openxmlformats.org/spreadsheetml/2006/main" count="1952" uniqueCount="536">
  <si>
    <t>Дата</t>
  </si>
  <si>
    <t>Поставщик</t>
  </si>
  <si>
    <t>Номенклатура</t>
  </si>
  <si>
    <t>Завод</t>
  </si>
  <si>
    <t>В таре/Навалом</t>
  </si>
  <si>
    <t>Первый вес, т.</t>
  </si>
  <si>
    <t>Второй вес, т.</t>
  </si>
  <si>
    <t>Вес материала на весовой, т.</t>
  </si>
  <si>
    <t>Вес по накладной поставщика т.</t>
  </si>
  <si>
    <t>Отклонения при взвешивании, т. Недостача (-)/Излишки (+)</t>
  </si>
  <si>
    <t>Вес принятый к БУ по документам поставщика</t>
  </si>
  <si>
    <t>База для расчета отклонения, т</t>
  </si>
  <si>
    <t>Погрешность материала в % к фактическому весу</t>
  </si>
  <si>
    <t>Отклонения, т</t>
  </si>
  <si>
    <t>Номер в КЭ Бетон</t>
  </si>
  <si>
    <t xml:space="preserve">Номер автомобиля </t>
  </si>
  <si>
    <t>Номер накладной</t>
  </si>
  <si>
    <t>Примечание = Время прибытия</t>
  </si>
  <si>
    <t>Грузоперевозчик</t>
  </si>
  <si>
    <t>Вид цемента</t>
  </si>
  <si>
    <t>Какие машины привозили цемент</t>
  </si>
  <si>
    <t>Место приемки по накладной</t>
  </si>
  <si>
    <t>Отклонения, %</t>
  </si>
  <si>
    <t>Нормы естественной убыли при транспортировании, %</t>
  </si>
  <si>
    <t>Вид материала</t>
  </si>
  <si>
    <t xml:space="preserve">в пределах нормы </t>
  </si>
  <si>
    <t>сверх нормы</t>
  </si>
  <si>
    <t>Отклонения, т2</t>
  </si>
  <si>
    <t>Отклонения, %2</t>
  </si>
  <si>
    <t>Откуда материал</t>
  </si>
  <si>
    <t>ООО "Алмаз Сервис"</t>
  </si>
  <si>
    <t>ООО "ВСК"</t>
  </si>
  <si>
    <t>ООО "Траст Контракт"</t>
  </si>
  <si>
    <t>ООО "БЭСТО-ГРУПП"</t>
  </si>
  <si>
    <t>ООО "М-УПТК"</t>
  </si>
  <si>
    <t>ООО "АльфаСтройСервис"</t>
  </si>
  <si>
    <t>ООО "Сигма Плюс"</t>
  </si>
  <si>
    <t>ООО "Аксиома -Групп"</t>
  </si>
  <si>
    <t>ООО"РДК"</t>
  </si>
  <si>
    <t>АО "ЕВРОЦЕМЕНТ груп"</t>
  </si>
  <si>
    <t>"Генерал Констракшн"</t>
  </si>
  <si>
    <t>ООО''Неруд Центр''</t>
  </si>
  <si>
    <t>ООО"Неруд Профи"</t>
  </si>
  <si>
    <t>"Полипласт Новомосковск"</t>
  </si>
  <si>
    <t>ООО ''ТрансСтрой''</t>
  </si>
  <si>
    <t>ООО "ХайдельбергЦементРус"</t>
  </si>
  <si>
    <t>ООО "НТ Логистик"</t>
  </si>
  <si>
    <t>ООО "Гефест"</t>
  </si>
  <si>
    <t>ООО "Клинкер"</t>
  </si>
  <si>
    <t>ЗАО ''ГСП-Тейд''</t>
  </si>
  <si>
    <t>ООО "РДК"</t>
  </si>
  <si>
    <t>ООО ''Альфа Строй''</t>
  </si>
  <si>
    <t>ООО ''Карьер ''</t>
  </si>
  <si>
    <t>ООО ''Неруд Центр''</t>
  </si>
  <si>
    <t>ООО "Легран"</t>
  </si>
  <si>
    <t>ООО "Неруд Профи"</t>
  </si>
  <si>
    <t>ООО "ГЕО-НДТ"</t>
  </si>
  <si>
    <t>ООО "ТехноГранд"</t>
  </si>
  <si>
    <t>Траст Контракт</t>
  </si>
  <si>
    <t>ООО"ВСК"</t>
  </si>
  <si>
    <t>C-Визит-Групп</t>
  </si>
  <si>
    <t>"Недра Логистик"</t>
  </si>
  <si>
    <t>СтройПроект</t>
  </si>
  <si>
    <t>Генерал Контракшн</t>
  </si>
  <si>
    <t>Аксиома Групп</t>
  </si>
  <si>
    <t>ООО" ТКВ"</t>
  </si>
  <si>
    <t>НерудЦентр</t>
  </si>
  <si>
    <t>СервисТрансСтрой</t>
  </si>
  <si>
    <t>Сигма Плюс</t>
  </si>
  <si>
    <t>OOO "ТехноГранд"</t>
  </si>
  <si>
    <t>Авангард</t>
  </si>
  <si>
    <t>ООО"Ю-НИК"</t>
  </si>
  <si>
    <t>Алмаз Сервис</t>
  </si>
  <si>
    <t>СтройАвангард</t>
  </si>
  <si>
    <t>БЭСТО-ГРУПП</t>
  </si>
  <si>
    <t>ОрионТранс</t>
  </si>
  <si>
    <t>Гефест</t>
  </si>
  <si>
    <t>Генератор</t>
  </si>
  <si>
    <t>Неруд Профи</t>
  </si>
  <si>
    <t>НТ Логистик</t>
  </si>
  <si>
    <t>ГЕО-НТД</t>
  </si>
  <si>
    <t>Легран</t>
  </si>
  <si>
    <t>Щебень гравийный фр. 5-20</t>
  </si>
  <si>
    <t>Щебень гравийный фр.3-10</t>
  </si>
  <si>
    <t>Щебень гранитный фр. 5-20</t>
  </si>
  <si>
    <t>Песок растворный</t>
  </si>
  <si>
    <t>Песок крупный 1 класс</t>
  </si>
  <si>
    <t>Щебень известняковый фр. 5-20</t>
  </si>
  <si>
    <t>Пластификатор Центрамент П40-1100</t>
  </si>
  <si>
    <t>Суперпластификатор Мурапласт ФК19-1100</t>
  </si>
  <si>
    <t>Полипласт П-1</t>
  </si>
  <si>
    <t>Щебень гранитный фр. 3-10</t>
  </si>
  <si>
    <t>Добавка для бетона Тенакс 302</t>
  </si>
  <si>
    <t>Добавка Сигма 602</t>
  </si>
  <si>
    <t>Добавка IТР СК-20,2</t>
  </si>
  <si>
    <t>Добавка ITP СК-20,2</t>
  </si>
  <si>
    <t>противоморозная доб.МС Рапид025-1200</t>
  </si>
  <si>
    <t>Добавка Юникон Тенакс РМ302</t>
  </si>
  <si>
    <t>Добавка Сигма 302</t>
  </si>
  <si>
    <t>Добавка Юникон Арктит НМ 610</t>
  </si>
  <si>
    <t>Портландцемент ЦЕМI42,5Н</t>
  </si>
  <si>
    <t>Добавка Мурапор Комби 756R-1000</t>
  </si>
  <si>
    <t>Добавка суперпласт с прот.мор. Эф.ITZ AF-20</t>
  </si>
  <si>
    <t>Полипласт Норд</t>
  </si>
  <si>
    <t>Добавка комплексная МС Рапид115.1-1100</t>
  </si>
  <si>
    <t>Портландцемент ЦЕМ II / А-И 42,5Н</t>
  </si>
  <si>
    <t>Добавка</t>
  </si>
  <si>
    <t xml:space="preserve">Цемент </t>
  </si>
  <si>
    <t>Мальцовский</t>
  </si>
  <si>
    <t>Евроцемент</t>
  </si>
  <si>
    <t>Нахабино</t>
  </si>
  <si>
    <t>Михайловский</t>
  </si>
  <si>
    <t>БЭСТА</t>
  </si>
  <si>
    <t>Красная Горка</t>
  </si>
  <si>
    <t>Серебрянский</t>
  </si>
  <si>
    <t>Аксиома групп</t>
  </si>
  <si>
    <t>Дрожжино</t>
  </si>
  <si>
    <t>Липецк</t>
  </si>
  <si>
    <t>Сергиев Пасад</t>
  </si>
  <si>
    <t>Наименование материалов</t>
  </si>
  <si>
    <t>Нормы естественной убыли в % от массы перевозимого груза</t>
  </si>
  <si>
    <t>В таре</t>
  </si>
  <si>
    <t>Навалом</t>
  </si>
  <si>
    <t>Цемент</t>
  </si>
  <si>
    <t>Гравий</t>
  </si>
  <si>
    <t>Щебень</t>
  </si>
  <si>
    <t>Песок строительный</t>
  </si>
  <si>
    <t>РБУ-1</t>
  </si>
  <si>
    <t>РБУ-2</t>
  </si>
  <si>
    <t>Песок</t>
  </si>
  <si>
    <t>(Все)</t>
  </si>
  <si>
    <t>Общий итог</t>
  </si>
  <si>
    <t>Названия строк</t>
  </si>
  <si>
    <t>102</t>
  </si>
  <si>
    <t>151</t>
  </si>
  <si>
    <t>ООО"БЭСТО-ГРУПП"</t>
  </si>
  <si>
    <t>53,650</t>
  </si>
  <si>
    <t>15,550</t>
  </si>
  <si>
    <t>53,350</t>
  </si>
  <si>
    <t>15,770</t>
  </si>
  <si>
    <t>37,660</t>
  </si>
  <si>
    <t>13,510</t>
  </si>
  <si>
    <t>34,900</t>
  </si>
  <si>
    <t>13,100</t>
  </si>
  <si>
    <t>38,100</t>
  </si>
  <si>
    <t>37,580</t>
  </si>
  <si>
    <t>24,150</t>
  </si>
  <si>
    <t>21,800</t>
  </si>
  <si>
    <t>001</t>
  </si>
  <si>
    <t>519</t>
  </si>
  <si>
    <t>172</t>
  </si>
  <si>
    <t>Серебряковский</t>
  </si>
  <si>
    <t>002</t>
  </si>
  <si>
    <t>913</t>
  </si>
  <si>
    <t>193</t>
  </si>
  <si>
    <t>003</t>
  </si>
  <si>
    <t>750</t>
  </si>
  <si>
    <t>33423</t>
  </si>
  <si>
    <t>004</t>
  </si>
  <si>
    <t>33433</t>
  </si>
  <si>
    <t>490</t>
  </si>
  <si>
    <t>1</t>
  </si>
  <si>
    <t>2</t>
  </si>
  <si>
    <t>007</t>
  </si>
  <si>
    <t>302</t>
  </si>
  <si>
    <t>008</t>
  </si>
  <si>
    <t>283</t>
  </si>
  <si>
    <t>3</t>
  </si>
  <si>
    <t>033</t>
  </si>
  <si>
    <t>4</t>
  </si>
  <si>
    <t>370</t>
  </si>
  <si>
    <t>436</t>
  </si>
  <si>
    <t>286</t>
  </si>
  <si>
    <t>163</t>
  </si>
  <si>
    <t>166</t>
  </si>
  <si>
    <t>051</t>
  </si>
  <si>
    <t>296</t>
  </si>
  <si>
    <t>Количество по полю Второй вес, т.</t>
  </si>
  <si>
    <t>284</t>
  </si>
  <si>
    <t>186</t>
  </si>
  <si>
    <t>271</t>
  </si>
  <si>
    <t xml:space="preserve">Щебень </t>
  </si>
  <si>
    <t>922</t>
  </si>
  <si>
    <t>086</t>
  </si>
  <si>
    <t>ООО'' Карьер ''</t>
  </si>
  <si>
    <t>882</t>
  </si>
  <si>
    <t>Карьер</t>
  </si>
  <si>
    <t>097</t>
  </si>
  <si>
    <t>116</t>
  </si>
  <si>
    <t>382</t>
  </si>
  <si>
    <t>118</t>
  </si>
  <si>
    <t>5</t>
  </si>
  <si>
    <t>6</t>
  </si>
  <si>
    <t>7</t>
  </si>
  <si>
    <t>8</t>
  </si>
  <si>
    <t>9</t>
  </si>
  <si>
    <t>153</t>
  </si>
  <si>
    <t>СВ212</t>
  </si>
  <si>
    <t>154</t>
  </si>
  <si>
    <t>СВ213</t>
  </si>
  <si>
    <t>155</t>
  </si>
  <si>
    <t>835</t>
  </si>
  <si>
    <t>1954</t>
  </si>
  <si>
    <t>156</t>
  </si>
  <si>
    <t>834</t>
  </si>
  <si>
    <t>1966</t>
  </si>
  <si>
    <t>157</t>
  </si>
  <si>
    <t>164</t>
  </si>
  <si>
    <t>1944</t>
  </si>
  <si>
    <t>158</t>
  </si>
  <si>
    <t>СВ214</t>
  </si>
  <si>
    <t>159</t>
  </si>
  <si>
    <t>935</t>
  </si>
  <si>
    <t>1970</t>
  </si>
  <si>
    <t>160</t>
  </si>
  <si>
    <t>652</t>
  </si>
  <si>
    <t>20422</t>
  </si>
  <si>
    <t>161</t>
  </si>
  <si>
    <t>417</t>
  </si>
  <si>
    <t>20448</t>
  </si>
  <si>
    <t>162</t>
  </si>
  <si>
    <t>СВ215</t>
  </si>
  <si>
    <t>СВ216</t>
  </si>
  <si>
    <t>20449</t>
  </si>
  <si>
    <t>165</t>
  </si>
  <si>
    <t>10</t>
  </si>
  <si>
    <t>669</t>
  </si>
  <si>
    <t>1984</t>
  </si>
  <si>
    <t>167</t>
  </si>
  <si>
    <t>489</t>
  </si>
  <si>
    <t>20436</t>
  </si>
  <si>
    <t>168</t>
  </si>
  <si>
    <t>11</t>
  </si>
  <si>
    <t>169</t>
  </si>
  <si>
    <t>СВ217</t>
  </si>
  <si>
    <t>170</t>
  </si>
  <si>
    <t>СВ218</t>
  </si>
  <si>
    <t>171</t>
  </si>
  <si>
    <t>1994</t>
  </si>
  <si>
    <t>СВ219</t>
  </si>
  <si>
    <t xml:space="preserve">Песок </t>
  </si>
  <si>
    <t>173</t>
  </si>
  <si>
    <t>910</t>
  </si>
  <si>
    <t>б/н</t>
  </si>
  <si>
    <t>174</t>
  </si>
  <si>
    <t>СВ220</t>
  </si>
  <si>
    <t>175</t>
  </si>
  <si>
    <t>СВ221</t>
  </si>
  <si>
    <t>176</t>
  </si>
  <si>
    <t>334</t>
  </si>
  <si>
    <t>2006</t>
  </si>
  <si>
    <t>177</t>
  </si>
  <si>
    <t>12</t>
  </si>
  <si>
    <t>178</t>
  </si>
  <si>
    <t>СВ222</t>
  </si>
  <si>
    <t>179</t>
  </si>
  <si>
    <t>13</t>
  </si>
  <si>
    <t>180</t>
  </si>
  <si>
    <t>СВ227</t>
  </si>
  <si>
    <t>181</t>
  </si>
  <si>
    <t>14</t>
  </si>
  <si>
    <t>182</t>
  </si>
  <si>
    <t>20485</t>
  </si>
  <si>
    <t>183</t>
  </si>
  <si>
    <t>СВ228</t>
  </si>
  <si>
    <t>184</t>
  </si>
  <si>
    <t>СВ229</t>
  </si>
  <si>
    <t>185</t>
  </si>
  <si>
    <t>20490</t>
  </si>
  <si>
    <t>15</t>
  </si>
  <si>
    <t>187</t>
  </si>
  <si>
    <t>20497</t>
  </si>
  <si>
    <t>188</t>
  </si>
  <si>
    <t>20498</t>
  </si>
  <si>
    <t>189</t>
  </si>
  <si>
    <t>СВ230</t>
  </si>
  <si>
    <t>190</t>
  </si>
  <si>
    <t>СВ231</t>
  </si>
  <si>
    <t>191</t>
  </si>
  <si>
    <t>16</t>
  </si>
  <si>
    <t>СВ234</t>
  </si>
  <si>
    <t>194</t>
  </si>
  <si>
    <t>СВ235</t>
  </si>
  <si>
    <t>195</t>
  </si>
  <si>
    <t>20500</t>
  </si>
  <si>
    <t>196</t>
  </si>
  <si>
    <t>СВ241</t>
  </si>
  <si>
    <t>197</t>
  </si>
  <si>
    <t>СВ242</t>
  </si>
  <si>
    <t>17</t>
  </si>
  <si>
    <t>18</t>
  </si>
  <si>
    <t>19</t>
  </si>
  <si>
    <t>43</t>
  </si>
  <si>
    <t>20</t>
  </si>
  <si>
    <t>21</t>
  </si>
  <si>
    <t>253</t>
  </si>
  <si>
    <t>986</t>
  </si>
  <si>
    <t>Тимстрой</t>
  </si>
  <si>
    <t>215</t>
  </si>
  <si>
    <t>23</t>
  </si>
  <si>
    <t>216</t>
  </si>
  <si>
    <t>633</t>
  </si>
  <si>
    <t>217</t>
  </si>
  <si>
    <t>218</t>
  </si>
  <si>
    <t>24</t>
  </si>
  <si>
    <t>219</t>
  </si>
  <si>
    <t>25</t>
  </si>
  <si>
    <t>220</t>
  </si>
  <si>
    <t>454</t>
  </si>
  <si>
    <t>20587</t>
  </si>
  <si>
    <t>221</t>
  </si>
  <si>
    <t>20600</t>
  </si>
  <si>
    <t>222</t>
  </si>
  <si>
    <t>2624</t>
  </si>
  <si>
    <t>223</t>
  </si>
  <si>
    <t>20605</t>
  </si>
  <si>
    <t>224</t>
  </si>
  <si>
    <t>20606</t>
  </si>
  <si>
    <t>225</t>
  </si>
  <si>
    <t>2631</t>
  </si>
  <si>
    <t>226</t>
  </si>
  <si>
    <t>570</t>
  </si>
  <si>
    <t>2656</t>
  </si>
  <si>
    <t>227</t>
  </si>
  <si>
    <t>644</t>
  </si>
  <si>
    <t>2664</t>
  </si>
  <si>
    <t>228</t>
  </si>
  <si>
    <t>484</t>
  </si>
  <si>
    <t>2627</t>
  </si>
  <si>
    <t>229</t>
  </si>
  <si>
    <t>2681</t>
  </si>
  <si>
    <t>230</t>
  </si>
  <si>
    <t>26</t>
  </si>
  <si>
    <t>231</t>
  </si>
  <si>
    <t>27</t>
  </si>
  <si>
    <t>232</t>
  </si>
  <si>
    <t>28</t>
  </si>
  <si>
    <t>233</t>
  </si>
  <si>
    <t>2835</t>
  </si>
  <si>
    <t>234</t>
  </si>
  <si>
    <t>381</t>
  </si>
  <si>
    <t>2836</t>
  </si>
  <si>
    <t>235</t>
  </si>
  <si>
    <t>2845</t>
  </si>
  <si>
    <t>236</t>
  </si>
  <si>
    <t>20659</t>
  </si>
  <si>
    <t>237</t>
  </si>
  <si>
    <t>20661</t>
  </si>
  <si>
    <t>238</t>
  </si>
  <si>
    <t>29</t>
  </si>
  <si>
    <t>239</t>
  </si>
  <si>
    <t>30</t>
  </si>
  <si>
    <t>240</t>
  </si>
  <si>
    <t>31</t>
  </si>
  <si>
    <t>241</t>
  </si>
  <si>
    <t>32</t>
  </si>
  <si>
    <t>242</t>
  </si>
  <si>
    <t>937</t>
  </si>
  <si>
    <t>33</t>
  </si>
  <si>
    <t>243</t>
  </si>
  <si>
    <t>35</t>
  </si>
  <si>
    <t>244</t>
  </si>
  <si>
    <t>34</t>
  </si>
  <si>
    <t>245</t>
  </si>
  <si>
    <t>36</t>
  </si>
  <si>
    <t>246</t>
  </si>
  <si>
    <t>37</t>
  </si>
  <si>
    <t>247</t>
  </si>
  <si>
    <t>38</t>
  </si>
  <si>
    <t>248</t>
  </si>
  <si>
    <t>39</t>
  </si>
  <si>
    <t>254</t>
  </si>
  <si>
    <t>5650</t>
  </si>
  <si>
    <t>255</t>
  </si>
  <si>
    <t>40</t>
  </si>
  <si>
    <t>256</t>
  </si>
  <si>
    <t>41</t>
  </si>
  <si>
    <t>257</t>
  </si>
  <si>
    <t>5792</t>
  </si>
  <si>
    <t>258</t>
  </si>
  <si>
    <t>5793</t>
  </si>
  <si>
    <t>259</t>
  </si>
  <si>
    <t>20682</t>
  </si>
  <si>
    <t>260</t>
  </si>
  <si>
    <t>20688</t>
  </si>
  <si>
    <t>261</t>
  </si>
  <si>
    <t>42</t>
  </si>
  <si>
    <t>ООО"Легран"</t>
  </si>
  <si>
    <t>262</t>
  </si>
  <si>
    <t>388</t>
  </si>
  <si>
    <t>263</t>
  </si>
  <si>
    <t>449</t>
  </si>
  <si>
    <t>264</t>
  </si>
  <si>
    <t>265</t>
  </si>
  <si>
    <t>266</t>
  </si>
  <si>
    <t>670</t>
  </si>
  <si>
    <t>0041</t>
  </si>
  <si>
    <t>267</t>
  </si>
  <si>
    <t>268</t>
  </si>
  <si>
    <t>881</t>
  </si>
  <si>
    <t>3034</t>
  </si>
  <si>
    <t>269</t>
  </si>
  <si>
    <t>999</t>
  </si>
  <si>
    <t>5864</t>
  </si>
  <si>
    <t>270</t>
  </si>
  <si>
    <t>516</t>
  </si>
  <si>
    <t>3036</t>
  </si>
  <si>
    <t>3037</t>
  </si>
  <si>
    <t>272</t>
  </si>
  <si>
    <t>3028</t>
  </si>
  <si>
    <t>ООО"ГЕО-НДТ"</t>
  </si>
  <si>
    <t>273</t>
  </si>
  <si>
    <t>4157</t>
  </si>
  <si>
    <t>274</t>
  </si>
  <si>
    <t>4158</t>
  </si>
  <si>
    <t>275</t>
  </si>
  <si>
    <t>4185</t>
  </si>
  <si>
    <t>276</t>
  </si>
  <si>
    <t>4191</t>
  </si>
  <si>
    <t>277</t>
  </si>
  <si>
    <t>494</t>
  </si>
  <si>
    <t>3048</t>
  </si>
  <si>
    <t>278</t>
  </si>
  <si>
    <t>05969</t>
  </si>
  <si>
    <t>279</t>
  </si>
  <si>
    <t>05970</t>
  </si>
  <si>
    <t>280</t>
  </si>
  <si>
    <t>281</t>
  </si>
  <si>
    <t>282</t>
  </si>
  <si>
    <t>4237</t>
  </si>
  <si>
    <t>285</t>
  </si>
  <si>
    <t>44</t>
  </si>
  <si>
    <t>45</t>
  </si>
  <si>
    <t>287</t>
  </si>
  <si>
    <t>46</t>
  </si>
  <si>
    <t>288</t>
  </si>
  <si>
    <t>289</t>
  </si>
  <si>
    <t>47</t>
  </si>
  <si>
    <t>290</t>
  </si>
  <si>
    <t>291</t>
  </si>
  <si>
    <t>4303</t>
  </si>
  <si>
    <t>292</t>
  </si>
  <si>
    <t>4304</t>
  </si>
  <si>
    <t>293</t>
  </si>
  <si>
    <t>4305</t>
  </si>
  <si>
    <t>294</t>
  </si>
  <si>
    <t>295</t>
  </si>
  <si>
    <t>297</t>
  </si>
  <si>
    <t>298</t>
  </si>
  <si>
    <t>299</t>
  </si>
  <si>
    <t>300</t>
  </si>
  <si>
    <t>4377</t>
  </si>
  <si>
    <t>301</t>
  </si>
  <si>
    <t>4378</t>
  </si>
  <si>
    <t>303</t>
  </si>
  <si>
    <t>304</t>
  </si>
  <si>
    <t>6011</t>
  </si>
  <si>
    <t>305</t>
  </si>
  <si>
    <t>6031</t>
  </si>
  <si>
    <t>306</t>
  </si>
  <si>
    <t>6087</t>
  </si>
  <si>
    <t>307</t>
  </si>
  <si>
    <t>618</t>
  </si>
  <si>
    <t>3129</t>
  </si>
  <si>
    <t>308</t>
  </si>
  <si>
    <t>6130</t>
  </si>
  <si>
    <t>309</t>
  </si>
  <si>
    <t>6137</t>
  </si>
  <si>
    <t>310</t>
  </si>
  <si>
    <t>311</t>
  </si>
  <si>
    <t>312</t>
  </si>
  <si>
    <t>313</t>
  </si>
  <si>
    <t>314</t>
  </si>
  <si>
    <t>315</t>
  </si>
  <si>
    <t>4425</t>
  </si>
  <si>
    <t>316</t>
  </si>
  <si>
    <t>4419</t>
  </si>
  <si>
    <t>317</t>
  </si>
  <si>
    <t>318</t>
  </si>
  <si>
    <t>319</t>
  </si>
  <si>
    <t>320</t>
  </si>
  <si>
    <t>3139</t>
  </si>
  <si>
    <t>321</t>
  </si>
  <si>
    <t>322</t>
  </si>
  <si>
    <t>3131</t>
  </si>
  <si>
    <t>323</t>
  </si>
  <si>
    <t>324</t>
  </si>
  <si>
    <t>782</t>
  </si>
  <si>
    <t>3142</t>
  </si>
  <si>
    <t>325</t>
  </si>
  <si>
    <t>327</t>
  </si>
  <si>
    <t>653</t>
  </si>
  <si>
    <t>20727</t>
  </si>
  <si>
    <t>328</t>
  </si>
  <si>
    <t>48</t>
  </si>
  <si>
    <t>329</t>
  </si>
  <si>
    <t>330</t>
  </si>
  <si>
    <t>331</t>
  </si>
  <si>
    <t>4491</t>
  </si>
  <si>
    <t>332</t>
  </si>
  <si>
    <t>4493</t>
  </si>
  <si>
    <t>335</t>
  </si>
  <si>
    <t>4508</t>
  </si>
  <si>
    <t>336</t>
  </si>
  <si>
    <t>337</t>
  </si>
  <si>
    <t>338</t>
  </si>
  <si>
    <t>4528</t>
  </si>
  <si>
    <t>339</t>
  </si>
  <si>
    <t>4541</t>
  </si>
  <si>
    <t>340</t>
  </si>
  <si>
    <t>6155</t>
  </si>
  <si>
    <t>341</t>
  </si>
  <si>
    <t>6166</t>
  </si>
  <si>
    <t>342</t>
  </si>
  <si>
    <t>6168</t>
  </si>
  <si>
    <t>343</t>
  </si>
  <si>
    <t>344</t>
  </si>
  <si>
    <t>4555</t>
  </si>
  <si>
    <t>345</t>
  </si>
  <si>
    <t>347</t>
  </si>
  <si>
    <t>348</t>
  </si>
  <si>
    <t>6269</t>
  </si>
  <si>
    <t>349</t>
  </si>
  <si>
    <t>350</t>
  </si>
  <si>
    <t>6297</t>
  </si>
  <si>
    <t>351</t>
  </si>
  <si>
    <t>6281</t>
  </si>
  <si>
    <t>352</t>
  </si>
  <si>
    <t>353</t>
  </si>
  <si>
    <t>354</t>
  </si>
  <si>
    <t>6343</t>
  </si>
  <si>
    <t>355</t>
  </si>
  <si>
    <t>6342</t>
  </si>
  <si>
    <t>356</t>
  </si>
  <si>
    <t>357</t>
  </si>
  <si>
    <t>20734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</si>
</sst>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%"/>
    <numFmt numFmtId="166" formatCode="h:mm;@"/>
    <numFmt numFmtId="167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Times"/>
      <family val="1"/>
    </font>
    <font>
      <sz val="8"/>
      <color theme="0"/>
      <name val="Times"/>
      <family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2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167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textRotation="90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%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%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%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pivotSource>
    <c:name>[Книга2.xlsx]Лист7!СводнаяТаблица4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Лист7!$B$4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multiLvlStrRef>
              <c:f>Лист7!$A$5:$A$20</c:f>
              <c:multiLvlStrCache>
                <c:ptCount val="14"/>
                <c:lvl>
                  <c:pt idx="0">
                    <c:v>20,65</c:v>
                  </c:pt>
                  <c:pt idx="1">
                    <c:v>20,85</c:v>
                  </c:pt>
                  <c:pt idx="2">
                    <c:v>21,45</c:v>
                  </c:pt>
                  <c:pt idx="3">
                    <c:v>21,55</c:v>
                  </c:pt>
                  <c:pt idx="4">
                    <c:v>21,7</c:v>
                  </c:pt>
                  <c:pt idx="5">
                    <c:v>22,2</c:v>
                  </c:pt>
                  <c:pt idx="6">
                    <c:v>22,25</c:v>
                  </c:pt>
                  <c:pt idx="7">
                    <c:v>22,6</c:v>
                  </c:pt>
                  <c:pt idx="8">
                    <c:v>22,75</c:v>
                  </c:pt>
                  <c:pt idx="9">
                    <c:v>22,95</c:v>
                  </c:pt>
                  <c:pt idx="10">
                    <c:v>23</c:v>
                  </c:pt>
                  <c:pt idx="11">
                    <c:v>23,05</c:v>
                  </c:pt>
                  <c:pt idx="12">
                    <c:v>23,3</c:v>
                  </c:pt>
                  <c:pt idx="13">
                    <c:v>23,7</c:v>
                  </c:pt>
                </c:lvl>
                <c:lvl>
                  <c:pt idx="0">
                    <c:v>Щебень </c:v>
                  </c:pt>
                </c:lvl>
              </c:multiLvlStrCache>
            </c:multiLvlStrRef>
          </c:cat>
          <c:val>
            <c:numRef>
              <c:f>Лист7!$B$5:$B$20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serLines/>
        <c:axId val="145207296"/>
        <c:axId val="145208832"/>
      </c:barChart>
      <c:catAx>
        <c:axId val="145207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208832"/>
        <c:crosses val="autoZero"/>
        <c:auto val="1"/>
        <c:lblAlgn val="ctr"/>
        <c:lblOffset val="100"/>
        <c:noMultiLvlLbl val="0"/>
      </c:catAx>
      <c:valAx>
        <c:axId val="1452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207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</xdr:row>
      <xdr:rowOff>142875</xdr:rowOff>
    </xdr:from>
    <xdr:to>
      <xdr:col>24</xdr:col>
      <xdr:colOff>333375</xdr:colOff>
      <xdr:row>17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428625</xdr:colOff>
      <xdr:row>19</xdr:row>
      <xdr:rowOff>104775</xdr:rowOff>
    </xdr:from>
    <xdr:to>
      <xdr:col>5</xdr:col>
      <xdr:colOff>228600</xdr:colOff>
      <xdr:row>32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Зав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Зав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0475" y="37242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"/>
      <sheetName val="Данные по материалам"/>
      <sheetName val="редактор"/>
      <sheetName val="Книга1"/>
    </sheetNames>
    <sheetDataSet>
      <sheetData sheetId="0"/>
      <sheetData sheetId="1"/>
      <sheetData sheetId="2">
        <row r="3">
          <cell r="K3" t="str">
            <v>В таре</v>
          </cell>
        </row>
      </sheetData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исимов Александр Сергеевич" refreshedDate="42558.633241087962" createdVersion="4" refreshedVersion="4" minRefreshableVersion="3" recordCount="353">
  <cacheSource type="worksheet">
    <worksheetSource name="Таблица2"/>
  </cacheSource>
  <cacheFields count="27">
    <cacheField name="Дата" numFmtId="14">
      <sharedItems containsNonDate="0" containsDate="1" containsString="0" containsBlank="1" minDate="2015-03-24T00:00:00" maxDate="2016-07-07T00:00:00" count="166">
        <m/>
        <d v="2016-01-12T00:00:00"/>
        <d v="2016-01-13T00:00:00"/>
        <d v="2016-01-16T00:00:00"/>
        <d v="2016-01-17T00:00:00"/>
        <d v="2016-01-18T00:00:00"/>
        <d v="2016-01-21T00:00:00"/>
        <d v="2016-01-26T00:00:00"/>
        <d v="2016-01-27T00:00:00"/>
        <d v="2016-01-29T00:00:00"/>
        <d v="2016-01-30T00:00:00"/>
        <d v="2016-01-31T00:00:00"/>
        <d v="2016-02-02T00:00:00"/>
        <d v="2016-02-04T00:00:00"/>
        <d v="2016-02-05T00:00:00"/>
        <d v="2016-02-06T00:00:00"/>
        <d v="2016-02-07T00:00:00"/>
        <d v="2016-02-08T00:00:00"/>
        <d v="2016-02-09T00:00:00"/>
        <d v="2016-02-10T00:00:00"/>
        <d v="2016-02-11T00:00:00"/>
        <d v="2016-02-12T00:00:00"/>
        <d v="2016-02-13T00:00:00"/>
        <d v="2016-02-14T00:00:00"/>
        <d v="2016-02-15T00:00:00"/>
        <d v="2016-02-16T00:00:00"/>
        <d v="2016-02-17T00:00:00"/>
        <d v="2016-02-18T00:00:00"/>
        <d v="2016-02-19T00:00:00"/>
        <d v="2016-02-20T00:00:00"/>
        <d v="2016-02-21T00:00:00"/>
        <d v="2016-02-22T00:00:00"/>
        <d v="2016-02-25T00:00:00"/>
        <d v="2016-02-26T00:00:00"/>
        <d v="2016-02-27T00:00:00"/>
        <d v="2016-02-28T00:00:00"/>
        <d v="2016-02-29T00:00:00"/>
        <d v="2016-05-01T00:00:00" u="1"/>
        <d v="2016-04-16T00:00:00" u="1"/>
        <d v="2016-03-31T00:00:00" u="1"/>
        <d v="2016-04-12T00:00:00" u="1"/>
        <d v="2016-03-27T00:00:00" u="1"/>
        <d v="2016-06-29T00:00:00" u="1"/>
        <d v="2016-04-08T00:00:00" u="1"/>
        <d v="2016-03-23T00:00:00" u="1"/>
        <d v="2016-06-25T00:00:00" u="1"/>
        <d v="2016-04-04T00:00:00" u="1"/>
        <d v="2016-07-06T00:00:00" u="1"/>
        <d v="2016-03-19T00:00:00" u="1"/>
        <d v="2016-06-21T00:00:00" u="1"/>
        <d v="2016-07-02T00:00:00" u="1"/>
        <d v="2016-03-15T00:00:00" u="1"/>
        <d v="2016-06-17T00:00:00" u="1"/>
        <d v="2016-03-11T00:00:00" u="1"/>
        <d v="2016-06-13T00:00:00" u="1"/>
        <d v="2016-05-28T00:00:00" u="1"/>
        <d v="2016-03-07T00:00:00" u="1"/>
        <d v="2016-06-09T00:00:00" u="1"/>
        <d v="2016-05-24T00:00:00" u="1"/>
        <d v="2016-03-03T00:00:00" u="1"/>
        <d v="2016-06-05T00:00:00" u="1"/>
        <d v="2016-05-20T00:00:00" u="1"/>
        <d v="2016-06-01T00:00:00" u="1"/>
        <d v="2016-05-16T00:00:00" u="1"/>
        <d v="2016-05-12T00:00:00" u="1"/>
        <d v="2016-04-27T00:00:00" u="1"/>
        <d v="2016-05-08T00:00:00" u="1"/>
        <d v="2016-04-23T00:00:00" u="1"/>
        <d v="2016-05-04T00:00:00" u="1"/>
        <d v="2016-04-19T00:00:00" u="1"/>
        <d v="2016-04-15T00:00:00" u="1"/>
        <d v="2016-03-30T00:00:00" u="1"/>
        <d v="2016-04-11T00:00:00" u="1"/>
        <d v="2016-03-26T00:00:00" u="1"/>
        <d v="2016-06-28T00:00:00" u="1"/>
        <d v="2016-04-07T00:00:00" u="1"/>
        <d v="2016-03-22T00:00:00" u="1"/>
        <d v="2016-06-24T00:00:00" u="1"/>
        <d v="2016-07-05T00:00:00" u="1"/>
        <d v="2016-03-18T00:00:00" u="1"/>
        <d v="2016-06-20T00:00:00" u="1"/>
        <d v="2016-07-01T00:00:00" u="1"/>
        <d v="2016-03-14T00:00:00" u="1"/>
        <d v="2016-06-16T00:00:00" u="1"/>
        <d v="2016-05-31T00:00:00" u="1"/>
        <d v="2016-03-10T00:00:00" u="1"/>
        <d v="2016-06-12T00:00:00" u="1"/>
        <d v="2016-05-27T00:00:00" u="1"/>
        <d v="2016-03-06T00:00:00" u="1"/>
        <d v="2016-06-08T00:00:00" u="1"/>
        <d v="2016-05-23T00:00:00" u="1"/>
        <d v="2016-03-02T00:00:00" u="1"/>
        <d v="2015-06-04T00:00:00" u="1"/>
        <d v="2016-06-04T00:00:00" u="1"/>
        <d v="2016-05-19T00:00:00" u="1"/>
        <d v="2016-05-15T00:00:00" u="1"/>
        <d v="2016-04-30T00:00:00" u="1"/>
        <d v="2016-05-11T00:00:00" u="1"/>
        <d v="2016-04-26T00:00:00" u="1"/>
        <d v="2016-05-07T00:00:00" u="1"/>
        <d v="2016-04-22T00:00:00" u="1"/>
        <d v="2016-05-03T00:00:00" u="1"/>
        <d v="2016-04-14T00:00:00" u="1"/>
        <d v="2016-03-29T00:00:00" u="1"/>
        <d v="2016-04-10T00:00:00" u="1"/>
        <d v="2016-03-25T00:00:00" u="1"/>
        <d v="2016-06-27T00:00:00" u="1"/>
        <d v="2016-04-06T00:00:00" u="1"/>
        <d v="2016-03-21T00:00:00" u="1"/>
        <d v="2016-06-23T00:00:00" u="1"/>
        <d v="2016-04-02T00:00:00" u="1"/>
        <d v="2016-07-04T00:00:00" u="1"/>
        <d v="2016-03-17T00:00:00" u="1"/>
        <d v="2016-06-19T00:00:00" u="1"/>
        <d v="2016-03-13T00:00:00" u="1"/>
        <d v="2016-06-15T00:00:00" u="1"/>
        <d v="2016-05-30T00:00:00" u="1"/>
        <d v="2016-03-09T00:00:00" u="1"/>
        <d v="2016-06-11T00:00:00" u="1"/>
        <d v="2016-05-26T00:00:00" u="1"/>
        <d v="2016-03-05T00:00:00" u="1"/>
        <d v="2016-06-07T00:00:00" u="1"/>
        <d v="2016-05-22T00:00:00" u="1"/>
        <d v="2016-03-01T00:00:00" u="1"/>
        <d v="2016-06-03T00:00:00" u="1"/>
        <d v="2016-05-18T00:00:00" u="1"/>
        <d v="2016-05-14T00:00:00" u="1"/>
        <d v="2016-04-29T00:00:00" u="1"/>
        <d v="2016-05-10T00:00:00" u="1"/>
        <d v="2016-04-25T00:00:00" u="1"/>
        <d v="2015-05-06T00:00:00" u="1"/>
        <d v="2016-05-06T00:00:00" u="1"/>
        <d v="2016-04-21T00:00:00" u="1"/>
        <d v="2016-05-02T00:00:00" u="1"/>
        <d v="2016-04-17T00:00:00" u="1"/>
        <d v="2016-04-13T00:00:00" u="1"/>
        <d v="2016-03-28T00:00:00" u="1"/>
        <d v="2016-06-30T00:00:00" u="1"/>
        <d v="2016-04-09T00:00:00" u="1"/>
        <d v="2015-03-24T00:00:00" u="1"/>
        <d v="2016-03-24T00:00:00" u="1"/>
        <d v="2016-06-26T00:00:00" u="1"/>
        <d v="2016-04-05T00:00:00" u="1"/>
        <d v="2016-03-20T00:00:00" u="1"/>
        <d v="2016-06-22T00:00:00" u="1"/>
        <d v="2016-04-01T00:00:00" u="1"/>
        <d v="2016-07-03T00:00:00" u="1"/>
        <d v="2016-03-16T00:00:00" u="1"/>
        <d v="2016-06-18T00:00:00" u="1"/>
        <d v="2016-03-12T00:00:00" u="1"/>
        <d v="2016-06-14T00:00:00" u="1"/>
        <d v="2016-05-29T00:00:00" u="1"/>
        <d v="2016-03-08T00:00:00" u="1"/>
        <d v="2016-06-10T00:00:00" u="1"/>
        <d v="2016-05-25T00:00:00" u="1"/>
        <d v="2016-03-04T00:00:00" u="1"/>
        <d v="2016-06-06T00:00:00" u="1"/>
        <d v="2016-05-21T00:00:00" u="1"/>
        <d v="2016-06-02T00:00:00" u="1"/>
        <d v="2016-05-17T00:00:00" u="1"/>
        <d v="2016-05-13T00:00:00" u="1"/>
        <d v="2016-04-28T00:00:00" u="1"/>
        <d v="2016-05-09T00:00:00" u="1"/>
        <d v="2016-04-24T00:00:00" u="1"/>
        <d v="2015-05-05T00:00:00" u="1"/>
        <d v="2016-04-20T00:00:00" u="1"/>
      </sharedItems>
    </cacheField>
    <cacheField name="Поставщик" numFmtId="0">
      <sharedItems containsBlank="1" count="20">
        <m/>
        <s v="ООО &quot;Аксиома -Групп&quot;"/>
        <s v="ООО&quot;БЭСТО-ГРУПП&quot;"/>
        <s v="ООО&quot;Неруд Профи&quot;"/>
        <s v="ООО''Неруд Центр''"/>
        <s v="ООО &quot;Сигма Плюс&quot;"/>
        <s v="ООО'' Карьер ''"/>
        <s v="ООО&quot;Гефест&quot;"/>
        <s v="&quot;Недра Логистик&quot;"/>
        <s v="&quot;Полипласт Новомосковск&quot;"/>
        <s v="ООО&quot;ТехноГранд&quot;"/>
        <s v="ООО&quot;Легран&quot;"/>
        <s v="ООО&quot;ГЕО-НДТ&quot;"/>
        <s v="ООО''М-УПТК&quot;" u="1"/>
        <s v="ООО&quot;ВСК&quot;" u="1"/>
        <s v="ООО&quot;НТ Логистик&quot;" u="1"/>
        <s v="ООО&quot;РДК&quot;" u="1"/>
        <s v="&quot;Генерал Констракшн&quot;" u="1"/>
        <s v="OOO &quot;ТехноГранд&quot;" u="1"/>
        <s v="OOO&quot;Траст Контракт&quot;" u="1"/>
      </sharedItems>
    </cacheField>
    <cacheField name="Номенклатура" numFmtId="0">
      <sharedItems containsBlank="1"/>
    </cacheField>
    <cacheField name="Вид материала" numFmtId="0">
      <sharedItems containsBlank="1" count="7">
        <m/>
        <s v="Цемент"/>
        <s v="Щебень"/>
        <s v="Добавка"/>
        <s v="Цемент "/>
        <s v="Щебень "/>
        <s v="Песок "/>
      </sharedItems>
    </cacheField>
    <cacheField name="Завод" numFmtId="0">
      <sharedItems containsBlank="1" count="3">
        <m/>
        <s v="РБУ-2"/>
        <s v="РБУ-1"/>
      </sharedItems>
    </cacheField>
    <cacheField name="В таре/Навалом" numFmtId="0">
      <sharedItems containsBlank="1"/>
    </cacheField>
    <cacheField name="Первый вес, т." numFmtId="0">
      <sharedItems containsBlank="1" containsMixedTypes="1" containsNumber="1" minValue="1" maxValue="8650"/>
    </cacheField>
    <cacheField name="Второй вес, т." numFmtId="0">
      <sharedItems containsBlank="1" containsMixedTypes="1" containsNumber="1" minValue="6.65" maxValue="19.079999999999998"/>
    </cacheField>
    <cacheField name="Вес материала на весовой, т." numFmtId="0">
      <sharedItems containsBlank="1" containsMixedTypes="1" containsNumber="1" minValue="1" maxValue="8643.35"/>
    </cacheField>
    <cacheField name="Вес по накладной поставщика т." numFmtId="0">
      <sharedItems containsBlank="1" containsMixedTypes="1" containsNumber="1" minValue="1" maxValue="9650" count="845">
        <m/>
        <s v="38,100"/>
        <s v="37,580"/>
        <s v="24,150"/>
        <s v="21,800"/>
        <s v="38,800"/>
        <s v="42,220"/>
        <s v="21,380"/>
        <s v="23,840"/>
        <s v="22,080"/>
        <s v="22,540"/>
        <s v="23,360"/>
        <s v="23,380"/>
        <s v="21,680"/>
        <s v="24,700"/>
        <s v="24,200"/>
        <s v="24,100"/>
        <s v="24,180"/>
        <s v="40,960"/>
        <s v="25,800"/>
        <s v="25,360"/>
        <s v="24,680"/>
        <s v="23,800"/>
        <s v="24,800"/>
        <s v="24,740"/>
        <s v="24,400"/>
        <s v="24,940"/>
        <s v="23,940"/>
        <s v="23,980"/>
        <s v="44,000"/>
        <s v="28,640"/>
        <s v="25,020"/>
        <s v="24,980"/>
        <s v="23,900"/>
        <s v="23,120"/>
        <s v="23,920"/>
        <s v="22,900"/>
        <s v="21,880"/>
        <s v="22,060"/>
        <s v="25,280"/>
        <s v="25,080"/>
        <s v="25,060"/>
        <s v="22,160"/>
        <n v="22.26"/>
        <n v="22.28"/>
        <n v="25.02"/>
        <n v="26.72"/>
        <n v="23.88"/>
        <n v="24.96"/>
        <n v="25.52"/>
        <n v="3.6"/>
        <n v="1"/>
        <n v="24.38"/>
        <n v="24.5"/>
        <n v="22.52"/>
        <n v="23.98"/>
        <n v="23.96"/>
        <n v="24.6"/>
        <n v="25.1"/>
        <n v="24.4"/>
        <n v="37.6"/>
        <n v="37.659999999999997"/>
        <n v="38.1"/>
        <n v="38.26"/>
        <n v="38.28"/>
        <n v="38.82"/>
        <n v="40.08"/>
        <n v="38.119999999999997"/>
        <n v="38.020000000000003"/>
        <n v="38.22"/>
        <n v="39.28"/>
        <n v="26"/>
        <n v="26.65"/>
        <n v="25.35"/>
        <n v="26.35"/>
        <n v="24.8"/>
        <n v="25.95"/>
        <n v="24.95"/>
        <n v="25.05"/>
        <n v="40.04"/>
        <n v="38.74"/>
        <n v="40.18"/>
        <n v="25.65"/>
        <n v="22.65"/>
        <n v="20.95"/>
        <n v="26.05"/>
        <n v="25.2"/>
        <n v="26.25"/>
        <n v="27.55"/>
        <n v="22.35"/>
        <n v="24.3"/>
        <n v="22"/>
        <n v="23.85"/>
        <n v="23.75"/>
        <n v="23.5"/>
        <n v="18.5"/>
        <n v="16.600000000000001"/>
        <n v="23.8"/>
        <n v="23.62"/>
        <n v="24.76"/>
        <n v="24.74"/>
        <n v="22.36"/>
        <n v="25.3"/>
        <n v="23.05"/>
        <n v="23.4"/>
        <n v="22.95"/>
        <n v="24.54"/>
        <n v="22.9"/>
        <n v="20.9"/>
        <n v="21.14"/>
        <n v="21.35"/>
        <n v="20.8"/>
        <n v="25.5"/>
        <n v="20.45"/>
        <n v="24.53"/>
        <n v="21.4"/>
        <n v="24.78"/>
        <n v="21.6"/>
        <n v="22.4"/>
        <n v="24.65"/>
        <n v="24.88"/>
        <n v="24.52"/>
        <n v="20.55"/>
        <n v="20.399999999999999"/>
        <n v="24"/>
        <n v="24.2"/>
        <n v="21.05"/>
        <n v="23.7"/>
        <n v="20.05"/>
        <n v="21.1"/>
        <n v="24.35"/>
        <n v="24.45"/>
        <n v="22.6"/>
        <n v="25.14"/>
        <n v="25.16"/>
        <n v="24.1"/>
        <n v="21.78"/>
        <n v="24.48"/>
        <n v="25.88"/>
        <n v="20"/>
        <n v="23.3"/>
        <n v="25.18"/>
        <n v="21.2"/>
        <n v="19"/>
        <n v="22.3"/>
        <n v="19.8"/>
        <n v="21.65"/>
        <n v="25.36"/>
        <n v="22.05"/>
        <n v="20.25"/>
        <n v="22.32"/>
        <n v="22.55"/>
        <n v="20.2"/>
        <n v="24.25"/>
        <n v="24.72"/>
        <n v="23.6"/>
        <n v="24.9"/>
        <n v="21.85"/>
        <n v="28.15"/>
        <n v="9.65"/>
        <n v="23.35"/>
        <n v="10.65"/>
        <n v="37.54"/>
        <n v="29.4"/>
        <n v="25.08"/>
        <n v="21.45"/>
        <n v="43.74"/>
        <n v="2"/>
        <n v="21"/>
        <n v="38.36"/>
        <n v="36.26"/>
        <n v="24.26"/>
        <n v="24.98"/>
        <n v="29.76"/>
        <n v="23.44"/>
        <n v="28.06"/>
        <n v="25.06"/>
        <n v="21.9"/>
        <n v="28.1"/>
        <n v="38.76"/>
        <n v="39.380000000000003"/>
        <n v="38.94"/>
        <n v="34.82"/>
        <n v="37.119999999999997"/>
        <n v="40.9"/>
        <n v="40.6"/>
        <n v="38.200000000000003"/>
        <n v="41.15"/>
        <n v="34.85"/>
        <n v="38.049999999999997"/>
        <n v="34.549999999999997"/>
        <n v="40.450000000000003"/>
        <n v="37.9"/>
        <n v="41"/>
        <n v="38.5"/>
        <n v="23.1"/>
        <n v="38.9"/>
        <n v="39.15"/>
        <n v="36.58"/>
        <n v="44.05"/>
        <n v="41.4"/>
        <n v="46.9"/>
        <n v="41.7"/>
        <n v="42.95"/>
        <n v="43.25"/>
        <n v="39.65"/>
        <n v="38.299999999999997"/>
        <n v="22.75"/>
        <n v="35.1"/>
        <n v="23.02"/>
        <n v="23.56"/>
        <n v="39.6"/>
        <n v="41.5"/>
        <n v="41.45"/>
        <n v="38.15"/>
        <n v="36.65"/>
        <n v="37.85"/>
        <n v="42.5"/>
        <n v="23.45"/>
        <n v="21.7"/>
        <n v="23"/>
        <n v="49.55"/>
        <n v="45.8"/>
        <n v="45.1"/>
        <n v="45.45"/>
        <n v="21.55"/>
        <n v="22.64"/>
        <n v="23.18"/>
        <n v="39.200000000000003"/>
        <n v="21.94"/>
        <n v="25.85"/>
        <n v="40.299999999999997"/>
        <n v="26.4"/>
        <n v="20.65"/>
        <n v="42.45"/>
        <n v="41.75"/>
        <n v="39.1"/>
        <n v="25.9"/>
        <n v="38.08"/>
        <n v="25.75"/>
        <n v="38.659999999999997"/>
        <n v="39.5"/>
        <n v="32.799999999999997"/>
        <n v="22.2"/>
        <n v="22.25"/>
        <n v="20.85"/>
        <n v="23.54"/>
        <n v="26.7"/>
        <n v="26.6"/>
        <n v="23.42"/>
        <n v="22.34"/>
        <n v="26.15"/>
        <n v="24.7"/>
        <n v="25.45"/>
        <n v="35.96"/>
        <n v="43.1" u="1"/>
        <n v="28.7" u="1"/>
        <n v="41.72" u="1"/>
        <n v="25" u="1"/>
        <n v="44.98" u="1"/>
        <n v="38.96" u="1"/>
        <n v="45.05" u="1"/>
        <n v="36.200000000000003" u="1"/>
        <n v="30.4" u="1"/>
        <n v="45.12" u="1"/>
        <n v="31.16" u="1"/>
        <n v="40.98" u="1"/>
        <n v="25.32" u="1"/>
        <n v="41.05" u="1"/>
        <n v="26.08" u="1"/>
        <n v="41.12" u="1"/>
        <n v="45.76" u="1"/>
        <n v="39.74" u="1"/>
        <n v="27.02" u="1"/>
        <n v="54.68" u="1"/>
        <n v="23.32" u="1"/>
        <n v="31.48" u="1"/>
        <n v="51.92" u="1"/>
        <n v="45.9" u="1"/>
        <n v="39.880000000000003" u="1"/>
        <n v="24.08" u="1"/>
        <n v="30.86" u="1"/>
        <n v="32.979999999999997" u="1"/>
        <n v="49.3" u="1"/>
        <n v="43.28" u="1"/>
        <n v="41.9" u="1"/>
        <n v="25.78" u="1"/>
        <n v="40.520000000000003" u="1"/>
        <n v="43.35" u="1"/>
        <n v="22.08" u="1"/>
        <n v="39.14" u="1"/>
        <n v="49.44" u="1"/>
        <n v="37.76" u="1"/>
        <n v="48.06" u="1"/>
        <n v="46.68" u="1"/>
        <n v="40.659999999999997" u="1"/>
        <n v="45.3" u="1"/>
        <n v="43.92" u="1"/>
        <n v="46.75" u="1"/>
        <n v="23.78" u="1"/>
        <n v="39.35" u="1"/>
        <n v="45.44" u="1"/>
        <n v="36.659999999999997" u="1"/>
        <n v="23.16" u="1"/>
        <n v="41.3" u="1"/>
        <n v="39.92" u="1"/>
        <n v="42.75" u="1"/>
        <n v="38.54" u="1"/>
        <n v="42.82" u="1"/>
        <n v="25.55" u="1"/>
        <n v="30.88" u="1"/>
        <n v="24.86" u="1"/>
        <n v="40.06" u="1"/>
        <n v="44.7" u="1"/>
        <n v="38.68" u="1"/>
        <n v="37.299999999999997" u="1"/>
        <n v="23.48" u="1"/>
        <n v="31.64" u="1"/>
        <n v="38.75" u="1"/>
        <n v="34.54" u="1"/>
        <n v="22.1" u="1"/>
        <n v="50.86" u="1"/>
        <n v="42.08" u="1"/>
        <n v="22.86" u="1"/>
        <n v="40.700000000000003" u="1"/>
        <n v="42.15" u="1"/>
        <n v="33.299999999999997" u="1"/>
        <n v="42.22" u="1"/>
        <n v="25.94" u="1"/>
        <n v="24.56" u="1"/>
        <n v="45.55" u="1"/>
        <n v="31.34" u="1"/>
        <n v="47" u="1"/>
        <n v="45.62" u="1"/>
        <n v="50.26" u="1"/>
        <n v="23.94" u="1"/>
        <n v="41.48" u="1"/>
        <n v="22.56" u="1"/>
        <n v="30.72" u="1"/>
        <n v="41.55" u="1"/>
        <n v="44.38" u="1"/>
        <n v="43" u="1"/>
        <n v="25.64" u="1"/>
        <n v="40.24" u="1"/>
        <n v="38.86" u="1"/>
        <n v="22.88" u="1"/>
        <n v="31.04" u="1"/>
        <n v="47.85" u="1"/>
        <n v="10.5" u="1"/>
        <n v="39" u="1"/>
        <n v="37.619999999999997" u="1"/>
        <n v="23.64" u="1"/>
        <n v="42.26" u="1"/>
        <n v="34.86" u="1"/>
        <n v="51.18" u="1"/>
        <n v="45.16" u="1"/>
        <n v="47.04" u="1"/>
        <n v="25.34" u="1"/>
        <n v="43.85" u="1"/>
        <n v="39.64" u="1"/>
        <n v="41.16" u="1"/>
        <n v="39.78" u="1"/>
        <n v="27.04" u="1"/>
        <n v="44.42" u="1"/>
        <n v="38.4" u="1"/>
        <n v="23.34" u="1"/>
        <n v="39.85" u="1"/>
        <n v="31.5" u="1"/>
        <n v="47.32" u="1"/>
        <n v="35.64" u="1"/>
        <n v="45.94" u="1"/>
        <n v="49.2" u="1"/>
        <n v="26.42" u="1"/>
        <n v="37.159999999999997" u="1"/>
        <n v="41.8" u="1"/>
        <n v="22.72" u="1"/>
        <n v="25.04" u="1"/>
        <n v="40.42" u="1"/>
        <n v="39.04" u="1"/>
        <n v="35.85" u="1"/>
        <n v="29.5" u="1"/>
        <n v="43.32" u="1"/>
        <n v="31.82" u="1"/>
        <n v="47.96" u="1"/>
        <n v="28.12" u="1"/>
        <n v="40.56" u="1"/>
        <n v="45.2" u="1"/>
        <n v="39.18" u="1"/>
        <n v="24.42" u="1"/>
        <n v="26.74" u="1"/>
        <n v="46.65" u="1"/>
        <n v="37.799999999999997" u="1"/>
        <n v="48.1" u="1"/>
        <n v="23.04" u="1"/>
        <n v="37.94" u="1"/>
        <n v="41.2" u="1"/>
        <n v="35.18" u="1"/>
        <n v="22.42" u="1"/>
        <n v="42.65" u="1"/>
        <n v="29.2" u="1"/>
        <n v="42.72" u="1"/>
        <n v="41.34" u="1"/>
        <n v="45.98" u="1"/>
        <n v="33.94" u="1"/>
        <n v="38.58" u="1"/>
        <n v="24.12" u="1"/>
        <n v="37.200000000000003" u="1"/>
        <n v="22.74" u="1"/>
        <n v="38.65" u="1"/>
        <n v="30.9" u="1"/>
        <n v="46.12" u="1"/>
        <n v="40.1" u="1"/>
        <n v="25.82" u="1"/>
        <n v="34.58" u="1"/>
        <n v="22.12" u="1"/>
        <n v="44.88" u="1"/>
        <n v="33.200000000000003" u="1"/>
        <n v="49.52" u="1"/>
        <n v="26.58" u="1"/>
        <n v="43.5" u="1"/>
        <n v="48.14" u="1"/>
        <n v="49.66" u="1"/>
        <n v="37.979999999999997" u="1"/>
        <n v="23.82" u="1"/>
        <n v="28.28" u="1"/>
        <n v="30.6" u="1"/>
        <n v="24.58" u="1"/>
        <n v="44.14" u="1"/>
        <n v="2000" u="1"/>
        <n v="23.2" u="1"/>
        <n v="31.36" u="1"/>
        <n v="27.66" u="1"/>
        <n v="21.82" u="1"/>
        <n v="29.98" u="1"/>
        <n v="44.28" u="1"/>
        <n v="42.9" u="1"/>
        <n v="36.880000000000003" u="1"/>
        <n v="22.58" u="1"/>
        <n v="40.14" u="1"/>
        <n v="23.52" u="1"/>
        <n v="41.66" u="1"/>
        <n v="46.3" u="1"/>
        <n v="27.98" u="1"/>
        <n v="44.92" u="1"/>
        <n v="3000" u="1"/>
        <n v="24.28" u="1"/>
        <n v="43.54" u="1"/>
        <n v="37.520000000000003" u="1"/>
        <n v="47.82" u="1"/>
        <n v="36.14" u="1"/>
        <n v="46.44" u="1"/>
        <n v="29.68" u="1"/>
        <n v="43.68" u="1"/>
        <n v="23.66" u="1"/>
        <n v="51.15" u="1"/>
        <n v="42.3" u="1"/>
        <n v="52.6" u="1"/>
        <n v="40.92" u="1"/>
        <n v="43.75" u="1"/>
        <n v="36.35" u="1"/>
        <n v="31.38" u="1"/>
        <n v="41.06" u="1"/>
        <n v="45.7" u="1"/>
        <n v="36.92" u="1"/>
        <n v="39.82" u="1"/>
        <n v="27.06" u="1"/>
        <n v="44.46" u="1"/>
        <n v="38.44" u="1"/>
        <n v="35.68" u="1"/>
        <n v="43.15" u="1"/>
        <n v="35.75" u="1"/>
        <n v="43.22" u="1"/>
        <n v="35.82" u="1"/>
        <n v="46.48" u="1"/>
        <n v="39.08" u="1"/>
        <n v="33.06" u="1"/>
        <n v="46.55" u="1"/>
        <n v="23.68" u="1"/>
        <n v="37.700000000000003" u="1"/>
        <n v="48" u="1"/>
        <n v="28.14" u="1"/>
        <n v="45.24" u="1"/>
        <n v="39.22" u="1"/>
        <n v="24.44" u="1"/>
        <n v="43.86" u="1"/>
        <n v="37.840000000000003" u="1"/>
        <n v="23.06" u="1"/>
        <n v="36.46" u="1"/>
        <n v="25.38" u="1"/>
        <n v="42.55" u="1"/>
        <n v="45.38" u="1"/>
        <n v="44" u="1"/>
        <n v="22.44" u="1"/>
        <n v="21.75" u="1"/>
        <n v="32.46" u="1"/>
        <n v="29.22" u="1"/>
        <n v="45.95" u="1"/>
        <n v="23.38" u="1"/>
        <n v="48.78" u="1"/>
        <n v="47.4" u="1"/>
        <n v="41.38" u="1"/>
        <n v="40" u="1"/>
        <n v="44.64" u="1"/>
        <n v="24.14" u="1"/>
        <n v="22.76" u="1"/>
        <n v="30.92" u="1"/>
        <n v="46.16" u="1"/>
        <n v="41.95" u="1"/>
        <n v="29.54" u="1"/>
        <n v="43.4" u="1"/>
        <n v="37.380000000000003" u="1"/>
        <n v="36" u="1"/>
        <n v="52.32" u="1"/>
        <n v="40.64" u="1"/>
        <n v="22.14" u="1"/>
        <n v="24.46" u="1"/>
        <n v="42.16" u="1"/>
        <n v="31.24" u="1"/>
        <n v="46.8" u="1"/>
        <n v="25.22" u="1"/>
        <n v="45.42" u="1"/>
        <n v="48.25" u="1"/>
        <n v="39.4" u="1"/>
        <n v="23.84" u="1"/>
        <n v="40.85" u="1"/>
        <n v="32" u="1"/>
        <n v="22.46" u="1"/>
        <n v="45.56" u="1"/>
        <n v="44.18" u="1"/>
        <n v="38.159999999999997" u="1"/>
        <n v="42.8" u="1"/>
        <n v="23.22" u="1"/>
        <n v="25.54" u="1"/>
        <n v="44.25" u="1"/>
        <n v="34.020000000000003" u="1"/>
        <n v="50.34" u="1"/>
        <n v="42.94" u="1"/>
        <n v="26.3" u="1"/>
        <n v="47.58" u="1"/>
        <n v="46.2" u="1"/>
        <n v="24.92" u="1"/>
        <n v="47.65" u="1"/>
        <n v="38.799999999999997" u="1"/>
        <n v="31.7" u="1"/>
        <n v="46.34" u="1"/>
        <n v="40.32" u="1"/>
        <n v="44.96" u="1"/>
        <n v="43.58" u="1"/>
        <n v="26.62" u="1"/>
        <n v="37.56" u="1"/>
        <n v="42.2" u="1"/>
        <n v="36.18" u="1"/>
        <n v="31.08" u="1"/>
        <n v="25.24" u="1"/>
        <n v="43.65" u="1"/>
        <n v="43.72" u="1"/>
        <n v="42.34" u="1"/>
        <n v="46.98" u="1"/>
        <n v="24.62" u="1"/>
        <n v="41.1" u="1"/>
        <n v="7.3" u="1"/>
        <n v="45.74" u="1"/>
        <n v="39.72" u="1"/>
        <n v="30.02" u="1"/>
        <n v="38.340000000000003" u="1"/>
        <n v="42.98" u="1"/>
        <n v="26.32" u="1"/>
        <n v="30.78" u="1"/>
        <n v="27.08" u="1"/>
        <n v="44.5" u="1"/>
        <n v="43.12" u="1"/>
        <n v="37.1" u="1"/>
        <n v="47.76" u="1"/>
        <n v="38.979999999999997" u="1"/>
        <n v="24.32" u="1"/>
        <n v="41.88" u="1"/>
        <n v="39.119999999999997" u="1"/>
        <n v="6.3" u="1"/>
        <n v="36.36" u="1"/>
        <n v="52.68" u="1"/>
        <n v="43.9" u="1"/>
        <n v="26.78" u="1"/>
        <n v="37.880000000000003" u="1"/>
        <n v="45.35" u="1"/>
        <n v="23.08" u="1"/>
        <n v="36.5" u="1"/>
        <n v="39.76" u="1"/>
        <n v="24.02" u="1"/>
        <n v="48.75" u="1"/>
        <n v="39.9" u="1"/>
        <n v="44.54" u="1"/>
        <n v="38.520000000000003" u="1"/>
        <n v="48.82" u="1"/>
        <n v="52.08" u="1"/>
        <n v="46.06" u="1"/>
        <n v="44.68" u="1"/>
        <n v="24.16" u="1"/>
        <n v="43.3" u="1"/>
        <n v="41.92" u="1"/>
        <n v="44.75" u="1"/>
        <n v="35.9" u="1"/>
        <n v="22.78" u="1"/>
        <n v="30.94" u="1"/>
        <n v="40.54" u="1"/>
        <n v="50.84" u="1"/>
        <n v="44.82" u="1"/>
        <n v="31.88" u="1"/>
        <n v="46.7" u="1"/>
        <n v="40.68" u="1"/>
        <n v="39.299999999999997" u="1"/>
        <n v="37.92" u="1"/>
        <n v="48.22" u="1"/>
        <n v="31.26" u="1"/>
        <n v="40.82" u="1"/>
        <n v="45.46" u="1"/>
        <n v="39.44" u="1"/>
        <n v="44.08" u="1"/>
        <n v="23.86" u="1"/>
        <n v="38.06" u="1"/>
        <n v="42.7" u="1"/>
        <n v="44.15" u="1"/>
        <n v="45.6" u="1"/>
        <n v="42.84" u="1"/>
        <n v="47.48" u="1"/>
        <n v="41.46" u="1"/>
        <n v="3600" u="1"/>
        <n v="24.18" u="1"/>
        <n v="38.700000000000003" u="1"/>
        <n v="49" u="1"/>
        <n v="47.62" u="1"/>
        <n v="41.6" u="1"/>
        <n v="40.22" u="1"/>
        <n v="24.94" u="1"/>
        <n v="38.840000000000003" u="1"/>
        <n v="37.46" u="1"/>
        <n v="31.72" u="1"/>
        <n v="43.55" u="1"/>
        <n v="45" u="1"/>
        <n v="43.62" u="1"/>
        <n v="42.24" u="1"/>
        <n v="22.94" u="1"/>
        <n v="40.86" u="1"/>
        <n v="25.26" u="1"/>
        <n v="39.549999999999997" u="1"/>
        <n v="47.02" u="1"/>
        <n v="24.64" u="1"/>
        <n v="44.26" u="1"/>
        <n v="26.96" u="1"/>
        <n v="23.95" u="1"/>
        <n v="38.24" u="1"/>
        <n v="36.86" u="1"/>
        <n v="23.26" u="1"/>
        <n v="31.42" u="1"/>
        <n v="45.78" u="1"/>
        <n v="44.4" u="1"/>
        <n v="4.92" u="1"/>
        <n v="38.380000000000003" u="1"/>
        <n v="10" u="1"/>
        <n v="30.8" u="1"/>
        <n v="40.26" u="1"/>
        <n v="21.95" u="1"/>
        <n v="21.26" u="1"/>
        <n v="47.8" u="1"/>
        <n v="25.72" u="1"/>
        <n v="41.78" u="1"/>
        <n v="40.4" u="1"/>
        <n v="24.34" u="1"/>
        <n v="39.020000000000003" u="1"/>
        <n v="37.64" u="1"/>
        <n v="22.96" u="1"/>
        <n v="46.56" u="1"/>
        <n v="39.159999999999997" u="1"/>
        <n v="29.74" u="1"/>
        <n v="43.8" u="1"/>
        <n v="23.72" u="1"/>
        <n v="37.78" u="1"/>
        <n v="26.04" u="1"/>
        <n v="42.42" u="1"/>
        <n v="45.25" u="1"/>
        <n v="33.64" u="1"/>
        <n v="39.799999999999997" u="1"/>
        <n v="21.72" u="1"/>
        <n v="2.4" u="1"/>
        <n v="24.04" u="1"/>
        <n v="38.42" u="1"/>
        <n v="41.25" u="1"/>
        <n v="28.5" u="1"/>
        <n v="41.32" u="1"/>
        <n v="39.94" u="1"/>
        <n v="38.56" u="1"/>
        <n v="43.2" u="1"/>
        <n v="37.18" u="1"/>
        <n v="46.1" u="1"/>
        <n v="22.04" u="1"/>
        <n v="30.2" u="1"/>
        <n v="44.72" u="1"/>
        <n v="49.36" u="1"/>
        <n v="41.96" u="1"/>
        <n v="22.8" u="1"/>
        <n v="25.12" u="1"/>
        <n v="21.42" u="1"/>
        <n v="23.74" u="1"/>
        <n v="40.65" u="1"/>
        <n v="48.12" u="1"/>
        <n v="42.1" u="1"/>
        <n v="52.76" u="1"/>
        <n v="33.25" u="1"/>
        <n v="28.2" u="1"/>
        <n v="46.74" u="1"/>
        <n v="30.52" u="1"/>
        <n v="45.36" u="1"/>
        <n v="39.340000000000003" u="1"/>
        <n v="43.98" u="1"/>
        <n v="37.96" u="1"/>
        <n v="23.12" u="1"/>
        <n v="35.200000000000003" u="1"/>
        <n v="45.5" u="1"/>
        <n v="42.74" u="1"/>
        <n v="36.72" u="1"/>
        <n v="22.5" u="1"/>
        <n v="39.979999999999997" u="1"/>
        <n v="24.82" u="1"/>
        <n v="50.28" u="1"/>
        <n v="32.58" u="1"/>
        <n v="48.9" u="1"/>
        <n v="40.049999999999997" u="1"/>
        <n v="31.6" u="1"/>
        <n v="25.58" u="1"/>
        <n v="32.65" u="1"/>
        <n v="40.119999999999997" u="1"/>
        <n v="34.1" u="1"/>
        <n v="32.72" u="1"/>
        <n v="28.66" u="1"/>
        <n v="22.82" u="1"/>
        <n v="50.92" u="1"/>
        <n v="44.9" u="1"/>
        <n v="23.58" u="1"/>
        <n v="42.14" u="1"/>
        <n v="40.76" u="1"/>
        <n v="34.74" u="1"/>
        <n v="5" u="1"/>
        <n v="26.66" u="1"/>
        <n v="42.28" u="1"/>
        <n v="42.35" u="1"/>
        <n v="21.58" u="1"/>
        <n v="38.14" u="1"/>
        <n v="30.68" u="1"/>
        <n v="24.66" u="1"/>
        <n v="44.3" u="1"/>
        <n v="31.44" u="1"/>
        <n v="41.54" u="1"/>
        <n v="25.6" u="1"/>
        <n v="34.14" u="1"/>
        <n v="44.44" u="1"/>
        <n v="32.76" u="1"/>
        <n v="43.06" u="1"/>
        <n v="28.68" u="1"/>
        <n v="41.68" u="1"/>
        <n v="31.76" u="1"/>
        <n v="46.46" u="1"/>
        <n v="40.44" u="1"/>
        <n v="30.38" u="1"/>
        <n v="45.08" u="1"/>
        <n v="24.36" u="1"/>
        <n v="43.7" u="1"/>
        <n v="37.68" u="1"/>
        <n v="45.15" u="1"/>
        <n v="22.98" u="1"/>
        <n v="46.6" u="1"/>
        <n v="45.22" u="1"/>
        <n v="33.54" u="1"/>
        <n v="43.84" u="1"/>
        <n v="37.82" u="1"/>
        <n v="48.48" u="1"/>
        <n v="26.06" u="1"/>
        <n v="39.700000000000003" u="1"/>
        <n v="48.62" u="1"/>
        <n v="42.6" u="1"/>
        <n v="31.46" u="1"/>
        <n v="47.24" u="1"/>
        <n v="41.22" u="1"/>
        <n v="44.48" u="1"/>
        <n v="24.06" u="1"/>
        <n v="32.44" u="1"/>
        <n v="26.38" u="1"/>
        <n v="37.08" u="1"/>
        <n v="44.55" u="1"/>
        <n v="47.38" u="1"/>
        <n v="22.68" u="1"/>
        <n v="38.6" u="1"/>
        <n v="37.22" u="1"/>
        <n v="40.479999999999997" u="1"/>
        <n v="40.549999999999997" u="1"/>
        <n v="43.38" u="1"/>
        <n v="3" u="1"/>
        <n v="42" u="1"/>
        <n v="40.619999999999997" u="1"/>
        <n v="45.26" u="1"/>
        <n v="37.86" u="1"/>
        <n v="23.76" u="1"/>
        <n v="31.92" u="1"/>
        <n v="44.02" u="1"/>
        <n v="38" u="1"/>
        <n v="23.14" u="1"/>
        <n v="9650" u="1"/>
        <n v="25.46" u="1"/>
        <n v="22.45" u="1"/>
        <n v="44.16" u="1"/>
        <n v="39.950000000000003" u="1"/>
        <n v="47.42" u="1"/>
        <n v="11.1" u="1"/>
        <n v="24.84" u="1"/>
        <n v="42.85" u="1"/>
        <n v="38.64" u="1"/>
        <n v="23.46" u="1"/>
        <n v="47.56" u="1"/>
        <n v="40.159999999999997" u="1"/>
        <n v="44.8" u="1"/>
        <n v="24.22" u="1"/>
        <n v="35.950000000000003" u="1"/>
        <n v="38.78" u="1"/>
        <n v="37.4" u="1"/>
        <n v="38.85" u="1"/>
        <n v="29.62" u="1"/>
        <n v="43.56" u="1"/>
        <n v="25.92" u="1"/>
        <n v="49.65" u="1"/>
        <n v="40.799999999999997" u="1"/>
        <n v="22.22" u="1"/>
        <n v="39.42" u="1"/>
        <n v="38.04" u="1"/>
        <n v="48.34" u="1"/>
        <n v="42.32" u="1"/>
        <n v="44.2" u="1"/>
        <n v="38.18" u="1"/>
        <n v="23.92" u="1"/>
        <n v="45.65" u="1"/>
        <n v="47.1" u="1"/>
        <n v="38.32" u="1"/>
        <n v="36.94" u="1"/>
        <n v="41.58" u="1"/>
        <n v="40.200000000000003" u="1"/>
        <n v="21.92" u="1"/>
        <n v="24.24" u="1"/>
        <n v="41.65" u="1"/>
      </sharedItems>
    </cacheField>
    <cacheField name="Нормы естественной убыли при транспортировании, %" numFmtId="0">
      <sharedItems containsBlank="1" containsMixedTypes="1" containsNumber="1" minValue="0" maxValue="1.3000000000000001E-2"/>
    </cacheField>
    <cacheField name="Отклонения при взвешивании, т. Недостача (-)/Излишки (+)" numFmtId="0">
      <sharedItems containsBlank="1" containsMixedTypes="1" containsNumber="1" minValue="-4.4500000000000028" maxValue="8641.35"/>
    </cacheField>
    <cacheField name="Вес принятый к БУ по документам поставщика" numFmtId="0">
      <sharedItems containsNonDate="0" containsString="0" containsBlank="1"/>
    </cacheField>
    <cacheField name="База для расчета отклонения, т" numFmtId="0">
      <sharedItems containsString="0" containsBlank="1" containsNumber="1" minValue="-4.4500000000000028" maxValue="0"/>
    </cacheField>
    <cacheField name="Погрешность материала в % к фактическому весу" numFmtId="165">
      <sharedItems containsString="0" containsBlank="1" containsNumber="1" containsInteger="1" minValue="0" maxValue="0"/>
    </cacheField>
    <cacheField name="Отклонения, %" numFmtId="165">
      <sharedItems containsMixedTypes="1" containsNumber="1" containsInteger="1" minValue="0" maxValue="0"/>
    </cacheField>
    <cacheField name="Отклонения, %2" numFmtId="165">
      <sharedItems containsMixedTypes="1" containsNumber="1" containsInteger="1" minValue="0" maxValue="0"/>
    </cacheField>
    <cacheField name="Отклонения, т" numFmtId="0">
      <sharedItems containsBlank="1" containsMixedTypes="1" containsNumber="1" containsInteger="1" minValue="0" maxValue="0"/>
    </cacheField>
    <cacheField name="Отклонения, т2" numFmtId="0">
      <sharedItems containsBlank="1" containsMixedTypes="1" containsNumber="1" containsInteger="1" minValue="0" maxValue="0"/>
    </cacheField>
    <cacheField name="Номер в КЭ Бетон" numFmtId="0">
      <sharedItems containsBlank="1"/>
    </cacheField>
    <cacheField name="Номер автомобиля " numFmtId="0">
      <sharedItems containsBlank="1"/>
    </cacheField>
    <cacheField name="Номер накладной" numFmtId="49">
      <sharedItems containsBlank="1"/>
    </cacheField>
    <cacheField name="Примечание = Время прибытия" numFmtId="0">
      <sharedItems containsNonDate="0" containsDate="1" containsString="0" containsBlank="1" minDate="1899-12-30T00:01:00" maxDate="1899-12-30T23:56:00"/>
    </cacheField>
    <cacheField name="Грузоперевозчик" numFmtId="0">
      <sharedItems containsBlank="1"/>
    </cacheField>
    <cacheField name="Вид цемента" numFmtId="0">
      <sharedItems containsBlank="1"/>
    </cacheField>
    <cacheField name="Какие машины привозили цемент" numFmtId="0">
      <sharedItems containsBlank="1"/>
    </cacheField>
    <cacheField name="Место приемки по накладной" numFmtId="0">
      <sharedItems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3">
  <r>
    <x v="0"/>
    <x v="0"/>
    <m/>
    <x v="0"/>
    <x v="0"/>
    <m/>
    <m/>
    <m/>
    <m/>
    <x v="0"/>
    <m/>
    <m/>
    <m/>
    <m/>
    <m/>
    <s v="в пределах нормы "/>
    <s v="сверх нормы"/>
    <s v="в пределах нормы "/>
    <s v="сверх нормы"/>
    <m/>
    <m/>
    <m/>
    <m/>
    <m/>
    <m/>
    <m/>
    <m/>
  </r>
  <r>
    <x v="1"/>
    <x v="1"/>
    <s v="Портландцемент ЦЕМI42,5Н"/>
    <x v="1"/>
    <x v="1"/>
    <s v="В таре"/>
    <s v="53,650"/>
    <s v="15,550"/>
    <n v="38.099999999999994"/>
    <x v="1"/>
    <n v="4.0000000000000001E-3"/>
    <n v="-7.1054273576010019E-15"/>
    <m/>
    <n v="-7.1054273576010019E-15"/>
    <n v="0"/>
    <n v="0"/>
    <n v="0"/>
    <n v="0"/>
    <n v="0"/>
    <s v="001"/>
    <s v="519"/>
    <s v="172"/>
    <d v="1899-12-30T14:27:00"/>
    <s v="Аксиома Групп"/>
    <s v="Серебряковский"/>
    <m/>
    <s v="Красная Горка"/>
  </r>
  <r>
    <x v="1"/>
    <x v="1"/>
    <s v="Портландцемент ЦЕМI42,5Н"/>
    <x v="1"/>
    <x v="1"/>
    <s v="В таре"/>
    <s v="53,350"/>
    <s v="15,770"/>
    <n v="37.58"/>
    <x v="2"/>
    <n v="4.0000000000000001E-3"/>
    <n v="0"/>
    <m/>
    <n v="0"/>
    <n v="0"/>
    <n v="0"/>
    <n v="0"/>
    <n v="0"/>
    <n v="0"/>
    <s v="002"/>
    <s v="913"/>
    <s v="193"/>
    <d v="1899-12-30T15:29:00"/>
    <s v="Аксиома Групп"/>
    <s v="Серебряковский"/>
    <m/>
    <s v="Красная Горка"/>
  </r>
  <r>
    <x v="2"/>
    <x v="2"/>
    <s v="Портландцемент ЦЕМI42,5Н"/>
    <x v="1"/>
    <x v="2"/>
    <s v="В таре"/>
    <s v="37,660"/>
    <s v="13,510"/>
    <n v="24.15"/>
    <x v="3"/>
    <n v="4.0000000000000001E-3"/>
    <n v="0"/>
    <m/>
    <n v="0"/>
    <n v="0"/>
    <n v="0"/>
    <n v="0"/>
    <n v="0"/>
    <n v="0"/>
    <s v="003"/>
    <s v="750"/>
    <s v="33423"/>
    <d v="1899-12-30T06:05:00"/>
    <s v="БЭСТО-ГРУПП"/>
    <s v="Михайловский"/>
    <s v="Евроцемент"/>
    <s v="Дрожжино"/>
  </r>
  <r>
    <x v="2"/>
    <x v="2"/>
    <s v="Портландцемент ЦЕМI42,5Н"/>
    <x v="1"/>
    <x v="2"/>
    <s v="В таре"/>
    <s v="34,900"/>
    <s v="13,100"/>
    <n v="21.799999999999997"/>
    <x v="4"/>
    <n v="4.0000000000000001E-3"/>
    <n v="-3.5527136788005009E-15"/>
    <m/>
    <n v="-3.5527136788005009E-15"/>
    <n v="0"/>
    <n v="0"/>
    <n v="0"/>
    <n v="0"/>
    <n v="0"/>
    <s v="004"/>
    <s v="750"/>
    <s v="33433"/>
    <d v="1899-12-30T23:10:00"/>
    <s v="БЭСТО-ГРУПП"/>
    <s v="Михайловский"/>
    <s v="Евроцемент"/>
    <s v="Дрожжино"/>
  </r>
  <r>
    <x v="3"/>
    <x v="3"/>
    <s v="Щебень гравийный фр. 5-20"/>
    <x v="2"/>
    <x v="1"/>
    <s v="В таре"/>
    <s v="56,050"/>
    <s v="18,350"/>
    <n v="37.699999999999996"/>
    <x v="5"/>
    <n v="1.3000000000000001E-2"/>
    <n v="-1.1000000000000014"/>
    <m/>
    <n v="-1.1000000000000014"/>
    <n v="0"/>
    <n v="0"/>
    <n v="0"/>
    <n v="0"/>
    <n v="0"/>
    <s v="005"/>
    <s v="490"/>
    <s v="1"/>
    <d v="1899-12-30T12:28:00"/>
    <s v="Неруд Профи"/>
    <m/>
    <m/>
    <m/>
  </r>
  <r>
    <x v="3"/>
    <x v="3"/>
    <s v="Щебень гравийный фр. 5-20"/>
    <x v="2"/>
    <x v="1"/>
    <s v="В таре"/>
    <s v="59,000"/>
    <s v="18,200"/>
    <n v="40.799999999999997"/>
    <x v="6"/>
    <n v="1.3000000000000001E-2"/>
    <n v="-1.4200000000000017"/>
    <m/>
    <n v="-1.4200000000000017"/>
    <n v="0"/>
    <n v="0"/>
    <n v="0"/>
    <n v="0"/>
    <n v="0"/>
    <s v="006"/>
    <s v="490"/>
    <s v="2"/>
    <d v="1899-12-30T15:00:00"/>
    <s v="Неруд Профи"/>
    <m/>
    <m/>
    <m/>
  </r>
  <r>
    <x v="3"/>
    <x v="4"/>
    <s v="Щебень гравийный фр. 5-20"/>
    <x v="2"/>
    <x v="1"/>
    <s v="В таре"/>
    <s v="36,380"/>
    <s v="15,000"/>
    <n v="21.380000000000003"/>
    <x v="7"/>
    <n v="1.3000000000000001E-2"/>
    <n v="3.5527136788005009E-15"/>
    <m/>
    <n v="0"/>
    <n v="0"/>
    <n v="0"/>
    <n v="0"/>
    <n v="0"/>
    <n v="0"/>
    <s v="007"/>
    <s v="302"/>
    <s v="83"/>
    <d v="1899-12-30T18:10:00"/>
    <s v="НерудЦентр"/>
    <m/>
    <m/>
    <m/>
  </r>
  <r>
    <x v="3"/>
    <x v="4"/>
    <s v="Щебень гравийный фр. 5-20"/>
    <x v="2"/>
    <x v="1"/>
    <s v="В таре"/>
    <s v="41,540"/>
    <s v="17,700"/>
    <n v="23.84"/>
    <x v="8"/>
    <n v="1.3000000000000001E-2"/>
    <n v="0"/>
    <m/>
    <n v="0"/>
    <n v="0"/>
    <n v="0"/>
    <n v="0"/>
    <n v="0"/>
    <n v="0"/>
    <s v="008"/>
    <s v="283"/>
    <s v="84"/>
    <d v="1899-12-30T18:15:00"/>
    <s v="НерудЦентр"/>
    <m/>
    <m/>
    <m/>
  </r>
  <r>
    <x v="3"/>
    <x v="4"/>
    <s v="Щебень гравийный фр. 5-20"/>
    <x v="2"/>
    <x v="1"/>
    <s v="В таре"/>
    <s v="39,230"/>
    <s v="17,150"/>
    <n v="22.08"/>
    <x v="9"/>
    <n v="1.3000000000000001E-2"/>
    <n v="0"/>
    <m/>
    <n v="0"/>
    <n v="0"/>
    <n v="0"/>
    <n v="0"/>
    <n v="0"/>
    <n v="0"/>
    <s v="009"/>
    <s v="991"/>
    <s v="87"/>
    <d v="1899-12-30T18:20:00"/>
    <s v="НерудЦентр"/>
    <m/>
    <m/>
    <m/>
  </r>
  <r>
    <x v="3"/>
    <x v="4"/>
    <s v="Щебень гравийный фр. 5-20"/>
    <x v="2"/>
    <x v="1"/>
    <s v="В таре"/>
    <s v="37,540"/>
    <s v="15,000"/>
    <n v="22.54"/>
    <x v="10"/>
    <n v="1.3000000000000001E-2"/>
    <n v="0"/>
    <m/>
    <n v="0"/>
    <n v="0"/>
    <n v="0"/>
    <n v="0"/>
    <n v="0"/>
    <n v="0"/>
    <s v="010"/>
    <s v="302"/>
    <s v="88"/>
    <d v="1899-12-30T19:15:00"/>
    <s v="НерудЦентр"/>
    <m/>
    <m/>
    <m/>
  </r>
  <r>
    <x v="3"/>
    <x v="4"/>
    <s v="Щебень гравийный фр. 5-20"/>
    <x v="2"/>
    <x v="1"/>
    <s v="В таре"/>
    <s v="41,160"/>
    <s v="17,800"/>
    <n v="23.359999999999996"/>
    <x v="11"/>
    <n v="1.3000000000000001E-2"/>
    <n v="-3.5527136788005009E-15"/>
    <m/>
    <n v="-3.5527136788005009E-15"/>
    <n v="0"/>
    <n v="0"/>
    <n v="0"/>
    <n v="0"/>
    <n v="0"/>
    <s v="011"/>
    <s v="283"/>
    <s v="89"/>
    <d v="1899-12-30T19:17:00"/>
    <s v="НерудЦентр"/>
    <m/>
    <m/>
    <m/>
  </r>
  <r>
    <x v="3"/>
    <x v="4"/>
    <s v="Щебень гравийный фр. 5-20"/>
    <x v="2"/>
    <x v="1"/>
    <s v="В таре"/>
    <s v="40,530"/>
    <s v="17,150"/>
    <n v="23.380000000000003"/>
    <x v="12"/>
    <n v="1.3000000000000001E-2"/>
    <n v="3.5527136788005009E-15"/>
    <m/>
    <n v="0"/>
    <n v="0"/>
    <n v="0"/>
    <n v="0"/>
    <n v="0"/>
    <n v="0"/>
    <s v="012"/>
    <s v="991"/>
    <s v="90"/>
    <d v="1899-12-30T19:25:00"/>
    <s v="НерудЦентр"/>
    <m/>
    <m/>
    <m/>
  </r>
  <r>
    <x v="3"/>
    <x v="4"/>
    <s v="Щебень гравийный фр. 5-20"/>
    <x v="2"/>
    <x v="1"/>
    <s v="В таре"/>
    <s v="36,830"/>
    <s v="15,150"/>
    <n v="21.68"/>
    <x v="13"/>
    <n v="1.3000000000000001E-2"/>
    <n v="0"/>
    <m/>
    <n v="0"/>
    <n v="0"/>
    <n v="0"/>
    <n v="0"/>
    <n v="0"/>
    <n v="0"/>
    <s v="013"/>
    <s v="302"/>
    <s v="91"/>
    <d v="1899-12-30T20:20:00"/>
    <s v="НерудЦентр"/>
    <m/>
    <m/>
    <m/>
  </r>
  <r>
    <x v="3"/>
    <x v="4"/>
    <s v="Щебень гравийный фр. 5-20"/>
    <x v="2"/>
    <x v="1"/>
    <s v="В таре"/>
    <s v="41,060"/>
    <s v="17,700"/>
    <n v="23.360000000000003"/>
    <x v="11"/>
    <n v="1.3000000000000001E-2"/>
    <n v="3.5527136788005009E-15"/>
    <m/>
    <n v="0"/>
    <n v="0"/>
    <n v="0"/>
    <n v="0"/>
    <n v="0"/>
    <n v="0"/>
    <s v="014"/>
    <s v="283"/>
    <s v="92"/>
    <d v="1899-12-30T20:22:00"/>
    <s v="НерудЦентр"/>
    <m/>
    <m/>
    <m/>
  </r>
  <r>
    <x v="3"/>
    <x v="4"/>
    <s v="Щебень гравийный фр. 5-20"/>
    <x v="2"/>
    <x v="1"/>
    <s v="В таре"/>
    <s v="41,850"/>
    <s v="17,150"/>
    <n v="24.700000000000003"/>
    <x v="14"/>
    <n v="1.3000000000000001E-2"/>
    <n v="3.5527136788005009E-15"/>
    <m/>
    <n v="0"/>
    <n v="0"/>
    <n v="0"/>
    <n v="0"/>
    <n v="0"/>
    <n v="0"/>
    <s v="015"/>
    <s v="991"/>
    <s v="93"/>
    <d v="1899-12-30T20:25:00"/>
    <s v="НерудЦентр"/>
    <m/>
    <m/>
    <m/>
  </r>
  <r>
    <x v="3"/>
    <x v="4"/>
    <s v="Щебень гравийный фр. 5-20"/>
    <x v="2"/>
    <x v="1"/>
    <s v="В таре"/>
    <s v="42,000"/>
    <s v="17,800"/>
    <n v="24.2"/>
    <x v="15"/>
    <n v="1.3000000000000001E-2"/>
    <n v="0"/>
    <m/>
    <n v="0"/>
    <n v="0"/>
    <n v="0"/>
    <n v="0"/>
    <n v="0"/>
    <n v="0"/>
    <s v="016"/>
    <s v="283"/>
    <s v="94"/>
    <d v="1899-12-30T21:26:00"/>
    <s v="НерудЦентр"/>
    <m/>
    <m/>
    <m/>
  </r>
  <r>
    <x v="3"/>
    <x v="4"/>
    <s v="Щебень гравийный фр. 5-20"/>
    <x v="2"/>
    <x v="1"/>
    <s v="В таре"/>
    <s v="39,100"/>
    <s v="15,000"/>
    <n v="24.1"/>
    <x v="16"/>
    <n v="1.3000000000000001E-2"/>
    <n v="0"/>
    <m/>
    <n v="0"/>
    <n v="0"/>
    <n v="0"/>
    <n v="0"/>
    <n v="0"/>
    <n v="0"/>
    <s v="017"/>
    <s v="302"/>
    <s v="95"/>
    <d v="1899-12-30T21:30:00"/>
    <s v="НерудЦентр"/>
    <m/>
    <m/>
    <m/>
  </r>
  <r>
    <x v="3"/>
    <x v="4"/>
    <s v="Щебень гравийный фр. 5-20"/>
    <x v="2"/>
    <x v="1"/>
    <s v="В таре"/>
    <s v="41,330"/>
    <s v="17,150"/>
    <n v="24.18"/>
    <x v="17"/>
    <n v="1.3000000000000001E-2"/>
    <n v="0"/>
    <m/>
    <n v="0"/>
    <n v="0"/>
    <n v="0"/>
    <n v="0"/>
    <n v="0"/>
    <n v="0"/>
    <s v="018"/>
    <s v="991"/>
    <s v="96"/>
    <d v="1899-12-30T21:33:00"/>
    <s v="НерудЦентр"/>
    <m/>
    <m/>
    <m/>
  </r>
  <r>
    <x v="4"/>
    <x v="3"/>
    <s v="Щебень гравийный фр. 5-20"/>
    <x v="2"/>
    <x v="1"/>
    <s v="В таре"/>
    <s v="57,150"/>
    <s v="18,350"/>
    <n v="38.799999999999997"/>
    <x v="18"/>
    <n v="1.3000000000000001E-2"/>
    <n v="-2.1600000000000037"/>
    <m/>
    <n v="-2.1600000000000037"/>
    <n v="0"/>
    <n v="0"/>
    <n v="0"/>
    <n v="0"/>
    <n v="0"/>
    <s v="019"/>
    <s v="490"/>
    <s v="3"/>
    <d v="1899-12-30T12:22:00"/>
    <s v="Неруд Профи"/>
    <m/>
    <m/>
    <m/>
  </r>
  <r>
    <x v="4"/>
    <x v="4"/>
    <s v="Щебень гравийный фр. 5-20"/>
    <x v="2"/>
    <x v="1"/>
    <s v="В таре"/>
    <s v="43,700"/>
    <s v="18,350"/>
    <n v="25.35"/>
    <x v="19"/>
    <n v="1.3000000000000001E-2"/>
    <n v="-0.44999999999999929"/>
    <m/>
    <n v="-0.44999999999999929"/>
    <n v="0"/>
    <n v="0"/>
    <n v="0"/>
    <n v="0"/>
    <n v="0"/>
    <s v="020"/>
    <s v="283"/>
    <s v="101"/>
    <d v="1899-12-30T12:57:00"/>
    <s v="НерудЦентр"/>
    <m/>
    <m/>
    <m/>
  </r>
  <r>
    <x v="4"/>
    <x v="4"/>
    <s v="Щебень гравийный фр. 5-20"/>
    <x v="2"/>
    <x v="1"/>
    <s v="В таре"/>
    <s v="42,800"/>
    <s v="17,440"/>
    <n v="25.359999999999996"/>
    <x v="20"/>
    <n v="1.3000000000000001E-2"/>
    <n v="-3.5527136788005009E-15"/>
    <m/>
    <n v="-3.5527136788005009E-15"/>
    <n v="0"/>
    <n v="0"/>
    <n v="0"/>
    <n v="0"/>
    <n v="0"/>
    <s v="021"/>
    <s v="991"/>
    <s v="102"/>
    <d v="1899-12-30T13:02:00"/>
    <s v="НерудЦентр"/>
    <m/>
    <m/>
    <m/>
  </r>
  <r>
    <x v="4"/>
    <x v="4"/>
    <s v="Щебень гравийный фр. 5-20"/>
    <x v="2"/>
    <x v="1"/>
    <s v="В таре"/>
    <s v="44,100"/>
    <s v="18,300"/>
    <n v="25.8"/>
    <x v="19"/>
    <n v="1.3000000000000001E-2"/>
    <n v="0"/>
    <m/>
    <n v="0"/>
    <n v="0"/>
    <n v="0"/>
    <n v="0"/>
    <n v="0"/>
    <n v="0"/>
    <s v="022"/>
    <s v="283"/>
    <s v="104"/>
    <d v="1899-12-30T15:22:00"/>
    <s v="НерудЦентр"/>
    <m/>
    <m/>
    <m/>
  </r>
  <r>
    <x v="4"/>
    <x v="4"/>
    <s v="Щебень гравийный фр. 5-20"/>
    <x v="2"/>
    <x v="1"/>
    <s v="В таре"/>
    <s v="42,200"/>
    <s v="17,520"/>
    <n v="24.680000000000003"/>
    <x v="21"/>
    <n v="1.3000000000000001E-2"/>
    <n v="3.5527136788005009E-15"/>
    <m/>
    <n v="0"/>
    <n v="0"/>
    <n v="0"/>
    <n v="0"/>
    <n v="0"/>
    <n v="0"/>
    <s v="023"/>
    <s v="991"/>
    <s v="105"/>
    <d v="1899-12-30T15:28:00"/>
    <s v="НерудЦентр"/>
    <m/>
    <m/>
    <m/>
  </r>
  <r>
    <x v="4"/>
    <x v="4"/>
    <s v="Щебень гравийный фр. 5-20"/>
    <x v="2"/>
    <x v="1"/>
    <s v="В таре"/>
    <s v="39,150"/>
    <s v="15,350"/>
    <n v="23.799999999999997"/>
    <x v="22"/>
    <n v="1.3000000000000001E-2"/>
    <n v="-3.5527136788005009E-15"/>
    <m/>
    <n v="-3.5527136788005009E-15"/>
    <n v="0"/>
    <n v="0"/>
    <n v="0"/>
    <n v="0"/>
    <n v="0"/>
    <s v="024"/>
    <s v="302"/>
    <s v="103"/>
    <d v="1899-12-30T15:42:00"/>
    <s v="НерудЦентр"/>
    <m/>
    <m/>
    <m/>
  </r>
  <r>
    <x v="4"/>
    <x v="4"/>
    <s v="Щебень гравийный фр. 5-20"/>
    <x v="2"/>
    <x v="1"/>
    <s v="В таре"/>
    <s v="42,600"/>
    <s v="17,800"/>
    <n v="24.8"/>
    <x v="23"/>
    <n v="1.3000000000000001E-2"/>
    <n v="0"/>
    <m/>
    <n v="0"/>
    <n v="0"/>
    <n v="0"/>
    <n v="0"/>
    <n v="0"/>
    <n v="0"/>
    <s v="025"/>
    <s v="283"/>
    <s v="106"/>
    <d v="1899-12-30T16:42:00"/>
    <s v="НерудЦентр"/>
    <m/>
    <m/>
    <m/>
  </r>
  <r>
    <x v="4"/>
    <x v="4"/>
    <s v="Щебень гравийный фр. 5-20"/>
    <x v="2"/>
    <x v="1"/>
    <s v="В таре"/>
    <s v="42,300"/>
    <s v="17,560"/>
    <n v="24.74"/>
    <x v="24"/>
    <n v="1.3000000000000001E-2"/>
    <n v="0"/>
    <m/>
    <n v="0"/>
    <n v="0"/>
    <n v="0"/>
    <n v="0"/>
    <n v="0"/>
    <n v="0"/>
    <s v="026"/>
    <s v="991"/>
    <s v="107"/>
    <d v="1899-12-30T16:49:00"/>
    <s v="НерудЦентр"/>
    <m/>
    <m/>
    <m/>
  </r>
  <r>
    <x v="4"/>
    <x v="4"/>
    <s v="Щебень гравийный фр. 5-20"/>
    <x v="2"/>
    <x v="1"/>
    <s v="В таре"/>
    <s v="40,750"/>
    <s v="15,390"/>
    <n v="25.36"/>
    <x v="20"/>
    <n v="1.3000000000000001E-2"/>
    <n v="0"/>
    <m/>
    <n v="0"/>
    <n v="0"/>
    <n v="0"/>
    <n v="0"/>
    <n v="0"/>
    <n v="0"/>
    <s v="027"/>
    <s v="302"/>
    <s v="108"/>
    <d v="1899-12-30T16:52:00"/>
    <s v="НерудЦентр"/>
    <m/>
    <m/>
    <m/>
  </r>
  <r>
    <x v="4"/>
    <x v="4"/>
    <s v="Щебень гравийный фр. 5-20"/>
    <x v="2"/>
    <x v="1"/>
    <s v="В таре"/>
    <s v="42,650"/>
    <s v="17,970"/>
    <n v="24.68"/>
    <x v="21"/>
    <n v="1.3000000000000001E-2"/>
    <n v="0"/>
    <m/>
    <n v="0"/>
    <n v="0"/>
    <n v="0"/>
    <n v="0"/>
    <n v="0"/>
    <n v="0"/>
    <s v="028"/>
    <s v="283"/>
    <s v="109"/>
    <d v="1899-12-30T17:41:00"/>
    <s v="НерудЦентр"/>
    <m/>
    <m/>
    <m/>
  </r>
  <r>
    <x v="4"/>
    <x v="4"/>
    <s v="Щебень гравийный фр. 5-20"/>
    <x v="2"/>
    <x v="1"/>
    <s v="В таре"/>
    <s v="41,850"/>
    <s v="17,450"/>
    <n v="24.400000000000002"/>
    <x v="25"/>
    <n v="1.3000000000000001E-2"/>
    <n v="3.5527136788005009E-15"/>
    <m/>
    <n v="0"/>
    <n v="0"/>
    <n v="0"/>
    <n v="0"/>
    <n v="0"/>
    <n v="0"/>
    <s v="029"/>
    <s v="991"/>
    <s v="110"/>
    <d v="1899-12-30T17:48:00"/>
    <s v="НерудЦентр"/>
    <m/>
    <m/>
    <m/>
  </r>
  <r>
    <x v="4"/>
    <x v="4"/>
    <s v="Щебень гравийный фр. 5-20"/>
    <x v="2"/>
    <x v="1"/>
    <s v="В таре"/>
    <s v="39,150"/>
    <s v="15,350"/>
    <n v="23.799999999999997"/>
    <x v="22"/>
    <n v="1.3000000000000001E-2"/>
    <n v="-3.5527136788005009E-15"/>
    <m/>
    <n v="-3.5527136788005009E-15"/>
    <n v="0"/>
    <n v="0"/>
    <n v="0"/>
    <n v="0"/>
    <n v="0"/>
    <s v="030"/>
    <s v="302"/>
    <s v="111"/>
    <d v="1899-12-30T17:54:00"/>
    <s v="НерудЦентр"/>
    <m/>
    <m/>
    <m/>
  </r>
  <r>
    <x v="4"/>
    <x v="4"/>
    <s v="Щебень гравийный фр. 5-20"/>
    <x v="2"/>
    <x v="1"/>
    <s v="В таре"/>
    <s v="42,750"/>
    <s v="17,810"/>
    <n v="24.94"/>
    <x v="26"/>
    <n v="1.3000000000000001E-2"/>
    <n v="0"/>
    <m/>
    <n v="0"/>
    <n v="0"/>
    <n v="0"/>
    <n v="0"/>
    <n v="0"/>
    <n v="0"/>
    <s v="031"/>
    <s v="283"/>
    <s v="112"/>
    <d v="1899-12-30T18:53:00"/>
    <s v="НерудЦентр"/>
    <m/>
    <m/>
    <m/>
  </r>
  <r>
    <x v="4"/>
    <x v="4"/>
    <s v="Щебень гравийный фр. 5-20"/>
    <x v="2"/>
    <x v="1"/>
    <s v="В таре"/>
    <s v="41,350"/>
    <s v="17,410"/>
    <n v="23.94"/>
    <x v="27"/>
    <n v="1.3000000000000001E-2"/>
    <n v="0"/>
    <m/>
    <n v="0"/>
    <n v="0"/>
    <n v="0"/>
    <n v="0"/>
    <n v="0"/>
    <n v="0"/>
    <s v="032"/>
    <s v="991"/>
    <s v="113"/>
    <d v="1899-12-30T18:55:00"/>
    <s v="НерудЦентр"/>
    <m/>
    <m/>
    <m/>
  </r>
  <r>
    <x v="4"/>
    <x v="4"/>
    <s v="Щебень гравийный фр. 5-20"/>
    <x v="2"/>
    <x v="1"/>
    <s v="В таре"/>
    <s v="39,300"/>
    <s v="15,320"/>
    <n v="23.979999999999997"/>
    <x v="28"/>
    <n v="1.3000000000000001E-2"/>
    <n v="-3.5527136788005009E-15"/>
    <m/>
    <n v="-3.5527136788005009E-15"/>
    <n v="0"/>
    <n v="0"/>
    <n v="0"/>
    <n v="0"/>
    <n v="0"/>
    <s v="033"/>
    <s v="302"/>
    <s v="114"/>
    <d v="1899-12-30T19:04:00"/>
    <s v="НерудЦентр"/>
    <m/>
    <m/>
    <m/>
  </r>
  <r>
    <x v="5"/>
    <x v="3"/>
    <s v="Щебень гравийный фр. 5-20"/>
    <x v="2"/>
    <x v="1"/>
    <s v="В таре"/>
    <s v="57,850"/>
    <s v="18,300"/>
    <n v="39.549999999999997"/>
    <x v="29"/>
    <n v="1.3000000000000001E-2"/>
    <n v="-4.4500000000000028"/>
    <m/>
    <n v="-4.4500000000000028"/>
    <n v="0"/>
    <n v="0"/>
    <n v="0"/>
    <n v="0"/>
    <n v="0"/>
    <s v="034"/>
    <s v="490"/>
    <s v="4"/>
    <d v="1899-12-30T18:07:00"/>
    <s v="Неруд Профи"/>
    <m/>
    <m/>
    <m/>
  </r>
  <r>
    <x v="6"/>
    <x v="1"/>
    <s v="Портландцемент ЦЕМI42,5Н"/>
    <x v="1"/>
    <x v="1"/>
    <s v="В таре"/>
    <s v="43,500"/>
    <s v="14,850"/>
    <n v="28.65"/>
    <x v="30"/>
    <n v="4.0000000000000001E-3"/>
    <n v="9.9999999999980105E-3"/>
    <m/>
    <n v="0"/>
    <n v="0"/>
    <n v="0"/>
    <n v="0"/>
    <n v="0"/>
    <n v="0"/>
    <s v="035"/>
    <s v="425"/>
    <s v="553"/>
    <d v="1899-12-30T04:05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8,200"/>
    <s v="13,100"/>
    <n v="25.1"/>
    <x v="31"/>
    <n v="4.0000000000000001E-3"/>
    <n v="8.0000000000001847E-2"/>
    <m/>
    <n v="0"/>
    <n v="0"/>
    <n v="0"/>
    <n v="0"/>
    <n v="0"/>
    <n v="0"/>
    <s v="036"/>
    <s v="103"/>
    <s v="561"/>
    <d v="1899-12-30T04:45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8,500"/>
    <s v="13,350"/>
    <n v="25.15"/>
    <x v="32"/>
    <n v="4.0000000000000001E-3"/>
    <n v="0.16999999999999815"/>
    <m/>
    <n v="0"/>
    <n v="0"/>
    <n v="0"/>
    <n v="0"/>
    <n v="0"/>
    <n v="0"/>
    <s v="037"/>
    <s v="131"/>
    <s v="562"/>
    <d v="1899-12-30T04:47:00"/>
    <s v="Аксиома Групп"/>
    <s v="Серебряковский"/>
    <m/>
    <s v="Красная Горка"/>
  </r>
  <r>
    <x v="6"/>
    <x v="2"/>
    <s v="Портландцемент ЦЕМI32,5Б"/>
    <x v="1"/>
    <x v="2"/>
    <s v="В таре"/>
    <s v="37,240"/>
    <s v="13,340"/>
    <n v="23.900000000000002"/>
    <x v="33"/>
    <n v="4.0000000000000001E-3"/>
    <n v="3.5527136788005009E-15"/>
    <m/>
    <n v="0"/>
    <n v="0"/>
    <n v="0"/>
    <n v="0"/>
    <n v="0"/>
    <n v="0"/>
    <s v="043"/>
    <s v="853"/>
    <s v="33468"/>
    <d v="1899-12-30T05:00:00"/>
    <s v="БЭСТО-ГРУПП"/>
    <s v="Михайловский"/>
    <s v="Евроцемент"/>
    <s v="Дрожжино"/>
  </r>
  <r>
    <x v="6"/>
    <x v="2"/>
    <s v="Портландцемент ЦЕМI42,5Н"/>
    <x v="1"/>
    <x v="2"/>
    <s v="В таре"/>
    <s v="38,180"/>
    <s v="15,060"/>
    <n v="23.119999999999997"/>
    <x v="34"/>
    <n v="4.0000000000000001E-3"/>
    <n v="-3.5527136788005009E-15"/>
    <m/>
    <n v="-3.5527136788005009E-15"/>
    <n v="0"/>
    <n v="0"/>
    <n v="0"/>
    <n v="0"/>
    <n v="0"/>
    <s v="038"/>
    <s v="370"/>
    <s v="20086"/>
    <d v="1899-12-30T06:05:00"/>
    <s v="БЭСТО-ГРУПП"/>
    <s v="Мальцовский"/>
    <s v="БЭСТА"/>
    <s v="Сергиев Пасад"/>
  </r>
  <r>
    <x v="6"/>
    <x v="2"/>
    <s v="Портландцемент ЦЕМI42,5Н"/>
    <x v="1"/>
    <x v="2"/>
    <s v="В таре"/>
    <s v="38,140"/>
    <s v="14,220"/>
    <n v="23.92"/>
    <x v="35"/>
    <n v="4.0000000000000001E-3"/>
    <n v="0"/>
    <m/>
    <n v="0"/>
    <n v="0"/>
    <n v="0"/>
    <n v="0"/>
    <n v="0"/>
    <n v="0"/>
    <s v="039"/>
    <s v="651"/>
    <s v="20081"/>
    <d v="1899-12-30T06:10:00"/>
    <s v="БЭСТО-ГРУПП"/>
    <s v="Мальцовский"/>
    <s v="БЭСТА"/>
    <s v="Сергиев Пасад"/>
  </r>
  <r>
    <x v="6"/>
    <x v="2"/>
    <s v="Портландцемент ЦЕМI42,5Н"/>
    <x v="1"/>
    <x v="2"/>
    <s v="В таре"/>
    <s v="36,800"/>
    <s v="14,100"/>
    <n v="22.699999999999996"/>
    <x v="36"/>
    <n v="4.0000000000000001E-3"/>
    <n v="-0.20000000000000284"/>
    <m/>
    <n v="-0.20000000000000284"/>
    <n v="0"/>
    <n v="0"/>
    <n v="0"/>
    <n v="0"/>
    <n v="0"/>
    <s v="041"/>
    <s v="436"/>
    <s v="20083"/>
    <d v="1899-12-30T06:15:00"/>
    <s v="БЭСТО-ГРУПП"/>
    <s v="Мальцовский"/>
    <s v="БЭСТА"/>
    <s v="Сергиев Пасад"/>
  </r>
  <r>
    <x v="6"/>
    <x v="2"/>
    <s v="Портландцемент ЦЕМI42,5Н"/>
    <x v="1"/>
    <x v="2"/>
    <s v="В таре"/>
    <s v="35,860"/>
    <s v="14,330"/>
    <n v="21.53"/>
    <x v="37"/>
    <n v="4.0000000000000001E-3"/>
    <n v="-0.34999999999999787"/>
    <m/>
    <n v="-0.34999999999999787"/>
    <n v="0"/>
    <n v="0"/>
    <n v="0"/>
    <n v="0"/>
    <n v="0"/>
    <s v="040"/>
    <s v="008"/>
    <s v="20082"/>
    <d v="1899-12-30T06:20:00"/>
    <s v="БЭСТО-ГРУПП"/>
    <s v="Мальцовский"/>
    <s v="БЭСТА"/>
    <s v="Сергиев Пасад"/>
  </r>
  <r>
    <x v="6"/>
    <x v="2"/>
    <s v="Портландцемент ЦЕМI42,5Н"/>
    <x v="1"/>
    <x v="2"/>
    <s v="В таре"/>
    <s v="35,900"/>
    <s v="13,940"/>
    <n v="21.96"/>
    <x v="38"/>
    <n v="4.0000000000000001E-3"/>
    <n v="-9.9999999999997868E-2"/>
    <m/>
    <n v="-9.9999999999997868E-2"/>
    <n v="0"/>
    <n v="0"/>
    <n v="0"/>
    <n v="0"/>
    <n v="0"/>
    <s v="042"/>
    <s v="286"/>
    <s v="20084"/>
    <d v="1899-12-30T06:25:00"/>
    <s v="БЭСТО-ГРУПП"/>
    <s v="Мальцовский"/>
    <s v="БЭСТА"/>
    <s v="Сергиев Пасад"/>
  </r>
  <r>
    <x v="6"/>
    <x v="1"/>
    <s v="Портландцемент ЦЕМI42,5Н"/>
    <x v="1"/>
    <x v="1"/>
    <s v="В таре"/>
    <s v="39,450"/>
    <s v="14,170"/>
    <n v="25.28"/>
    <x v="39"/>
    <n v="4.0000000000000001E-3"/>
    <n v="0"/>
    <m/>
    <n v="0"/>
    <n v="0"/>
    <n v="0"/>
    <n v="0"/>
    <n v="0"/>
    <n v="0"/>
    <s v="044"/>
    <s v="507"/>
    <s v="582"/>
    <d v="1899-12-30T15:36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9,600"/>
    <s v="14,300"/>
    <n v="25.3"/>
    <x v="40"/>
    <n v="4.0000000000000001E-3"/>
    <n v="0.22000000000000242"/>
    <m/>
    <n v="0"/>
    <n v="0"/>
    <n v="0"/>
    <n v="0"/>
    <n v="0"/>
    <n v="0"/>
    <s v="045"/>
    <s v="163"/>
    <s v="583"/>
    <d v="1899-12-30T15:40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9,300"/>
    <s v="14,240"/>
    <n v="25.059999999999995"/>
    <x v="41"/>
    <n v="4.0000000000000001E-3"/>
    <n v="-3.5527136788005009E-15"/>
    <m/>
    <n v="-3.5527136788005009E-15"/>
    <n v="0"/>
    <n v="0"/>
    <n v="0"/>
    <n v="0"/>
    <n v="0"/>
    <s v="046"/>
    <s v="647"/>
    <s v="576"/>
    <d v="1899-12-30T18:38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8,900"/>
    <s v="16,740"/>
    <n v="22.16"/>
    <x v="42"/>
    <n v="4.0000000000000001E-3"/>
    <n v="0"/>
    <m/>
    <n v="0"/>
    <n v="0"/>
    <n v="0"/>
    <n v="0"/>
    <n v="0"/>
    <n v="0"/>
    <s v="047"/>
    <s v="166"/>
    <s v="587"/>
    <d v="1899-12-30T20:31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n v="39.700000000000003"/>
    <s v="15,000"/>
    <n v="24.700000000000003"/>
    <x v="14"/>
    <n v="4.0000000000000001E-3"/>
    <n v="3.5527136788005009E-15"/>
    <m/>
    <n v="0"/>
    <n v="0"/>
    <n v="0"/>
    <n v="0"/>
    <n v="0"/>
    <n v="0"/>
    <s v="048"/>
    <s v="948"/>
    <s v="584"/>
    <d v="1899-12-30T19:31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n v="38.9"/>
    <s v="16,640"/>
    <n v="22.259999999999998"/>
    <x v="43"/>
    <n v="4.0000000000000001E-3"/>
    <n v="-3.5527136788005009E-15"/>
    <m/>
    <n v="-3.5527136788005009E-15"/>
    <n v="0"/>
    <n v="0"/>
    <n v="0"/>
    <n v="0"/>
    <n v="0"/>
    <s v="049"/>
    <s v="539"/>
    <s v="588"/>
    <d v="1899-12-30T21:22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n v="39.549999999999997"/>
    <s v="17,270"/>
    <n v="22.279999999999998"/>
    <x v="44"/>
    <n v="4.0000000000000001E-3"/>
    <n v="-3.5527136788005009E-15"/>
    <m/>
    <n v="-3.5527136788005009E-15"/>
    <n v="0"/>
    <n v="0"/>
    <n v="0"/>
    <n v="0"/>
    <n v="0"/>
    <s v="050"/>
    <s v="906"/>
    <s v="594"/>
    <d v="1899-12-30T22:30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n v="39.6"/>
    <n v="14.58"/>
    <n v="25.020000000000003"/>
    <x v="45"/>
    <n v="4.0000000000000001E-3"/>
    <n v="3.5527136788005009E-15"/>
    <m/>
    <n v="0"/>
    <n v="0"/>
    <n v="0"/>
    <n v="0"/>
    <n v="0"/>
    <n v="0"/>
    <s v="051"/>
    <s v="151"/>
    <s v="597"/>
    <d v="1899-12-30T23:33:00"/>
    <s v="Аксиома Групп"/>
    <s v="Серебряковский"/>
    <m/>
    <s v="Красная Горка"/>
  </r>
  <r>
    <x v="7"/>
    <x v="2"/>
    <s v="Портландцемент ЦЕМI42,5Н"/>
    <x v="1"/>
    <x v="2"/>
    <s v="В таре"/>
    <n v="41.74"/>
    <n v="15.02"/>
    <n v="26.720000000000002"/>
    <x v="46"/>
    <n v="4.0000000000000001E-3"/>
    <n v="3.5527136788005009E-15"/>
    <m/>
    <n v="0"/>
    <n v="0"/>
    <n v="0"/>
    <n v="0"/>
    <n v="0"/>
    <n v="0"/>
    <s v="052"/>
    <s v="370"/>
    <s v="20161"/>
    <d v="1899-12-30T20:50:00"/>
    <s v="БЭСТО-ГРУПП"/>
    <s v="Мальцовский"/>
    <s v="БЭСТА"/>
    <s v="Сергиев Пасад"/>
  </r>
  <r>
    <x v="7"/>
    <x v="2"/>
    <s v="Портландцемент ЦЕМI42,5Н"/>
    <x v="1"/>
    <x v="2"/>
    <s v="В таре"/>
    <n v="38"/>
    <n v="14.12"/>
    <n v="23.880000000000003"/>
    <x v="47"/>
    <n v="4.0000000000000001E-3"/>
    <n v="3.5527136788005009E-15"/>
    <m/>
    <n v="0"/>
    <n v="0"/>
    <n v="0"/>
    <n v="0"/>
    <n v="0"/>
    <n v="0"/>
    <s v="053"/>
    <s v="296"/>
    <s v="20162"/>
    <d v="1899-12-30T20:58:00"/>
    <s v="БЭСТО-ГРУПП"/>
    <s v="Мальцовский"/>
    <s v="БЭСТА"/>
    <s v="Сергиев Пасад"/>
  </r>
  <r>
    <x v="7"/>
    <x v="2"/>
    <s v="Портландцемент ЦЕМI42,5Н"/>
    <x v="1"/>
    <x v="2"/>
    <s v="В таре"/>
    <n v="39.6"/>
    <n v="16.28"/>
    <n v="23.32"/>
    <x v="48"/>
    <n v="4.0000000000000001E-3"/>
    <n v="-1.6400000000000006"/>
    <m/>
    <n v="-1.6400000000000006"/>
    <n v="0"/>
    <n v="0"/>
    <n v="0"/>
    <n v="0"/>
    <n v="0"/>
    <s v="054"/>
    <s v="651"/>
    <s v="20163"/>
    <d v="1899-12-30T21:00:00"/>
    <s v="БЭСТО-ГРУПП"/>
    <s v="Мальцовский"/>
    <s v="БЭСТА"/>
    <s v="Сергиев Пасад"/>
  </r>
  <r>
    <x v="7"/>
    <x v="2"/>
    <s v="Портландцемент ЦЕМI42,5Н"/>
    <x v="1"/>
    <x v="2"/>
    <s v="В таре"/>
    <n v="40.159999999999997"/>
    <n v="14.64"/>
    <n v="25.519999999999996"/>
    <x v="49"/>
    <n v="4.0000000000000001E-3"/>
    <n v="-3.5527136788005009E-15"/>
    <m/>
    <n v="-3.5527136788005009E-15"/>
    <n v="0"/>
    <n v="0"/>
    <n v="0"/>
    <n v="0"/>
    <n v="0"/>
    <s v="055"/>
    <s v="709"/>
    <s v="20164"/>
    <d v="1899-12-30T21:10:00"/>
    <s v="БЭСТО-ГРУПП"/>
    <s v="Мальцовский"/>
    <s v="БЭСТА"/>
    <s v="Сергиев Пасад"/>
  </r>
  <r>
    <x v="8"/>
    <x v="5"/>
    <s v="Добавка Сигма 602"/>
    <x v="3"/>
    <x v="2"/>
    <s v="В таре"/>
    <n v="3.6"/>
    <m/>
    <n v="3.6"/>
    <x v="50"/>
    <n v="0"/>
    <n v="0"/>
    <m/>
    <n v="0"/>
    <n v="0"/>
    <n v="0"/>
    <n v="0"/>
    <n v="0"/>
    <n v="0"/>
    <s v="057"/>
    <s v="283"/>
    <s v="0000005"/>
    <d v="1899-12-30T13:00:00"/>
    <s v="Сигма Плюс"/>
    <m/>
    <m/>
    <m/>
  </r>
  <r>
    <x v="8"/>
    <x v="5"/>
    <s v="Добавка Сигма 302"/>
    <x v="3"/>
    <x v="2"/>
    <s v="В таре"/>
    <n v="1"/>
    <m/>
    <n v="1"/>
    <x v="51"/>
    <n v="0"/>
    <n v="0"/>
    <m/>
    <n v="0"/>
    <n v="0"/>
    <n v="0"/>
    <n v="0"/>
    <n v="0"/>
    <n v="0"/>
    <s v="058"/>
    <s v="283"/>
    <s v="0000006"/>
    <d v="1899-12-30T13:00:00"/>
    <s v="Сигма Плюс"/>
    <m/>
    <m/>
    <m/>
  </r>
  <r>
    <x v="9"/>
    <x v="2"/>
    <s v="Портландцемент ЦЕМI42,5Н"/>
    <x v="4"/>
    <x v="2"/>
    <s v="В таре"/>
    <n v="38.06"/>
    <n v="13.68"/>
    <n v="24.380000000000003"/>
    <x v="52"/>
    <s v=""/>
    <n v="3.5527136788005009E-15"/>
    <m/>
    <n v="0"/>
    <n v="0"/>
    <n v="0"/>
    <n v="0"/>
    <n v="0"/>
    <n v="0"/>
    <s v="059"/>
    <s v="436"/>
    <s v="20214"/>
    <d v="1899-12-30T19:59:00"/>
    <s v="БЭСТО-ГРУПП"/>
    <s v="Мальцовский"/>
    <s v="БЭСТА"/>
    <s v="Сергиев Пасад"/>
  </r>
  <r>
    <x v="10"/>
    <x v="2"/>
    <s v="Портландцемент ЦЕМI42,5Н"/>
    <x v="4"/>
    <x v="2"/>
    <s v="В таре"/>
    <n v="38.06"/>
    <n v="13.56"/>
    <n v="24.5"/>
    <x v="53"/>
    <s v=""/>
    <n v="0"/>
    <m/>
    <n v="0"/>
    <n v="0"/>
    <n v="0"/>
    <n v="0"/>
    <n v="0"/>
    <n v="0"/>
    <s v="060"/>
    <s v="286"/>
    <s v="20224"/>
    <d v="1899-12-30T15:00:00"/>
    <s v="БЭСТО-ГРУПП"/>
    <s v="Мальцовский"/>
    <s v="БЭСТА"/>
    <s v="Сергиев Пасад"/>
  </r>
  <r>
    <x v="10"/>
    <x v="2"/>
    <s v="Портландцемент ЦЕМI42,5Н"/>
    <x v="4"/>
    <x v="2"/>
    <s v="В таре"/>
    <n v="37.119999999999997"/>
    <n v="14.6"/>
    <n v="22.519999999999996"/>
    <x v="54"/>
    <s v=""/>
    <n v="-3.5527136788005009E-15"/>
    <m/>
    <n v="-3.5527136788005009E-15"/>
    <n v="0"/>
    <n v="0"/>
    <n v="0"/>
    <n v="0"/>
    <n v="0"/>
    <s v="061"/>
    <s v="008"/>
    <s v="20237"/>
    <d v="1899-12-30T21:20:00"/>
    <s v="БЭСТО-ГРУПП"/>
    <s v="Мальцовский"/>
    <s v="БЭСТА"/>
    <s v="Сергиев Пасад"/>
  </r>
  <r>
    <x v="10"/>
    <x v="2"/>
    <s v="Портландцемент ЦЕМI42,5Н"/>
    <x v="4"/>
    <x v="2"/>
    <s v="В таре"/>
    <n v="37.78"/>
    <n v="13.8"/>
    <n v="23.98"/>
    <x v="55"/>
    <s v=""/>
    <n v="0"/>
    <m/>
    <n v="0"/>
    <n v="0"/>
    <n v="0"/>
    <n v="0"/>
    <n v="0"/>
    <n v="0"/>
    <s v="062"/>
    <s v="709"/>
    <s v="20239"/>
    <d v="1899-12-30T21:25:00"/>
    <s v="БЭСТО-ГРУПП"/>
    <s v="Мальцовский"/>
    <s v="БЭСТА"/>
    <s v="Сергиев Пасад"/>
  </r>
  <r>
    <x v="10"/>
    <x v="2"/>
    <s v="Портландцемент ЦЕМI42,5Н"/>
    <x v="4"/>
    <x v="2"/>
    <s v="В таре"/>
    <n v="38.42"/>
    <n v="14.46"/>
    <n v="23.96"/>
    <x v="56"/>
    <s v=""/>
    <n v="0"/>
    <m/>
    <n v="0"/>
    <n v="0"/>
    <n v="0"/>
    <n v="0"/>
    <n v="0"/>
    <n v="0"/>
    <s v="063"/>
    <s v="651"/>
    <s v="20242"/>
    <d v="1899-12-30T21:55:00"/>
    <s v="БЭСТО-ГРУПП"/>
    <s v="Мальцовский"/>
    <s v="БЭСТА"/>
    <s v="Сергиев Пасад"/>
  </r>
  <r>
    <x v="9"/>
    <x v="1"/>
    <s v="Портландцемент ЦЕМI42,5Н"/>
    <x v="4"/>
    <x v="1"/>
    <s v="В таре"/>
    <n v="39.75"/>
    <n v="15.15"/>
    <n v="24.6"/>
    <x v="57"/>
    <s v=""/>
    <n v="0"/>
    <m/>
    <n v="0"/>
    <n v="0"/>
    <n v="0"/>
    <n v="0"/>
    <n v="0"/>
    <n v="0"/>
    <s v="064"/>
    <s v="611"/>
    <s v="1018"/>
    <d v="1899-12-30T23:36:00"/>
    <s v="Аксиома Групп"/>
    <s v="Серебряковский"/>
    <m/>
    <s v="Красная Горка"/>
  </r>
  <r>
    <x v="9"/>
    <x v="1"/>
    <s v="Портландцемент ЦЕМI42,5Н"/>
    <x v="4"/>
    <x v="1"/>
    <s v="В таре"/>
    <n v="39.65"/>
    <n v="14.55"/>
    <n v="25.099999999999998"/>
    <x v="58"/>
    <s v=""/>
    <n v="-3.5527136788005009E-15"/>
    <m/>
    <n v="-3.5527136788005009E-15"/>
    <n v="0"/>
    <n v="0"/>
    <n v="0"/>
    <n v="0"/>
    <n v="0"/>
    <s v="065"/>
    <s v="531"/>
    <s v="1043"/>
    <d v="1899-12-30T23:56:00"/>
    <s v="Аксиома Групп"/>
    <s v="Серебряковский"/>
    <m/>
    <s v="Красная Горка"/>
  </r>
  <r>
    <x v="11"/>
    <x v="1"/>
    <s v="Портландцемент ЦЕМI42,5Н"/>
    <x v="4"/>
    <x v="1"/>
    <s v="В таре"/>
    <n v="39.9"/>
    <n v="15.5"/>
    <n v="24.4"/>
    <x v="59"/>
    <s v=""/>
    <n v="0"/>
    <m/>
    <n v="0"/>
    <n v="0"/>
    <n v="0"/>
    <n v="0"/>
    <n v="0"/>
    <n v="0"/>
    <s v="066"/>
    <s v="981"/>
    <s v="1089"/>
    <d v="1899-12-30T00:20:00"/>
    <s v="Аксиома Групп"/>
    <s v="Серебряковский"/>
    <m/>
    <s v="Красная Горка"/>
  </r>
  <r>
    <x v="12"/>
    <x v="1"/>
    <s v="Портландцемент ЦЕМI42,5Н"/>
    <x v="4"/>
    <x v="2"/>
    <s v="В таре"/>
    <n v="51.82"/>
    <n v="14.22"/>
    <n v="37.6"/>
    <x v="60"/>
    <s v=""/>
    <n v="0"/>
    <m/>
    <n v="0"/>
    <n v="0"/>
    <n v="0"/>
    <n v="0"/>
    <n v="0"/>
    <n v="0"/>
    <s v="067"/>
    <s v="284"/>
    <s v="1200"/>
    <d v="1899-12-30T03:03:00"/>
    <s v="Аксиома Групп"/>
    <s v="Серебряковский"/>
    <m/>
    <s v="Дрожжино"/>
  </r>
  <r>
    <x v="12"/>
    <x v="1"/>
    <s v="Портландцемент ЦЕМI42,5Н"/>
    <x v="4"/>
    <x v="2"/>
    <s v="В таре"/>
    <n v="53.66"/>
    <n v="15.92"/>
    <n v="37.739999999999995"/>
    <x v="61"/>
    <s v=""/>
    <n v="7.9999999999998295E-2"/>
    <m/>
    <n v="0"/>
    <n v="0"/>
    <n v="0"/>
    <n v="0"/>
    <n v="0"/>
    <n v="0"/>
    <s v="068"/>
    <s v="913"/>
    <s v="1201"/>
    <d v="1899-12-30T04:36:00"/>
    <s v="Аксиома Групп"/>
    <s v="Серебряковский"/>
    <m/>
    <s v="Дрожжино"/>
  </r>
  <r>
    <x v="12"/>
    <x v="1"/>
    <s v="Портландцемент ЦЕМI42,5Н"/>
    <x v="4"/>
    <x v="2"/>
    <s v="В таре"/>
    <n v="54.12"/>
    <n v="16.02"/>
    <n v="38.099999999999994"/>
    <x v="62"/>
    <s v=""/>
    <n v="-7.1054273576010019E-15"/>
    <m/>
    <n v="-7.1054273576010019E-15"/>
    <n v="0"/>
    <n v="0"/>
    <n v="0"/>
    <n v="0"/>
    <n v="0"/>
    <s v="069"/>
    <s v="457"/>
    <s v="1229"/>
    <d v="1899-12-30T15:05:00"/>
    <s v="Аксиома Групп"/>
    <s v="Серебряковский"/>
    <m/>
    <s v="Дрожжино"/>
  </r>
  <r>
    <x v="13"/>
    <x v="1"/>
    <s v="Портландцемент ЦЕМI32,5Б"/>
    <x v="4"/>
    <x v="1"/>
    <s v="В таре"/>
    <n v="54.31"/>
    <n v="16.05"/>
    <n v="38.260000000000005"/>
    <x v="63"/>
    <s v=""/>
    <n v="7.1054273576010019E-15"/>
    <m/>
    <n v="0"/>
    <n v="0"/>
    <n v="0"/>
    <n v="0"/>
    <n v="0"/>
    <n v="0"/>
    <s v="070"/>
    <s v="001"/>
    <s v="1336"/>
    <d v="1899-12-30T02:30:00"/>
    <s v="Аксиома Групп"/>
    <s v="Серебряковский"/>
    <m/>
    <s v="Красная Горка"/>
  </r>
  <r>
    <x v="13"/>
    <x v="1"/>
    <s v="Портландцемент ЦЕМI32,5Б"/>
    <x v="4"/>
    <x v="1"/>
    <s v="В таре"/>
    <n v="54.33"/>
    <n v="16.05"/>
    <n v="38.28"/>
    <x v="64"/>
    <s v=""/>
    <n v="0"/>
    <m/>
    <n v="0"/>
    <n v="0"/>
    <n v="0"/>
    <n v="0"/>
    <n v="0"/>
    <n v="0"/>
    <s v="071"/>
    <s v="186"/>
    <s v="1335"/>
    <d v="1899-12-30T02:32:00"/>
    <s v="Аксиома Групп"/>
    <s v="Серебряковский"/>
    <m/>
    <s v="Красная Горка"/>
  </r>
  <r>
    <x v="14"/>
    <x v="1"/>
    <s v="Портландцемент ЦЕМI42,5Н"/>
    <x v="4"/>
    <x v="2"/>
    <s v="В таре"/>
    <n v="53.3"/>
    <n v="14.48"/>
    <n v="38.819999999999993"/>
    <x v="65"/>
    <s v=""/>
    <n v="-7.1054273576010019E-15"/>
    <m/>
    <n v="-7.1054273576010019E-15"/>
    <n v="0"/>
    <n v="0"/>
    <n v="0"/>
    <n v="0"/>
    <n v="0"/>
    <s v="072"/>
    <s v="284"/>
    <s v="1446"/>
    <d v="1899-12-30T15:45:00"/>
    <s v="Аксиома Групп"/>
    <s v="Серебряковский"/>
    <m/>
    <s v="Дрожжино"/>
  </r>
  <r>
    <x v="14"/>
    <x v="1"/>
    <s v="Портландцемент ЦЕМI42,5Н"/>
    <x v="4"/>
    <x v="2"/>
    <s v="В таре"/>
    <n v="55.96"/>
    <n v="15.88"/>
    <n v="40.08"/>
    <x v="66"/>
    <s v=""/>
    <n v="0"/>
    <m/>
    <n v="0"/>
    <n v="0"/>
    <n v="0"/>
    <n v="0"/>
    <n v="0"/>
    <n v="0"/>
    <s v="073"/>
    <s v="186"/>
    <s v="1451"/>
    <d v="1899-12-30T16:35:00"/>
    <s v="Аксиома Групп"/>
    <s v="Серебряковский"/>
    <m/>
    <s v="Дрожжино"/>
  </r>
  <r>
    <x v="15"/>
    <x v="1"/>
    <s v="Портландцемент ЦЕМI42,5Н"/>
    <x v="4"/>
    <x v="1"/>
    <s v="В таре"/>
    <n v="53.65"/>
    <n v="15.7"/>
    <n v="37.950000000000003"/>
    <x v="67"/>
    <s v=""/>
    <n v="-0.1699999999999946"/>
    <m/>
    <n v="-0.1699999999999946"/>
    <n v="0"/>
    <n v="0"/>
    <n v="0"/>
    <n v="0"/>
    <n v="0"/>
    <s v="074"/>
    <s v="912"/>
    <s v="1484"/>
    <d v="1899-12-30T06:45:00"/>
    <s v="Аксиома Групп"/>
    <s v="Серебряковский"/>
    <m/>
    <s v="Красная Горка"/>
  </r>
  <r>
    <x v="15"/>
    <x v="1"/>
    <s v="Портландцемент ЦЕМI42,5Н"/>
    <x v="4"/>
    <x v="1"/>
    <s v="В таре"/>
    <n v="53.85"/>
    <n v="15.83"/>
    <n v="38.020000000000003"/>
    <x v="68"/>
    <s v=""/>
    <n v="0"/>
    <m/>
    <n v="0"/>
    <n v="0"/>
    <n v="0"/>
    <n v="0"/>
    <n v="0"/>
    <n v="0"/>
    <s v="075"/>
    <s v="271"/>
    <s v="1493"/>
    <d v="1899-12-30T07:46:00"/>
    <s v="Аксиома Групп"/>
    <s v="Серебряковский"/>
    <m/>
    <s v="Красная Горка"/>
  </r>
  <r>
    <x v="15"/>
    <x v="1"/>
    <s v="Портландцемент ЦЕМI42,5Н"/>
    <x v="4"/>
    <x v="1"/>
    <s v="В таре"/>
    <n v="54.55"/>
    <n v="16.329999999999998"/>
    <n v="38.22"/>
    <x v="69"/>
    <s v=""/>
    <n v="0"/>
    <m/>
    <n v="0"/>
    <n v="0"/>
    <n v="0"/>
    <n v="0"/>
    <n v="0"/>
    <n v="0"/>
    <s v="076"/>
    <s v="001"/>
    <s v="1495"/>
    <d v="1899-12-30T08:05:00"/>
    <s v="Аксиома Групп"/>
    <s v="Серебряковский"/>
    <m/>
    <s v="Красная Горка"/>
  </r>
  <r>
    <x v="15"/>
    <x v="1"/>
    <s v="Портландцемент ЦЕМI42,5Н"/>
    <x v="4"/>
    <x v="1"/>
    <s v="В таре"/>
    <n v="54.95"/>
    <n v="15.67"/>
    <n v="39.28"/>
    <x v="70"/>
    <s v=""/>
    <n v="0"/>
    <m/>
    <n v="0"/>
    <n v="0"/>
    <n v="0"/>
    <n v="0"/>
    <n v="0"/>
    <n v="0"/>
    <s v="077"/>
    <s v="186"/>
    <s v="1496"/>
    <d v="1899-12-30T08:07:00"/>
    <s v="Аксиома Групп"/>
    <s v="Серебряковский"/>
    <m/>
    <s v="Красная Горка"/>
  </r>
  <r>
    <x v="15"/>
    <x v="3"/>
    <s v="Щебень гравийный фр. 5-20"/>
    <x v="5"/>
    <x v="1"/>
    <s v="В таре"/>
    <n v="41.35"/>
    <n v="15.35"/>
    <n v="26"/>
    <x v="71"/>
    <s v=""/>
    <n v="0"/>
    <m/>
    <n v="0"/>
    <n v="0"/>
    <n v="0"/>
    <n v="0"/>
    <n v="0"/>
    <n v="0"/>
    <s v="079"/>
    <s v="922"/>
    <s v="53"/>
    <d v="1899-12-30T11:25:00"/>
    <s v="Неруд Профи"/>
    <m/>
    <m/>
    <m/>
  </r>
  <r>
    <x v="15"/>
    <x v="3"/>
    <s v="Щебень гравийный фр. 5-20"/>
    <x v="5"/>
    <x v="1"/>
    <s v="В таре"/>
    <n v="41.95"/>
    <n v="15.3"/>
    <n v="26.650000000000002"/>
    <x v="72"/>
    <s v=""/>
    <n v="3.5527136788005009E-15"/>
    <m/>
    <n v="0"/>
    <n v="0"/>
    <n v="0"/>
    <n v="0"/>
    <n v="0"/>
    <n v="0"/>
    <s v="080"/>
    <s v="922"/>
    <s v="54"/>
    <d v="1899-12-30T13:00:00"/>
    <s v="Неруд Профи"/>
    <m/>
    <m/>
    <m/>
  </r>
  <r>
    <x v="15"/>
    <x v="3"/>
    <s v="Щебень гравийный фр. 5-20"/>
    <x v="5"/>
    <x v="1"/>
    <s v="В таре"/>
    <n v="41.95"/>
    <n v="15.3"/>
    <n v="26.650000000000002"/>
    <x v="72"/>
    <s v=""/>
    <n v="3.5527136788005009E-15"/>
    <m/>
    <n v="0"/>
    <n v="0"/>
    <n v="0"/>
    <n v="0"/>
    <n v="0"/>
    <n v="0"/>
    <s v="081"/>
    <s v="922"/>
    <s v="55"/>
    <d v="1899-12-30T14:30:00"/>
    <s v="Неруд Профи"/>
    <m/>
    <m/>
    <m/>
  </r>
  <r>
    <x v="15"/>
    <x v="3"/>
    <s v="Щебень гравийный фр. 5-20"/>
    <x v="5"/>
    <x v="1"/>
    <s v="В таре"/>
    <n v="40.65"/>
    <n v="15.3"/>
    <n v="25.349999999999998"/>
    <x v="73"/>
    <s v=""/>
    <n v="-3.5527136788005009E-15"/>
    <m/>
    <n v="-3.5527136788005009E-15"/>
    <n v="0"/>
    <n v="0"/>
    <n v="0"/>
    <n v="0"/>
    <n v="0"/>
    <s v="082"/>
    <s v="922"/>
    <s v="56"/>
    <d v="1899-12-30T17:15:00"/>
    <s v="Неруд Профи"/>
    <m/>
    <m/>
    <m/>
  </r>
  <r>
    <x v="15"/>
    <x v="3"/>
    <s v="Щебень гравийный фр. 5-20"/>
    <x v="5"/>
    <x v="1"/>
    <s v="В таре"/>
    <n v="41.6"/>
    <n v="15.25"/>
    <n v="26.35"/>
    <x v="74"/>
    <s v=""/>
    <n v="0"/>
    <m/>
    <n v="0"/>
    <n v="0"/>
    <n v="0"/>
    <n v="0"/>
    <n v="0"/>
    <n v="0"/>
    <s v="078"/>
    <s v="922"/>
    <s v="57"/>
    <d v="1899-12-30T18:35:00"/>
    <s v="Неруд Профи"/>
    <m/>
    <m/>
    <m/>
  </r>
  <r>
    <x v="15"/>
    <x v="3"/>
    <s v="Щебень гравийный фр. 5-20"/>
    <x v="5"/>
    <x v="1"/>
    <s v="В таре"/>
    <n v="40.049999999999997"/>
    <n v="15.25"/>
    <n v="24.799999999999997"/>
    <x v="75"/>
    <s v=""/>
    <n v="-3.5527136788005009E-15"/>
    <m/>
    <n v="-3.5527136788005009E-15"/>
    <n v="0"/>
    <n v="0"/>
    <n v="0"/>
    <n v="0"/>
    <n v="0"/>
    <s v="083"/>
    <s v="922"/>
    <s v="58"/>
    <d v="1899-12-30T19:55:00"/>
    <s v="Неруд Профи"/>
    <m/>
    <m/>
    <m/>
  </r>
  <r>
    <x v="16"/>
    <x v="3"/>
    <s v="Щебень гравийный фр. 5-20"/>
    <x v="5"/>
    <x v="1"/>
    <s v="В таре"/>
    <n v="41.15"/>
    <n v="15.2"/>
    <n v="25.95"/>
    <x v="76"/>
    <s v=""/>
    <n v="0"/>
    <m/>
    <n v="0"/>
    <n v="0"/>
    <n v="0"/>
    <n v="0"/>
    <n v="0"/>
    <n v="0"/>
    <s v="084"/>
    <s v="922"/>
    <s v="59"/>
    <d v="1899-12-30T07:51:00"/>
    <s v="Неруд Профи"/>
    <m/>
    <m/>
    <m/>
  </r>
  <r>
    <x v="16"/>
    <x v="3"/>
    <s v="Щебень гравийный фр. 5-20"/>
    <x v="5"/>
    <x v="1"/>
    <s v="В таре"/>
    <n v="40.15"/>
    <n v="15.2"/>
    <n v="24.95"/>
    <x v="77"/>
    <s v=""/>
    <n v="0"/>
    <m/>
    <n v="0"/>
    <n v="0"/>
    <n v="0"/>
    <n v="0"/>
    <n v="0"/>
    <n v="0"/>
    <s v="085"/>
    <s v="922"/>
    <s v="60"/>
    <d v="1899-12-30T09:26:00"/>
    <s v="Неруд Профи"/>
    <m/>
    <m/>
    <m/>
  </r>
  <r>
    <x v="16"/>
    <x v="3"/>
    <s v="Щебень гравийный фр. 5-20"/>
    <x v="5"/>
    <x v="1"/>
    <s v="В таре"/>
    <n v="40.299999999999997"/>
    <n v="15.2"/>
    <n v="25.099999999999998"/>
    <x v="58"/>
    <s v=""/>
    <n v="-3.5527136788005009E-15"/>
    <m/>
    <n v="-3.5527136788005009E-15"/>
    <n v="0"/>
    <n v="0"/>
    <n v="0"/>
    <n v="0"/>
    <n v="0"/>
    <s v="086"/>
    <s v="922"/>
    <s v="61"/>
    <d v="1899-12-30T10:48:00"/>
    <s v="Неруд Профи"/>
    <m/>
    <m/>
    <m/>
  </r>
  <r>
    <x v="16"/>
    <x v="3"/>
    <s v="Щебень гравийный фр. 5-20"/>
    <x v="5"/>
    <x v="1"/>
    <s v="В таре"/>
    <n v="40.25"/>
    <n v="15.2"/>
    <n v="25.05"/>
    <x v="78"/>
    <s v=""/>
    <n v="0"/>
    <m/>
    <n v="0"/>
    <n v="0"/>
    <n v="0"/>
    <n v="0"/>
    <n v="0"/>
    <n v="0"/>
    <s v="087"/>
    <s v="922"/>
    <s v="62"/>
    <d v="1899-12-30T12:03:00"/>
    <s v="Неруд Профи"/>
    <m/>
    <m/>
    <m/>
  </r>
  <r>
    <x v="16"/>
    <x v="3"/>
    <s v="Щебень гравийный фр. 5-20"/>
    <x v="5"/>
    <x v="1"/>
    <s v="В таре"/>
    <n v="39.65"/>
    <n v="15.15"/>
    <n v="24.5"/>
    <x v="53"/>
    <s v=""/>
    <n v="0"/>
    <m/>
    <n v="0"/>
    <n v="0"/>
    <n v="0"/>
    <n v="0"/>
    <n v="0"/>
    <n v="0"/>
    <s v="088"/>
    <s v="922"/>
    <s v="63"/>
    <d v="1899-12-30T13:30:00"/>
    <s v="Неруд Профи"/>
    <m/>
    <m/>
    <m/>
  </r>
  <r>
    <x v="16"/>
    <x v="1"/>
    <s v="Портландцемент ЦЕМI42,5Н"/>
    <x v="4"/>
    <x v="2"/>
    <s v="В таре"/>
    <n v="54.06"/>
    <n v="14.02"/>
    <n v="40.040000000000006"/>
    <x v="79"/>
    <s v=""/>
    <n v="7.1054273576010019E-15"/>
    <m/>
    <n v="0"/>
    <n v="0"/>
    <n v="0"/>
    <n v="0"/>
    <n v="0"/>
    <n v="0"/>
    <s v="089"/>
    <s v="284"/>
    <s v="1606"/>
    <d v="1899-12-30T17:24:00"/>
    <s v="Аксиома Групп"/>
    <s v="Серебряковский"/>
    <m/>
    <s v="Дрожжино"/>
  </r>
  <r>
    <x v="16"/>
    <x v="1"/>
    <s v="Портландцемент ЦЕМI42,5Н"/>
    <x v="4"/>
    <x v="1"/>
    <s v="В таре"/>
    <n v="53.65"/>
    <n v="15.53"/>
    <n v="38.119999999999997"/>
    <x v="67"/>
    <s v=""/>
    <n v="0"/>
    <m/>
    <n v="0"/>
    <n v="0"/>
    <n v="0"/>
    <n v="0"/>
    <n v="0"/>
    <n v="0"/>
    <s v="090"/>
    <s v="033"/>
    <s v="1607"/>
    <d v="1899-12-30T17:39:00"/>
    <s v="Аксиома Групп"/>
    <s v="Серебряковский"/>
    <m/>
    <s v="Красная Горка"/>
  </r>
  <r>
    <x v="16"/>
    <x v="1"/>
    <s v="Портландцемент ЦЕМI42,5Н"/>
    <x v="4"/>
    <x v="1"/>
    <s v="В таре"/>
    <n v="54.45"/>
    <n v="15.71"/>
    <n v="38.74"/>
    <x v="80"/>
    <s v=""/>
    <n v="0"/>
    <m/>
    <n v="0"/>
    <n v="0"/>
    <n v="0"/>
    <n v="0"/>
    <n v="0"/>
    <n v="0"/>
    <s v="091"/>
    <s v="001"/>
    <s v="1621"/>
    <d v="1899-12-30T21:05:00"/>
    <s v="Аксиома Групп"/>
    <s v="Серебряковский"/>
    <m/>
    <s v="Красная Горка"/>
  </r>
  <r>
    <x v="16"/>
    <x v="1"/>
    <s v="Портландцемент ЦЕМI42,5Н"/>
    <x v="4"/>
    <x v="1"/>
    <s v="В таре"/>
    <n v="56.4"/>
    <n v="16.22"/>
    <n v="40.18"/>
    <x v="81"/>
    <s v=""/>
    <n v="0"/>
    <m/>
    <n v="0"/>
    <n v="0"/>
    <n v="0"/>
    <n v="0"/>
    <n v="0"/>
    <n v="0"/>
    <s v="092"/>
    <s v="186"/>
    <s v="1620"/>
    <d v="1899-12-30T21:10:00"/>
    <s v="Аксиома Групп"/>
    <s v="Серебряковский"/>
    <m/>
    <s v="Красная Горка"/>
  </r>
  <r>
    <x v="17"/>
    <x v="3"/>
    <s v="Щебень гравийный фр. 5-20"/>
    <x v="5"/>
    <x v="1"/>
    <s v="В таре"/>
    <n v="40.450000000000003"/>
    <n v="15.35"/>
    <n v="25.1"/>
    <x v="58"/>
    <s v=""/>
    <n v="0"/>
    <m/>
    <n v="0"/>
    <n v="0"/>
    <n v="0"/>
    <n v="0"/>
    <n v="0"/>
    <n v="0"/>
    <s v="093"/>
    <s v="922"/>
    <s v="70"/>
    <d v="1899-12-30T09:18:00"/>
    <s v="Неруд Профи"/>
    <m/>
    <m/>
    <m/>
  </r>
  <r>
    <x v="17"/>
    <x v="3"/>
    <s v="Щебень гравийный фр. 5-20"/>
    <x v="5"/>
    <x v="1"/>
    <s v="В таре"/>
    <n v="41"/>
    <n v="15.35"/>
    <n v="25.65"/>
    <x v="82"/>
    <s v=""/>
    <n v="0"/>
    <m/>
    <n v="0"/>
    <n v="0"/>
    <n v="0"/>
    <n v="0"/>
    <n v="0"/>
    <n v="0"/>
    <s v="094"/>
    <s v="922"/>
    <s v="71"/>
    <d v="1899-12-30T10:35:00"/>
    <s v="Неруд Профи"/>
    <m/>
    <m/>
    <m/>
  </r>
  <r>
    <x v="17"/>
    <x v="6"/>
    <s v="Щебень гравийный фр. 5-20"/>
    <x v="5"/>
    <x v="2"/>
    <s v="В таре"/>
    <n v="41.56"/>
    <n v="18.91"/>
    <n v="22.650000000000002"/>
    <x v="83"/>
    <s v=""/>
    <n v="3.5527136788005009E-15"/>
    <m/>
    <n v="0"/>
    <n v="0"/>
    <n v="0"/>
    <n v="0"/>
    <n v="0"/>
    <n v="0"/>
    <s v="095"/>
    <s v="882"/>
    <s v="СВ180"/>
    <d v="1899-12-30T13:40:00"/>
    <s v="Карьер"/>
    <m/>
    <m/>
    <m/>
  </r>
  <r>
    <x v="17"/>
    <x v="6"/>
    <s v="Щебень гравийный фр. 5-20"/>
    <x v="5"/>
    <x v="2"/>
    <s v="В таре"/>
    <n v="36.18"/>
    <n v="15.23"/>
    <n v="20.95"/>
    <x v="84"/>
    <s v=""/>
    <n v="0"/>
    <m/>
    <n v="0"/>
    <n v="0"/>
    <n v="0"/>
    <n v="0"/>
    <n v="0"/>
    <n v="0"/>
    <s v="096"/>
    <s v="004"/>
    <s v="СВ181"/>
    <d v="1899-12-30T13:45:00"/>
    <s v="Карьер"/>
    <m/>
    <m/>
    <m/>
  </r>
  <r>
    <x v="17"/>
    <x v="3"/>
    <s v="Щебень гравийный фр. 5-20"/>
    <x v="5"/>
    <x v="1"/>
    <s v="В таре"/>
    <n v="41.4"/>
    <n v="15.35"/>
    <n v="26.049999999999997"/>
    <x v="85"/>
    <s v=""/>
    <n v="-3.5527136788005009E-15"/>
    <m/>
    <n v="-3.5527136788005009E-15"/>
    <n v="0"/>
    <n v="0"/>
    <n v="0"/>
    <n v="0"/>
    <n v="0"/>
    <s v="097"/>
    <s v="922"/>
    <s v="73"/>
    <d v="1899-12-30T14:25:00"/>
    <s v="Неруд Профи"/>
    <m/>
    <m/>
    <m/>
  </r>
  <r>
    <x v="17"/>
    <x v="3"/>
    <s v="Щебень гравийный фр. 5-20"/>
    <x v="5"/>
    <x v="1"/>
    <s v="В таре"/>
    <n v="40.5"/>
    <n v="15.3"/>
    <n v="25.2"/>
    <x v="86"/>
    <s v=""/>
    <n v="0"/>
    <m/>
    <n v="0"/>
    <n v="0"/>
    <n v="0"/>
    <n v="0"/>
    <n v="0"/>
    <n v="0"/>
    <s v="098"/>
    <s v="092"/>
    <s v="74"/>
    <d v="1899-12-30T15:32:00"/>
    <s v="Неруд Профи"/>
    <m/>
    <m/>
    <m/>
  </r>
  <r>
    <x v="17"/>
    <x v="3"/>
    <s v="Щебень гравийный фр. 5-20"/>
    <x v="5"/>
    <x v="1"/>
    <s v="В таре"/>
    <n v="41.55"/>
    <n v="15.3"/>
    <n v="26.249999999999996"/>
    <x v="87"/>
    <s v=""/>
    <n v="-3.5527136788005009E-15"/>
    <m/>
    <n v="-3.5527136788005009E-15"/>
    <n v="0"/>
    <n v="0"/>
    <n v="0"/>
    <n v="0"/>
    <n v="0"/>
    <s v="099"/>
    <s v="092"/>
    <s v="76"/>
    <d v="1899-12-30T16:39:00"/>
    <s v="Неруд Профи"/>
    <m/>
    <m/>
    <m/>
  </r>
  <r>
    <x v="17"/>
    <x v="6"/>
    <s v="Щебень гравийный фр. 5-20"/>
    <x v="5"/>
    <x v="2"/>
    <s v="В таре"/>
    <n v="43.98"/>
    <n v="18.78"/>
    <n v="25.199999999999996"/>
    <x v="86"/>
    <s v=""/>
    <n v="-3.5527136788005009E-15"/>
    <m/>
    <n v="-3.5527136788005009E-15"/>
    <n v="0"/>
    <n v="0"/>
    <n v="0"/>
    <n v="0"/>
    <n v="0"/>
    <s v="100"/>
    <s v="882"/>
    <s v="СВ183"/>
    <d v="1899-12-30T19:15:00"/>
    <s v="Карьер"/>
    <m/>
    <m/>
    <m/>
  </r>
  <r>
    <x v="17"/>
    <x v="6"/>
    <s v="Щебень гравийный фр. 5-20"/>
    <x v="5"/>
    <x v="2"/>
    <s v="В таре"/>
    <n v="42.74"/>
    <n v="15.19"/>
    <n v="27.550000000000004"/>
    <x v="88"/>
    <s v=""/>
    <n v="3.5527136788005009E-15"/>
    <m/>
    <n v="0"/>
    <n v="0"/>
    <n v="0"/>
    <n v="0"/>
    <n v="0"/>
    <n v="0"/>
    <s v="101"/>
    <s v="004"/>
    <s v="СВ182"/>
    <d v="1899-12-30T19:20:00"/>
    <s v="Карьер"/>
    <m/>
    <m/>
    <m/>
  </r>
  <r>
    <x v="17"/>
    <x v="6"/>
    <s v="Щебень гравийный фр. 5-20"/>
    <x v="5"/>
    <x v="2"/>
    <s v="В таре"/>
    <n v="37.479999999999997"/>
    <n v="15.13"/>
    <n v="22.349999999999994"/>
    <x v="89"/>
    <s v=""/>
    <n v="-7.1054273576010019E-15"/>
    <m/>
    <n v="-7.1054273576010019E-15"/>
    <n v="0"/>
    <n v="0"/>
    <n v="0"/>
    <n v="0"/>
    <n v="0"/>
    <s v="102"/>
    <s v="004"/>
    <s v="СВ184"/>
    <d v="1899-12-30T23:25:00"/>
    <s v="Карьер"/>
    <m/>
    <m/>
    <m/>
  </r>
  <r>
    <x v="17"/>
    <x v="6"/>
    <s v="Щебень гравийный фр. 5-20"/>
    <x v="5"/>
    <x v="2"/>
    <s v="В таре"/>
    <n v="43"/>
    <n v="18.7"/>
    <n v="24.3"/>
    <x v="90"/>
    <s v=""/>
    <n v="0"/>
    <m/>
    <n v="0"/>
    <n v="0"/>
    <n v="0"/>
    <n v="0"/>
    <n v="0"/>
    <n v="0"/>
    <s v="103"/>
    <s v="882"/>
    <s v="СВ185"/>
    <d v="1899-12-30T23:30:00"/>
    <s v="Карьер"/>
    <m/>
    <m/>
    <m/>
  </r>
  <r>
    <x v="18"/>
    <x v="6"/>
    <s v="Щебень гравийный фр. 5-20"/>
    <x v="5"/>
    <x v="2"/>
    <s v="В таре"/>
    <n v="37.159999999999997"/>
    <n v="15.16"/>
    <n v="21.999999999999996"/>
    <x v="91"/>
    <s v=""/>
    <n v="-3.5527136788005009E-15"/>
    <m/>
    <n v="-3.5527136788005009E-15"/>
    <n v="0"/>
    <n v="0"/>
    <n v="0"/>
    <n v="0"/>
    <n v="0"/>
    <s v="104"/>
    <s v="004"/>
    <s v="СВ186"/>
    <d v="1899-12-30T02:45:00"/>
    <s v="Карьер"/>
    <m/>
    <m/>
    <m/>
  </r>
  <r>
    <x v="18"/>
    <x v="6"/>
    <s v="Щебень гравийный фр. 5-20"/>
    <x v="5"/>
    <x v="2"/>
    <s v="В таре"/>
    <n v="42.44"/>
    <n v="18.59"/>
    <n v="23.849999999999998"/>
    <x v="92"/>
    <s v=""/>
    <n v="-3.5527136788005009E-15"/>
    <m/>
    <n v="-3.5527136788005009E-15"/>
    <n v="0"/>
    <n v="0"/>
    <n v="0"/>
    <n v="0"/>
    <n v="0"/>
    <s v="105"/>
    <s v="882"/>
    <s v="СВ187"/>
    <d v="1899-12-30T02:50:00"/>
    <s v="Карьер"/>
    <m/>
    <m/>
    <m/>
  </r>
  <r>
    <x v="18"/>
    <x v="3"/>
    <s v="Щебень гравийный фр. 5-20"/>
    <x v="5"/>
    <x v="1"/>
    <s v="В таре"/>
    <n v="39.049999999999997"/>
    <n v="15.3"/>
    <n v="23.749999999999996"/>
    <x v="93"/>
    <s v=""/>
    <n v="-3.5527136788005009E-15"/>
    <m/>
    <n v="-3.5527136788005009E-15"/>
    <n v="0"/>
    <n v="0"/>
    <n v="0"/>
    <n v="0"/>
    <n v="0"/>
    <s v="106"/>
    <s v="922"/>
    <s v="77"/>
    <d v="1899-12-30T08:10:00"/>
    <s v="Неруд Профи"/>
    <m/>
    <m/>
    <m/>
  </r>
  <r>
    <x v="18"/>
    <x v="3"/>
    <s v="Щебень гравийный фр. 5-20"/>
    <x v="5"/>
    <x v="1"/>
    <s v="В таре"/>
    <n v="40.4"/>
    <n v="15.3"/>
    <n v="25.099999999999998"/>
    <x v="58"/>
    <s v=""/>
    <n v="-3.5527136788005009E-15"/>
    <m/>
    <n v="-3.5527136788005009E-15"/>
    <n v="0"/>
    <n v="0"/>
    <n v="0"/>
    <n v="0"/>
    <n v="0"/>
    <s v="107"/>
    <s v="922"/>
    <s v="78"/>
    <d v="1899-12-30T09:25:00"/>
    <s v="Неруд Профи"/>
    <m/>
    <m/>
    <m/>
  </r>
  <r>
    <x v="18"/>
    <x v="3"/>
    <s v="Щебень гравийный фр. 5-20"/>
    <x v="5"/>
    <x v="1"/>
    <s v="В таре"/>
    <n v="37.65"/>
    <n v="15.3"/>
    <n v="22.349999999999998"/>
    <x v="89"/>
    <s v=""/>
    <n v="-3.5527136788005009E-15"/>
    <m/>
    <n v="-3.5527136788005009E-15"/>
    <n v="0"/>
    <n v="0"/>
    <n v="0"/>
    <n v="0"/>
    <n v="0"/>
    <s v="108"/>
    <s v="922"/>
    <s v="79"/>
    <d v="1899-12-30T10:45:00"/>
    <s v="Неруд Профи"/>
    <m/>
    <m/>
    <m/>
  </r>
  <r>
    <x v="18"/>
    <x v="6"/>
    <s v="Щебень гравийный фр. 5-20"/>
    <x v="5"/>
    <x v="2"/>
    <s v="В таре"/>
    <n v="43.64"/>
    <n v="18.59"/>
    <n v="25.05"/>
    <x v="78"/>
    <s v=""/>
    <n v="0"/>
    <m/>
    <n v="0"/>
    <n v="0"/>
    <n v="0"/>
    <n v="0"/>
    <n v="0"/>
    <n v="0"/>
    <s v="109"/>
    <s v="882"/>
    <s v="СВ188"/>
    <d v="1899-12-30T11:50:00"/>
    <s v="Карьер"/>
    <m/>
    <m/>
    <m/>
  </r>
  <r>
    <x v="18"/>
    <x v="6"/>
    <s v="Щебень гравийный фр. 5-20"/>
    <x v="5"/>
    <x v="2"/>
    <s v="В таре"/>
    <n v="38.58"/>
    <n v="15.08"/>
    <n v="23.5"/>
    <x v="94"/>
    <s v=""/>
    <n v="0"/>
    <m/>
    <n v="0"/>
    <n v="0"/>
    <n v="0"/>
    <n v="0"/>
    <n v="0"/>
    <n v="0"/>
    <s v="110"/>
    <s v="004"/>
    <s v="СВ189"/>
    <d v="1899-12-30T12:05:00"/>
    <s v="Карьер"/>
    <m/>
    <m/>
    <m/>
  </r>
  <r>
    <x v="18"/>
    <x v="3"/>
    <s v="Щебень гравийный фр. 5-20"/>
    <x v="5"/>
    <x v="1"/>
    <s v="В таре"/>
    <n v="33.799999999999997"/>
    <n v="15.3"/>
    <n v="18.499999999999996"/>
    <x v="95"/>
    <s v=""/>
    <n v="-3.5527136788005009E-15"/>
    <m/>
    <n v="-3.5527136788005009E-15"/>
    <n v="0"/>
    <n v="0"/>
    <n v="0"/>
    <n v="0"/>
    <n v="0"/>
    <s v="111"/>
    <s v="922"/>
    <s v="80"/>
    <d v="1899-12-30T12:45:00"/>
    <s v="Неруд Профи"/>
    <m/>
    <m/>
    <m/>
  </r>
  <r>
    <x v="18"/>
    <x v="3"/>
    <s v="Щебень гравийный фр. 5-20"/>
    <x v="5"/>
    <x v="1"/>
    <s v="В таре"/>
    <n v="31.9"/>
    <n v="15.3"/>
    <n v="16.599999999999998"/>
    <x v="96"/>
    <s v=""/>
    <n v="-3.5527136788005009E-15"/>
    <m/>
    <n v="-3.5527136788005009E-15"/>
    <n v="0"/>
    <n v="0"/>
    <n v="0"/>
    <n v="0"/>
    <n v="0"/>
    <s v="112"/>
    <s v="922"/>
    <s v="81"/>
    <d v="1899-12-30T13:55:00"/>
    <s v="Неруд Профи"/>
    <m/>
    <m/>
    <m/>
  </r>
  <r>
    <x v="18"/>
    <x v="6"/>
    <s v="Щебень гравийный фр. 5-20"/>
    <x v="5"/>
    <x v="2"/>
    <s v="В таре"/>
    <n v="38.78"/>
    <n v="14.98"/>
    <n v="23.8"/>
    <x v="97"/>
    <s v=""/>
    <n v="0"/>
    <m/>
    <n v="0"/>
    <n v="0"/>
    <n v="0"/>
    <n v="0"/>
    <n v="0"/>
    <n v="0"/>
    <s v="113"/>
    <s v="004"/>
    <s v="СВ190"/>
    <d v="1899-12-30T16:55:00"/>
    <s v="Карьер"/>
    <m/>
    <m/>
    <m/>
  </r>
  <r>
    <x v="18"/>
    <x v="2"/>
    <s v="Портландцемент ЦЕМI42,5Н"/>
    <x v="4"/>
    <x v="2"/>
    <s v="В таре"/>
    <n v="37.54"/>
    <n v="13.92"/>
    <n v="23.619999999999997"/>
    <x v="98"/>
    <s v=""/>
    <n v="-3.5527136788005009E-15"/>
    <m/>
    <n v="-3.5527136788005009E-15"/>
    <n v="0"/>
    <n v="0"/>
    <n v="0"/>
    <n v="0"/>
    <n v="0"/>
    <s v="114"/>
    <s v="436"/>
    <s v="20379"/>
    <d v="1899-12-30T17:00:00"/>
    <s v="БЭСТО-ГРУПП"/>
    <s v="Мальцовский"/>
    <s v="БЭСТА"/>
    <s v="Сергиев Пасад"/>
  </r>
  <r>
    <x v="18"/>
    <x v="2"/>
    <s v="Портландцемент ЦЕМI42,5Н"/>
    <x v="4"/>
    <x v="2"/>
    <s v="В таре"/>
    <n v="38.14"/>
    <n v="13.38"/>
    <n v="24.759999999999998"/>
    <x v="99"/>
    <s v=""/>
    <n v="-3.5527136788005009E-15"/>
    <m/>
    <n v="-3.5527136788005009E-15"/>
    <n v="0"/>
    <n v="0"/>
    <n v="0"/>
    <n v="0"/>
    <n v="0"/>
    <s v="115"/>
    <s v="035"/>
    <s v="20382"/>
    <d v="1899-12-30T17:05:00"/>
    <s v="БЭСТО-ГРУПП"/>
    <s v="Мальцовский"/>
    <s v="БЭСТА"/>
    <s v="Сергиев Пасад"/>
  </r>
  <r>
    <x v="18"/>
    <x v="2"/>
    <s v="Портландцемент ЦЕМI42,5Н"/>
    <x v="4"/>
    <x v="2"/>
    <s v="В таре"/>
    <n v="38.26"/>
    <n v="13.52"/>
    <n v="24.74"/>
    <x v="100"/>
    <s v=""/>
    <n v="0"/>
    <m/>
    <n v="0"/>
    <n v="0"/>
    <n v="0"/>
    <n v="0"/>
    <n v="0"/>
    <n v="0"/>
    <s v="116"/>
    <s v="436"/>
    <s v="20380"/>
    <d v="1899-12-30T17:10:00"/>
    <s v="БЭСТО-ГРУПП"/>
    <s v="Мальцовский"/>
    <s v="БЭСТА"/>
    <s v="Сергиев Пасад"/>
  </r>
  <r>
    <x v="18"/>
    <x v="2"/>
    <s v="Портландцемент ЦЕМI42,5Н"/>
    <x v="4"/>
    <x v="2"/>
    <s v="В таре"/>
    <n v="36.700000000000003"/>
    <n v="14.34"/>
    <n v="22.360000000000003"/>
    <x v="101"/>
    <s v=""/>
    <n v="3.5527136788005009E-15"/>
    <m/>
    <n v="0"/>
    <n v="0"/>
    <n v="0"/>
    <n v="0"/>
    <n v="0"/>
    <n v="0"/>
    <s v="117"/>
    <s v="382"/>
    <s v="20381"/>
    <d v="1899-12-30T17:15:00"/>
    <s v="БЭСТО-ГРУПП"/>
    <s v="Мальцовский"/>
    <s v="БЭСТА"/>
    <s v="Сергиев Пасад"/>
  </r>
  <r>
    <x v="18"/>
    <x v="6"/>
    <s v="Щебень гравийный фр. 5-20"/>
    <x v="5"/>
    <x v="2"/>
    <s v="В таре"/>
    <n v="43.94"/>
    <n v="18.64"/>
    <n v="25.299999999999997"/>
    <x v="102"/>
    <s v=""/>
    <n v="-3.5527136788005009E-15"/>
    <m/>
    <n v="-3.5527136788005009E-15"/>
    <n v="0"/>
    <n v="0"/>
    <n v="0"/>
    <n v="0"/>
    <n v="0"/>
    <s v="118"/>
    <s v="882"/>
    <s v="СВ188"/>
    <d v="1899-12-30T17:40:00"/>
    <s v="Карьер"/>
    <m/>
    <m/>
    <m/>
  </r>
  <r>
    <x v="18"/>
    <x v="6"/>
    <s v="Щебень гравийный фр. 5-20"/>
    <x v="5"/>
    <x v="2"/>
    <s v="В таре"/>
    <n v="38.159999999999997"/>
    <n v="15.11"/>
    <n v="23.049999999999997"/>
    <x v="103"/>
    <s v=""/>
    <n v="-3.5527136788005009E-15"/>
    <m/>
    <n v="-3.5527136788005009E-15"/>
    <n v="0"/>
    <n v="0"/>
    <n v="0"/>
    <n v="0"/>
    <n v="0"/>
    <s v="119"/>
    <s v="004"/>
    <s v="СВ192"/>
    <d v="1899-12-30T21:25:00"/>
    <s v="Карьер"/>
    <m/>
    <m/>
    <m/>
  </r>
  <r>
    <x v="18"/>
    <x v="6"/>
    <s v="Щебень гравийный фр. 5-20"/>
    <x v="5"/>
    <x v="2"/>
    <s v="В таре"/>
    <n v="42.04"/>
    <n v="18.64"/>
    <n v="23.4"/>
    <x v="104"/>
    <s v=""/>
    <n v="0"/>
    <m/>
    <n v="0"/>
    <n v="0"/>
    <n v="0"/>
    <n v="0"/>
    <n v="0"/>
    <n v="0"/>
    <s v="120"/>
    <s v="882"/>
    <s v="СВ193"/>
    <d v="1899-12-30T23:00:00"/>
    <s v="Карьер"/>
    <m/>
    <m/>
    <m/>
  </r>
  <r>
    <x v="19"/>
    <x v="6"/>
    <s v="Щебень гравийный фр. 5-20"/>
    <x v="5"/>
    <x v="2"/>
    <s v="В таре"/>
    <n v="38.4"/>
    <n v="15.45"/>
    <n v="22.95"/>
    <x v="105"/>
    <s v=""/>
    <n v="0"/>
    <m/>
    <n v="0"/>
    <n v="0"/>
    <n v="0"/>
    <n v="0"/>
    <n v="0"/>
    <n v="0"/>
    <s v="121"/>
    <s v="004"/>
    <s v="СВ194"/>
    <d v="1899-12-30T00:55:00"/>
    <s v="Карьер"/>
    <m/>
    <m/>
    <m/>
  </r>
  <r>
    <x v="19"/>
    <x v="6"/>
    <s v="Щебень гравийный фр. 5-20"/>
    <x v="5"/>
    <x v="2"/>
    <s v="В таре"/>
    <n v="43.38"/>
    <n v="18.78"/>
    <n v="24.6"/>
    <x v="57"/>
    <s v=""/>
    <n v="0"/>
    <m/>
    <n v="0"/>
    <n v="0"/>
    <n v="0"/>
    <n v="0"/>
    <n v="0"/>
    <n v="0"/>
    <s v="122"/>
    <s v="882"/>
    <s v="СВ195"/>
    <d v="1899-12-30T03:00:00"/>
    <s v="Карьер"/>
    <m/>
    <m/>
    <m/>
  </r>
  <r>
    <x v="19"/>
    <x v="6"/>
    <s v="Щебень гравийный фр. 5-20"/>
    <x v="5"/>
    <x v="2"/>
    <s v="В таре"/>
    <n v="43.1"/>
    <n v="18.559999999999999"/>
    <n v="24.540000000000003"/>
    <x v="106"/>
    <s v=""/>
    <n v="3.5527136788005009E-15"/>
    <m/>
    <n v="0"/>
    <n v="0"/>
    <n v="0"/>
    <n v="0"/>
    <n v="0"/>
    <n v="0"/>
    <s v="123"/>
    <s v="882"/>
    <s v="СВ196"/>
    <d v="1899-12-30T08:46:00"/>
    <s v="Карьер"/>
    <m/>
    <m/>
    <m/>
  </r>
  <r>
    <x v="19"/>
    <x v="7"/>
    <s v="Песок крупный 1 класс"/>
    <x v="5"/>
    <x v="2"/>
    <s v="В таре"/>
    <n v="41.3"/>
    <n v="18.399999999999999"/>
    <n v="22.9"/>
    <x v="107"/>
    <s v=""/>
    <n v="0"/>
    <m/>
    <n v="0"/>
    <n v="0"/>
    <n v="0"/>
    <n v="0"/>
    <n v="0"/>
    <n v="0"/>
    <s v="126"/>
    <s v="480"/>
    <s v="01"/>
    <d v="1899-12-30T12:15:00"/>
    <s v="Гефест"/>
    <m/>
    <m/>
    <m/>
  </r>
  <r>
    <x v="19"/>
    <x v="3"/>
    <s v="Щебень гравийный фр. 5-20"/>
    <x v="5"/>
    <x v="1"/>
    <s v="В таре"/>
    <n v="36.15"/>
    <n v="15.25"/>
    <n v="20.9"/>
    <x v="108"/>
    <s v=""/>
    <n v="0"/>
    <m/>
    <n v="0"/>
    <n v="0"/>
    <n v="0"/>
    <n v="0"/>
    <n v="0"/>
    <n v="0"/>
    <s v="125"/>
    <s v="922"/>
    <s v="1"/>
    <d v="1899-12-30T12:06:00"/>
    <s v="Неруд Профи"/>
    <m/>
    <m/>
    <m/>
  </r>
  <r>
    <x v="19"/>
    <x v="6"/>
    <s v="Щебень гравийный фр. 5-20"/>
    <x v="5"/>
    <x v="2"/>
    <s v="В таре"/>
    <n v="36.22"/>
    <n v="15.08"/>
    <n v="21.14"/>
    <x v="109"/>
    <s v=""/>
    <n v="0"/>
    <m/>
    <n v="0"/>
    <n v="0"/>
    <n v="0"/>
    <n v="0"/>
    <n v="0"/>
    <n v="0"/>
    <s v="127"/>
    <s v="004"/>
    <s v="СВ197"/>
    <d v="1899-12-30T13:18:00"/>
    <s v="Карьер"/>
    <m/>
    <m/>
    <m/>
  </r>
  <r>
    <x v="19"/>
    <x v="6"/>
    <s v="Щебень гравийный фр. 5-20"/>
    <x v="5"/>
    <x v="2"/>
    <s v="В таре"/>
    <n v="43.78"/>
    <n v="18.68"/>
    <n v="25.1"/>
    <x v="58"/>
    <s v=""/>
    <n v="0"/>
    <m/>
    <n v="0"/>
    <n v="0"/>
    <n v="0"/>
    <n v="0"/>
    <n v="0"/>
    <n v="0"/>
    <s v="128"/>
    <s v="882"/>
    <s v="СВ198"/>
    <d v="1899-12-30T13:20:00"/>
    <s v="Карьер"/>
    <m/>
    <m/>
    <m/>
  </r>
  <r>
    <x v="19"/>
    <x v="3"/>
    <s v="Щебень гравийный фр. 5-20"/>
    <x v="5"/>
    <x v="1"/>
    <s v="В таре"/>
    <n v="36.6"/>
    <n v="15.25"/>
    <n v="21.35"/>
    <x v="110"/>
    <s v=""/>
    <n v="0"/>
    <m/>
    <n v="0"/>
    <n v="0"/>
    <n v="0"/>
    <n v="0"/>
    <n v="0"/>
    <n v="0"/>
    <s v="129"/>
    <s v="922"/>
    <s v="2"/>
    <d v="1899-12-30T14:01:00"/>
    <s v="Неруд Профи"/>
    <m/>
    <m/>
    <m/>
  </r>
  <r>
    <x v="19"/>
    <x v="3"/>
    <s v="Щебень гравийный фр. 5-20"/>
    <x v="5"/>
    <x v="1"/>
    <s v="В таре"/>
    <n v="36.049999999999997"/>
    <n v="15.25"/>
    <n v="20.799999999999997"/>
    <x v="111"/>
    <s v=""/>
    <n v="-3.5527136788005009E-15"/>
    <m/>
    <n v="-3.5527136788005009E-15"/>
    <n v="0"/>
    <n v="0"/>
    <n v="0"/>
    <n v="0"/>
    <n v="0"/>
    <s v="130"/>
    <s v="922"/>
    <s v="3"/>
    <d v="1899-12-30T16:25:00"/>
    <s v="Неруд Профи"/>
    <m/>
    <m/>
    <m/>
  </r>
  <r>
    <x v="20"/>
    <x v="6"/>
    <s v="Щебень гравийный фр. 5-20"/>
    <x v="5"/>
    <x v="2"/>
    <s v="В таре"/>
    <n v="44.12"/>
    <n v="18.62"/>
    <n v="25.499999999999996"/>
    <x v="112"/>
    <s v=""/>
    <n v="-3.5527136788005009E-15"/>
    <m/>
    <n v="-3.5527136788005009E-15"/>
    <n v="0"/>
    <n v="0"/>
    <n v="0"/>
    <n v="0"/>
    <n v="0"/>
    <s v="131"/>
    <s v="882"/>
    <s v="СВ200"/>
    <d v="1899-12-30T17:40:00"/>
    <s v="Карьер"/>
    <m/>
    <m/>
    <m/>
  </r>
  <r>
    <x v="19"/>
    <x v="3"/>
    <s v="Щебень гравийный фр. 5-20"/>
    <x v="5"/>
    <x v="1"/>
    <s v="В таре"/>
    <n v="35.700000000000003"/>
    <n v="15.25"/>
    <n v="20.450000000000003"/>
    <x v="113"/>
    <s v=""/>
    <n v="3.5527136788005009E-15"/>
    <m/>
    <n v="0"/>
    <n v="0"/>
    <n v="0"/>
    <n v="0"/>
    <n v="0"/>
    <n v="0"/>
    <s v="132"/>
    <s v="922"/>
    <s v="4"/>
    <d v="1899-12-30T18:33:00"/>
    <s v="Неруд Профи"/>
    <m/>
    <m/>
    <m/>
  </r>
  <r>
    <x v="19"/>
    <x v="6"/>
    <s v="Щебень гравийный фр. 5-20"/>
    <x v="5"/>
    <x v="2"/>
    <s v="В таре"/>
    <n v="39.549999999999997"/>
    <n v="15.02"/>
    <n v="24.529999999999998"/>
    <x v="114"/>
    <s v=""/>
    <n v="-3.5527136788005009E-15"/>
    <m/>
    <n v="-3.5527136788005009E-15"/>
    <n v="0"/>
    <n v="0"/>
    <n v="0"/>
    <n v="0"/>
    <n v="0"/>
    <s v="133"/>
    <s v="004"/>
    <s v="СВ199"/>
    <d v="1899-12-30T18:45:00"/>
    <s v="Карьер"/>
    <m/>
    <m/>
    <m/>
  </r>
  <r>
    <x v="19"/>
    <x v="3"/>
    <s v="Щебень гравийный фр. 5-20"/>
    <x v="5"/>
    <x v="1"/>
    <s v="В таре"/>
    <n v="36.6"/>
    <n v="15.2"/>
    <n v="21.400000000000002"/>
    <x v="115"/>
    <s v=""/>
    <n v="3.5527136788005009E-15"/>
    <m/>
    <n v="0"/>
    <n v="0"/>
    <n v="0"/>
    <n v="0"/>
    <n v="0"/>
    <n v="0"/>
    <s v="134"/>
    <s v="922"/>
    <s v="5"/>
    <d v="1899-12-30T20:42:00"/>
    <s v="Неруд Профи"/>
    <m/>
    <m/>
    <m/>
  </r>
  <r>
    <x v="19"/>
    <x v="6"/>
    <s v="Щебень гравийный фр. 5-20"/>
    <x v="5"/>
    <x v="2"/>
    <s v="В таре"/>
    <n v="43.56"/>
    <n v="18.78"/>
    <n v="24.78"/>
    <x v="116"/>
    <s v=""/>
    <n v="0"/>
    <m/>
    <n v="0"/>
    <n v="0"/>
    <n v="0"/>
    <n v="0"/>
    <n v="0"/>
    <n v="0"/>
    <s v="135"/>
    <s v="882"/>
    <s v="СВ201"/>
    <d v="1899-12-30T22:35:00"/>
    <s v="Карьер"/>
    <m/>
    <m/>
    <m/>
  </r>
  <r>
    <x v="20"/>
    <x v="6"/>
    <s v="Щебень гравийный фр. 5-20"/>
    <x v="5"/>
    <x v="2"/>
    <s v="В таре"/>
    <n v="43.14"/>
    <n v="18.739999999999998"/>
    <n v="24.400000000000002"/>
    <x v="59"/>
    <s v=""/>
    <n v="3.5527136788005009E-15"/>
    <m/>
    <n v="0"/>
    <n v="0"/>
    <n v="0"/>
    <n v="0"/>
    <n v="0"/>
    <n v="0"/>
    <s v="136"/>
    <s v="882"/>
    <s v="СВ203"/>
    <d v="1899-12-30T02:30:00"/>
    <s v="Карьер"/>
    <m/>
    <m/>
    <m/>
  </r>
  <r>
    <x v="20"/>
    <x v="6"/>
    <s v="Щебень гравийный фр. 5-20"/>
    <x v="5"/>
    <x v="2"/>
    <s v="В таре"/>
    <n v="36.78"/>
    <n v="15.18"/>
    <n v="21.6"/>
    <x v="117"/>
    <s v=""/>
    <n v="0"/>
    <m/>
    <n v="0"/>
    <n v="0"/>
    <n v="0"/>
    <n v="0"/>
    <n v="0"/>
    <n v="0"/>
    <s v="137"/>
    <s v="004"/>
    <s v="СВ202"/>
    <d v="1899-12-30T02:45:00"/>
    <s v="Карьер"/>
    <m/>
    <m/>
    <m/>
  </r>
  <r>
    <x v="20"/>
    <x v="6"/>
    <s v="Щебень гравийный фр. 5-20"/>
    <x v="5"/>
    <x v="2"/>
    <s v="В таре"/>
    <n v="37.56"/>
    <n v="15.16"/>
    <n v="22.400000000000002"/>
    <x v="118"/>
    <s v=""/>
    <n v="3.5527136788005009E-15"/>
    <m/>
    <n v="0"/>
    <n v="0"/>
    <n v="0"/>
    <n v="0"/>
    <n v="0"/>
    <n v="0"/>
    <s v="138"/>
    <s v="004"/>
    <s v="СВ205"/>
    <d v="1899-12-30T05:33:00"/>
    <s v="Карьер"/>
    <m/>
    <m/>
    <m/>
  </r>
  <r>
    <x v="20"/>
    <x v="6"/>
    <s v="Щебень гравийный фр. 5-20"/>
    <x v="5"/>
    <x v="2"/>
    <s v="В таре"/>
    <n v="43.42"/>
    <n v="18.77"/>
    <n v="24.650000000000002"/>
    <x v="119"/>
    <s v=""/>
    <n v="3.5527136788005009E-15"/>
    <m/>
    <n v="0"/>
    <n v="0"/>
    <n v="0"/>
    <n v="0"/>
    <n v="0"/>
    <n v="0"/>
    <s v="139"/>
    <s v="882"/>
    <s v="СВ204"/>
    <d v="1899-12-30T05:39:00"/>
    <s v="Карьер"/>
    <m/>
    <m/>
    <m/>
  </r>
  <r>
    <x v="20"/>
    <x v="2"/>
    <s v="Портландцемент ЦЕМI42,5Н"/>
    <x v="4"/>
    <x v="2"/>
    <s v="В таре"/>
    <n v="38.46"/>
    <n v="14.58"/>
    <n v="23.880000000000003"/>
    <x v="47"/>
    <s v=""/>
    <n v="3.5527136788005009E-15"/>
    <m/>
    <n v="0"/>
    <n v="0"/>
    <n v="0"/>
    <n v="0"/>
    <n v="0"/>
    <n v="0"/>
    <s v="140"/>
    <s v="116"/>
    <s v="20431"/>
    <d v="1899-12-30T09:10:00"/>
    <s v="БЭСТО-ГРУПП"/>
    <s v="Мальцовский"/>
    <s v="БЭСТА"/>
    <s v="Сергиев Пасад"/>
  </r>
  <r>
    <x v="20"/>
    <x v="2"/>
    <s v="Портландцемент ЦЕМI42,5Н"/>
    <x v="4"/>
    <x v="2"/>
    <s v="В таре"/>
    <n v="38.880000000000003"/>
    <n v="14"/>
    <n v="24.880000000000003"/>
    <x v="120"/>
    <s v=""/>
    <n v="3.5527136788005009E-15"/>
    <m/>
    <n v="0"/>
    <n v="0"/>
    <n v="0"/>
    <n v="0"/>
    <n v="0"/>
    <n v="0"/>
    <s v="141"/>
    <s v="612"/>
    <s v="20428"/>
    <d v="1899-12-30T09:12:00"/>
    <s v="БЭСТО-ГРУПП"/>
    <s v="Мальцовский"/>
    <s v="БЭСТА"/>
    <s v="Сергиев Пасад"/>
  </r>
  <r>
    <x v="20"/>
    <x v="2"/>
    <s v="Портландцемент ЦЕМI42,5Н"/>
    <x v="4"/>
    <x v="2"/>
    <s v="В таре"/>
    <n v="38.22"/>
    <n v="13.7"/>
    <n v="24.52"/>
    <x v="121"/>
    <s v=""/>
    <n v="0"/>
    <m/>
    <n v="0"/>
    <n v="0"/>
    <n v="0"/>
    <n v="0"/>
    <n v="0"/>
    <n v="0"/>
    <s v="142"/>
    <s v="709"/>
    <s v="20429"/>
    <d v="1899-12-30T09:15:00"/>
    <s v="БЭСТО-ГРУПП"/>
    <s v="Мальцовский"/>
    <s v="БЭСТА"/>
    <s v="Сергиев Пасад"/>
  </r>
  <r>
    <x v="20"/>
    <x v="3"/>
    <s v="Щебень гравийный фр. 5-20"/>
    <x v="5"/>
    <x v="1"/>
    <s v="В таре"/>
    <n v="35.9"/>
    <n v="15.35"/>
    <n v="20.549999999999997"/>
    <x v="122"/>
    <s v=""/>
    <n v="-3.5527136788005009E-15"/>
    <m/>
    <n v="-3.5527136788005009E-15"/>
    <n v="0"/>
    <n v="0"/>
    <n v="0"/>
    <n v="0"/>
    <n v="0"/>
    <s v="143"/>
    <s v="922"/>
    <s v="6"/>
    <d v="1899-12-30T10:38:00"/>
    <s v="Неруд Профи"/>
    <m/>
    <m/>
    <m/>
  </r>
  <r>
    <x v="20"/>
    <x v="3"/>
    <s v="Щебень гравийный фр. 5-20"/>
    <x v="5"/>
    <x v="1"/>
    <s v="В таре"/>
    <n v="35.75"/>
    <n v="15.35"/>
    <n v="20.399999999999999"/>
    <x v="123"/>
    <s v=""/>
    <n v="0"/>
    <m/>
    <n v="0"/>
    <n v="0"/>
    <n v="0"/>
    <n v="0"/>
    <n v="0"/>
    <n v="0"/>
    <s v="144"/>
    <s v="922"/>
    <s v="7"/>
    <d v="1899-12-30T12:26:00"/>
    <s v="Неруд Профи"/>
    <m/>
    <m/>
    <m/>
  </r>
  <r>
    <x v="20"/>
    <x v="6"/>
    <s v="Щебень гравийный фр. 5-20"/>
    <x v="5"/>
    <x v="2"/>
    <s v="В таре"/>
    <n v="42.64"/>
    <n v="18.64"/>
    <n v="24"/>
    <x v="124"/>
    <s v=""/>
    <n v="0"/>
    <m/>
    <n v="0"/>
    <n v="0"/>
    <n v="0"/>
    <n v="0"/>
    <n v="0"/>
    <n v="0"/>
    <s v="145"/>
    <s v="882"/>
    <s v="СВ206"/>
    <d v="1899-12-30T12:45:00"/>
    <s v="Карьер"/>
    <m/>
    <m/>
    <m/>
  </r>
  <r>
    <x v="20"/>
    <x v="6"/>
    <s v="Щебень гравийный фр. 5-20"/>
    <x v="5"/>
    <x v="2"/>
    <s v="В таре"/>
    <n v="39.340000000000003"/>
    <n v="15.14"/>
    <n v="24.200000000000003"/>
    <x v="125"/>
    <s v=""/>
    <n v="3.5527136788005009E-15"/>
    <m/>
    <n v="0"/>
    <n v="0"/>
    <n v="0"/>
    <n v="0"/>
    <n v="0"/>
    <n v="0"/>
    <s v="146"/>
    <s v="004"/>
    <s v="СВ207"/>
    <d v="1899-12-30T15:05:00"/>
    <s v="Карьер"/>
    <m/>
    <m/>
    <m/>
  </r>
  <r>
    <x v="20"/>
    <x v="3"/>
    <s v="Щебень гравийный фр. 5-20"/>
    <x v="5"/>
    <x v="1"/>
    <s v="В таре"/>
    <n v="36.4"/>
    <n v="15.35"/>
    <n v="21.049999999999997"/>
    <x v="126"/>
    <s v=""/>
    <n v="-3.5527136788005009E-15"/>
    <m/>
    <n v="-3.5527136788005009E-15"/>
    <n v="0"/>
    <n v="0"/>
    <n v="0"/>
    <n v="0"/>
    <n v="0"/>
    <s v="147"/>
    <s v="922"/>
    <s v="8"/>
    <d v="1899-12-30T17:28:00"/>
    <s v="Неруд Профи"/>
    <m/>
    <m/>
    <m/>
  </r>
  <r>
    <x v="20"/>
    <x v="6"/>
    <s v="Щебень гравийный фр. 5-20"/>
    <x v="5"/>
    <x v="2"/>
    <s v="В таре"/>
    <n v="42.32"/>
    <n v="18.62"/>
    <n v="23.7"/>
    <x v="127"/>
    <s v=""/>
    <n v="0"/>
    <m/>
    <n v="0"/>
    <n v="0"/>
    <n v="0"/>
    <n v="0"/>
    <n v="0"/>
    <n v="0"/>
    <s v="148"/>
    <s v="882"/>
    <s v="СВ208"/>
    <d v="1899-12-30T17:45:00"/>
    <s v="Карьер"/>
    <m/>
    <m/>
    <m/>
  </r>
  <r>
    <x v="20"/>
    <x v="3"/>
    <s v="Щебень гравийный фр. 5-20"/>
    <x v="5"/>
    <x v="1"/>
    <s v="В таре"/>
    <n v="35.35"/>
    <n v="15.3"/>
    <n v="20.05"/>
    <x v="128"/>
    <s v=""/>
    <n v="0"/>
    <m/>
    <n v="0"/>
    <n v="0"/>
    <n v="0"/>
    <n v="0"/>
    <n v="0"/>
    <n v="0"/>
    <s v="149"/>
    <s v="922"/>
    <s v="9"/>
    <d v="1899-12-30T19:28:00"/>
    <s v="Неруд Профи"/>
    <m/>
    <m/>
    <m/>
  </r>
  <r>
    <x v="20"/>
    <x v="6"/>
    <s v="Щебень гравийный фр. 5-20"/>
    <x v="5"/>
    <x v="2"/>
    <s v="В таре"/>
    <n v="36.14"/>
    <n v="15.04"/>
    <n v="21.1"/>
    <x v="129"/>
    <s v=""/>
    <n v="0"/>
    <m/>
    <n v="0"/>
    <n v="0"/>
    <n v="0"/>
    <n v="0"/>
    <n v="0"/>
    <n v="0"/>
    <s v="150"/>
    <s v="004"/>
    <s v="СВ209"/>
    <d v="1899-12-30T19:40:00"/>
    <s v="Карьер"/>
    <m/>
    <m/>
    <m/>
  </r>
  <r>
    <x v="20"/>
    <x v="6"/>
    <s v="Щебень гравийный фр. 5-20"/>
    <x v="5"/>
    <x v="2"/>
    <s v="В таре"/>
    <n v="39.5"/>
    <n v="15.15"/>
    <n v="24.35"/>
    <x v="130"/>
    <s v=""/>
    <n v="0"/>
    <m/>
    <n v="0"/>
    <n v="0"/>
    <n v="0"/>
    <n v="0"/>
    <n v="0"/>
    <n v="0"/>
    <s v="151"/>
    <s v="004"/>
    <s v="СВ210"/>
    <d v="1899-12-30T23:35:00"/>
    <s v="Карьер"/>
    <m/>
    <m/>
    <m/>
  </r>
  <r>
    <x v="20"/>
    <x v="6"/>
    <s v="Щебень гравийный фр. 5-20"/>
    <x v="5"/>
    <x v="2"/>
    <s v="В таре"/>
    <n v="42.98"/>
    <n v="18.53"/>
    <n v="24.449999999999996"/>
    <x v="131"/>
    <s v=""/>
    <n v="-3.5527136788005009E-15"/>
    <m/>
    <n v="-3.5527136788005009E-15"/>
    <n v="0"/>
    <n v="0"/>
    <n v="0"/>
    <n v="0"/>
    <n v="0"/>
    <s v="152"/>
    <s v="882"/>
    <s v="СВ211"/>
    <d v="1899-12-30T23:45:00"/>
    <s v="Карьер"/>
    <m/>
    <m/>
    <m/>
  </r>
  <r>
    <x v="21"/>
    <x v="6"/>
    <s v="Щебень гравийный фр. 5-20"/>
    <x v="5"/>
    <x v="2"/>
    <s v="В таре"/>
    <n v="37.799999999999997"/>
    <n v="15.2"/>
    <n v="22.599999999999998"/>
    <x v="132"/>
    <s v=""/>
    <n v="-3.5527136788005009E-15"/>
    <m/>
    <n v="-3.5527136788005009E-15"/>
    <n v="0"/>
    <n v="0"/>
    <n v="0"/>
    <n v="0"/>
    <n v="0"/>
    <s v="153"/>
    <s v="004"/>
    <s v="СВ212"/>
    <d v="1899-12-30T02:55:00"/>
    <s v="Карьер"/>
    <m/>
    <m/>
    <m/>
  </r>
  <r>
    <x v="21"/>
    <x v="6"/>
    <s v="Щебень гравийный фр. 5-20"/>
    <x v="5"/>
    <x v="2"/>
    <s v="В таре"/>
    <n v="42.62"/>
    <n v="18.87"/>
    <n v="23.749999999999996"/>
    <x v="93"/>
    <s v=""/>
    <n v="-3.5527136788005009E-15"/>
    <m/>
    <n v="-3.5527136788005009E-15"/>
    <n v="0"/>
    <n v="0"/>
    <n v="0"/>
    <n v="0"/>
    <n v="0"/>
    <s v="154"/>
    <s v="882"/>
    <s v="СВ213"/>
    <d v="1899-12-30T03:35:00"/>
    <s v="Карьер"/>
    <m/>
    <m/>
    <m/>
  </r>
  <r>
    <x v="21"/>
    <x v="1"/>
    <s v="Портландцемент ЦЕМI42,5Н"/>
    <x v="4"/>
    <x v="1"/>
    <s v="В таре"/>
    <n v="43.2"/>
    <n v="18.059999999999999"/>
    <n v="25.140000000000004"/>
    <x v="133"/>
    <s v=""/>
    <n v="3.5527136788005009E-15"/>
    <m/>
    <n v="0"/>
    <n v="0"/>
    <n v="0"/>
    <n v="0"/>
    <n v="0"/>
    <n v="0"/>
    <s v="155"/>
    <s v="835"/>
    <s v="1954"/>
    <d v="1899-12-30T07:08:00"/>
    <s v="Аксиома Групп"/>
    <s v="Серебряковский"/>
    <s v="Аксиома групп"/>
    <s v="Красная Горка"/>
  </r>
  <r>
    <x v="21"/>
    <x v="1"/>
    <s v="Портландцемент ЦЕМI42,5Н"/>
    <x v="4"/>
    <x v="1"/>
    <s v="В таре"/>
    <n v="42.35"/>
    <n v="17.190000000000001"/>
    <n v="25.16"/>
    <x v="134"/>
    <s v=""/>
    <n v="0"/>
    <m/>
    <n v="0"/>
    <n v="0"/>
    <n v="0"/>
    <n v="0"/>
    <n v="0"/>
    <n v="0"/>
    <s v="156"/>
    <s v="834"/>
    <s v="1966"/>
    <d v="1899-12-30T08:25:00"/>
    <s v="Аксиома Групп"/>
    <s v="Серебряковский"/>
    <s v="Аксиома групп"/>
    <s v="Красная Горка"/>
  </r>
  <r>
    <x v="21"/>
    <x v="1"/>
    <s v="Портландцемент ЦЕМI42,5Н"/>
    <x v="4"/>
    <x v="1"/>
    <s v="В таре"/>
    <n v="38.15"/>
    <n v="14.05"/>
    <n v="24.099999999999998"/>
    <x v="135"/>
    <s v=""/>
    <n v="-3.5527136788005009E-15"/>
    <m/>
    <n v="-3.5527136788005009E-15"/>
    <n v="0"/>
    <n v="0"/>
    <n v="0"/>
    <n v="0"/>
    <n v="0"/>
    <s v="157"/>
    <s v="164"/>
    <s v="1944"/>
    <d v="1899-12-30T08:45:00"/>
    <s v="Аксиома Групп"/>
    <s v="Серебряковский"/>
    <s v="Аксиома групп"/>
    <s v="Красная Горка"/>
  </r>
  <r>
    <x v="21"/>
    <x v="6"/>
    <s v="Щебень гравийный фр. 5-20"/>
    <x v="5"/>
    <x v="2"/>
    <s v="В таре"/>
    <n v="42.52"/>
    <n v="18.82"/>
    <n v="23.700000000000003"/>
    <x v="127"/>
    <s v=""/>
    <n v="3.5527136788005009E-15"/>
    <m/>
    <n v="0"/>
    <n v="0"/>
    <n v="0"/>
    <n v="0"/>
    <n v="0"/>
    <n v="0"/>
    <s v="158"/>
    <s v="882"/>
    <s v="СВ214"/>
    <d v="1899-12-30T10:25:00"/>
    <s v="Карьер"/>
    <m/>
    <m/>
    <m/>
  </r>
  <r>
    <x v="21"/>
    <x v="1"/>
    <s v="Портландцемент ЦЕМI42,5Н"/>
    <x v="4"/>
    <x v="1"/>
    <s v="В таре"/>
    <n v="51.75"/>
    <n v="13.53"/>
    <n v="38.22"/>
    <x v="69"/>
    <s v=""/>
    <n v="0"/>
    <m/>
    <n v="0"/>
    <n v="0"/>
    <n v="0"/>
    <n v="0"/>
    <n v="0"/>
    <n v="0"/>
    <s v="159"/>
    <s v="935"/>
    <s v="1970"/>
    <d v="1899-12-30T12:35:00"/>
    <s v="Аксиома Групп"/>
    <s v="Серебряковский"/>
    <s v="Аксиома групп"/>
    <s v="Красная Горка"/>
  </r>
  <r>
    <x v="21"/>
    <x v="2"/>
    <s v="Портландцемент ЦЕМI42,5Н"/>
    <x v="4"/>
    <x v="2"/>
    <s v="В таре"/>
    <n v="36.159999999999997"/>
    <n v="14.38"/>
    <n v="21.779999999999994"/>
    <x v="136"/>
    <s v=""/>
    <n v="-7.1054273576010019E-15"/>
    <m/>
    <n v="-7.1054273576010019E-15"/>
    <n v="0"/>
    <n v="0"/>
    <n v="0"/>
    <n v="0"/>
    <n v="0"/>
    <s v="160"/>
    <s v="652"/>
    <s v="20422"/>
    <d v="1899-12-30T13:40:00"/>
    <s v="БЭСТО-ГРУПП"/>
    <s v="Мальцовский"/>
    <s v="БЭСТА"/>
    <s v="Сергиев Пасад"/>
  </r>
  <r>
    <x v="21"/>
    <x v="2"/>
    <s v="Портландцемент ЦЕМI42,5Н"/>
    <x v="4"/>
    <x v="2"/>
    <s v="В таре"/>
    <n v="37.840000000000003"/>
    <n v="13.84"/>
    <n v="24.000000000000004"/>
    <x v="124"/>
    <s v=""/>
    <n v="3.5527136788005009E-15"/>
    <m/>
    <n v="0"/>
    <n v="0"/>
    <n v="0"/>
    <n v="0"/>
    <n v="0"/>
    <n v="0"/>
    <s v="161"/>
    <s v="417"/>
    <s v="20448"/>
    <d v="1899-12-30T13:50:00"/>
    <s v="БЭСТО-ГРУПП"/>
    <s v="Мальцовский"/>
    <s v="БЭСТА"/>
    <s v="Сергиев Пасад"/>
  </r>
  <r>
    <x v="21"/>
    <x v="6"/>
    <s v="Щебень гравийный фр. 5-20"/>
    <x v="5"/>
    <x v="2"/>
    <s v="В таре"/>
    <n v="38.119999999999997"/>
    <n v="15.17"/>
    <n v="22.949999999999996"/>
    <x v="105"/>
    <s v=""/>
    <n v="-3.5527136788005009E-15"/>
    <m/>
    <n v="-3.5527136788005009E-15"/>
    <n v="0"/>
    <n v="0"/>
    <n v="0"/>
    <n v="0"/>
    <n v="0"/>
    <s v="162"/>
    <s v="004"/>
    <s v="СВ215"/>
    <d v="1899-12-30T14:30:00"/>
    <s v="Карьер"/>
    <m/>
    <m/>
    <m/>
  </r>
  <r>
    <x v="21"/>
    <x v="6"/>
    <s v="Щебень гравийный фр. 5-20"/>
    <x v="5"/>
    <x v="2"/>
    <s v="В таре"/>
    <n v="44.38"/>
    <n v="18.88"/>
    <n v="25.500000000000004"/>
    <x v="112"/>
    <s v=""/>
    <n v="3.5527136788005009E-15"/>
    <m/>
    <n v="0"/>
    <n v="0"/>
    <n v="0"/>
    <n v="0"/>
    <n v="0"/>
    <n v="0"/>
    <s v="163"/>
    <s v="882"/>
    <s v="СВ216"/>
    <d v="1899-12-30T14:40:00"/>
    <s v="Карьер"/>
    <m/>
    <m/>
    <m/>
  </r>
  <r>
    <x v="21"/>
    <x v="2"/>
    <s v="Портландцемент ЦЕМI42,5Н"/>
    <x v="4"/>
    <x v="2"/>
    <s v="В таре"/>
    <n v="38.64"/>
    <n v="14.16"/>
    <n v="24.48"/>
    <x v="137"/>
    <s v=""/>
    <n v="0"/>
    <m/>
    <n v="0"/>
    <n v="0"/>
    <n v="0"/>
    <n v="0"/>
    <n v="0"/>
    <n v="0"/>
    <s v="164"/>
    <s v="008"/>
    <s v="20449"/>
    <d v="1899-12-30T14:55:00"/>
    <s v="БЭСТО-ГРУПП"/>
    <s v="Мальцовский"/>
    <s v="БЭСТА"/>
    <s v="Сергиев Пасад"/>
  </r>
  <r>
    <x v="21"/>
    <x v="3"/>
    <s v="Щебень гравийный фр. 5-20"/>
    <x v="5"/>
    <x v="1"/>
    <s v="В таре"/>
    <n v="36.15"/>
    <n v="15.35"/>
    <n v="20.799999999999997"/>
    <x v="111"/>
    <s v=""/>
    <n v="-3.5527136788005009E-15"/>
    <m/>
    <n v="-3.5527136788005009E-15"/>
    <n v="0"/>
    <n v="0"/>
    <n v="0"/>
    <n v="0"/>
    <n v="0"/>
    <s v="165"/>
    <s v="922"/>
    <s v="10"/>
    <d v="1899-12-30T14:30:00"/>
    <s v="Неруд Профи"/>
    <m/>
    <m/>
    <m/>
  </r>
  <r>
    <x v="21"/>
    <x v="1"/>
    <s v="Портландцемент ЦЕМI42,5Н"/>
    <x v="4"/>
    <x v="1"/>
    <s v="В таре"/>
    <n v="38.15"/>
    <n v="13.05"/>
    <n v="25.099999999999998"/>
    <x v="58"/>
    <s v=""/>
    <n v="-3.5527136788005009E-15"/>
    <m/>
    <n v="-3.5527136788005009E-15"/>
    <n v="0"/>
    <n v="0"/>
    <n v="0"/>
    <n v="0"/>
    <n v="0"/>
    <s v="166"/>
    <s v="669"/>
    <s v="1984"/>
    <d v="1899-12-30T15:00:00"/>
    <s v="Аксиома Групп"/>
    <s v="Серебряковский"/>
    <s v="Аксиома групп"/>
    <s v="Красная Горка"/>
  </r>
  <r>
    <x v="21"/>
    <x v="2"/>
    <s v="Портландцемент ЦЕМI42,5Н"/>
    <x v="4"/>
    <x v="2"/>
    <s v="В таре"/>
    <n v="38.82"/>
    <n v="12.94"/>
    <n v="25.880000000000003"/>
    <x v="138"/>
    <s v=""/>
    <n v="3.5527136788005009E-15"/>
    <m/>
    <n v="0"/>
    <n v="0"/>
    <n v="0"/>
    <n v="0"/>
    <n v="0"/>
    <n v="0"/>
    <s v="167"/>
    <s v="489"/>
    <s v="20436"/>
    <d v="1899-12-30T16:10:00"/>
    <s v="БЭСТО-ГРУПП"/>
    <s v="Мальцовский"/>
    <s v="БЭСТА"/>
    <s v="Сергиев Пасад"/>
  </r>
  <r>
    <x v="21"/>
    <x v="3"/>
    <s v="Щебень гравийный фр. 5-20"/>
    <x v="5"/>
    <x v="1"/>
    <s v="В таре"/>
    <n v="35.299999999999997"/>
    <n v="15.3"/>
    <n v="19.999999999999996"/>
    <x v="139"/>
    <s v=""/>
    <n v="-3.5527136788005009E-15"/>
    <m/>
    <n v="-3.5527136788005009E-15"/>
    <n v="0"/>
    <n v="0"/>
    <n v="0"/>
    <n v="0"/>
    <n v="0"/>
    <s v="168"/>
    <s v="922"/>
    <s v="11"/>
    <d v="1899-12-30T17:25:00"/>
    <s v="Неруд Профи"/>
    <m/>
    <m/>
    <m/>
  </r>
  <r>
    <x v="21"/>
    <x v="6"/>
    <s v="Щебень гравийный фр. 5-20"/>
    <x v="5"/>
    <x v="2"/>
    <s v="В таре"/>
    <n v="38.5"/>
    <n v="15.2"/>
    <n v="23.3"/>
    <x v="140"/>
    <s v=""/>
    <n v="0"/>
    <m/>
    <n v="0"/>
    <n v="0"/>
    <n v="0"/>
    <n v="0"/>
    <n v="0"/>
    <n v="0"/>
    <s v="169"/>
    <s v="004"/>
    <s v="СВ217"/>
    <d v="1899-12-30T18:40:00"/>
    <s v="Карьер"/>
    <m/>
    <m/>
    <m/>
  </r>
  <r>
    <x v="21"/>
    <x v="6"/>
    <s v="Щебень гравийный фр. 5-20"/>
    <x v="5"/>
    <x v="2"/>
    <s v="В таре"/>
    <n v="43.34"/>
    <n v="18.739999999999998"/>
    <n v="24.600000000000005"/>
    <x v="57"/>
    <s v=""/>
    <n v="3.5527136788005009E-15"/>
    <m/>
    <n v="0"/>
    <n v="0"/>
    <n v="0"/>
    <n v="0"/>
    <n v="0"/>
    <n v="0"/>
    <s v="170"/>
    <s v="882"/>
    <s v="СВ218"/>
    <d v="1899-12-30T19:10:00"/>
    <s v="Карьер"/>
    <m/>
    <m/>
    <m/>
  </r>
  <r>
    <x v="21"/>
    <x v="1"/>
    <s v="Портландцемент ЦЕМI42,5Н"/>
    <x v="4"/>
    <x v="1"/>
    <s v="В таре"/>
    <n v="43.4"/>
    <n v="18.22"/>
    <n v="25.18"/>
    <x v="141"/>
    <s v=""/>
    <n v="0"/>
    <m/>
    <n v="0"/>
    <n v="0"/>
    <n v="0"/>
    <n v="0"/>
    <n v="0"/>
    <n v="0"/>
    <s v="171"/>
    <s v="835"/>
    <s v="1994"/>
    <d v="1899-12-30T21:00:00"/>
    <s v="Аксиома Групп"/>
    <s v="Серебряковский"/>
    <s v="Аксиома групп"/>
    <s v="Красная Горка"/>
  </r>
  <r>
    <x v="21"/>
    <x v="6"/>
    <s v="Щебень гравийный фр. 5-20"/>
    <x v="5"/>
    <x v="2"/>
    <s v="В таре"/>
    <n v="43.34"/>
    <n v="18.739999999999998"/>
    <n v="24.600000000000005"/>
    <x v="57"/>
    <s v=""/>
    <n v="3.5527136788005009E-15"/>
    <m/>
    <n v="0"/>
    <n v="0"/>
    <n v="0"/>
    <n v="0"/>
    <n v="0"/>
    <n v="0"/>
    <s v="172"/>
    <s v="882"/>
    <s v="СВ219"/>
    <d v="1899-12-30T23:40:00"/>
    <s v="Карьер"/>
    <m/>
    <m/>
    <m/>
  </r>
  <r>
    <x v="22"/>
    <x v="8"/>
    <s v="Песок крупный 1 класс"/>
    <x v="6"/>
    <x v="1"/>
    <s v="В таре"/>
    <n v="39.200000000000003"/>
    <n v="18"/>
    <n v="21.200000000000003"/>
    <x v="142"/>
    <s v=""/>
    <n v="3.5527136788005009E-15"/>
    <m/>
    <n v="0"/>
    <n v="0"/>
    <n v="0"/>
    <n v="0"/>
    <n v="0"/>
    <n v="0"/>
    <s v="173"/>
    <s v="910"/>
    <s v="б/н"/>
    <d v="1899-12-30T01:35:00"/>
    <s v="&quot;Недра Логистик&quot;"/>
    <m/>
    <m/>
    <m/>
  </r>
  <r>
    <x v="22"/>
    <x v="6"/>
    <s v="Щебень гравийный фр. 5-20"/>
    <x v="5"/>
    <x v="2"/>
    <s v="В таре"/>
    <n v="42.38"/>
    <n v="18.68"/>
    <n v="23.700000000000003"/>
    <x v="127"/>
    <s v=""/>
    <n v="3.5527136788005009E-15"/>
    <m/>
    <n v="0"/>
    <n v="0"/>
    <n v="0"/>
    <n v="0"/>
    <n v="0"/>
    <n v="0"/>
    <s v="174"/>
    <s v="882"/>
    <s v="СВ220"/>
    <d v="1899-12-30T03:00:00"/>
    <s v="Карьер"/>
    <m/>
    <m/>
    <m/>
  </r>
  <r>
    <x v="22"/>
    <x v="6"/>
    <s v="Щебень гравийный фр. 5-20"/>
    <x v="5"/>
    <x v="2"/>
    <s v="В таре"/>
    <n v="42.98"/>
    <n v="18.68"/>
    <n v="24.299999999999997"/>
    <x v="90"/>
    <s v=""/>
    <n v="-3.5527136788005009E-15"/>
    <m/>
    <n v="-3.5527136788005009E-15"/>
    <n v="0"/>
    <n v="0"/>
    <n v="0"/>
    <n v="0"/>
    <n v="0"/>
    <s v="175"/>
    <s v="882"/>
    <s v="СВ221"/>
    <d v="1899-12-30T08:00:00"/>
    <s v="Карьер"/>
    <m/>
    <m/>
    <m/>
  </r>
  <r>
    <x v="22"/>
    <x v="1"/>
    <s v="Портландцемент ЦЕМI42,5Н"/>
    <x v="4"/>
    <x v="1"/>
    <s v="В таре"/>
    <n v="39.450000000000003"/>
    <n v="14.69"/>
    <n v="24.760000000000005"/>
    <x v="99"/>
    <s v=""/>
    <n v="3.5527136788005009E-15"/>
    <m/>
    <n v="0"/>
    <n v="0"/>
    <n v="0"/>
    <n v="0"/>
    <n v="0"/>
    <n v="0"/>
    <s v="176"/>
    <s v="334"/>
    <s v="2006"/>
    <d v="1899-12-30T08:00:00"/>
    <s v="Аксиома Групп"/>
    <s v="Серебряковский"/>
    <m/>
    <s v="Красная Горка"/>
  </r>
  <r>
    <x v="22"/>
    <x v="3"/>
    <s v="Щебень гравийный фр. 5-20"/>
    <x v="5"/>
    <x v="1"/>
    <s v="В таре"/>
    <n v="34.4"/>
    <n v="15.4"/>
    <n v="19"/>
    <x v="143"/>
    <s v=""/>
    <n v="0"/>
    <m/>
    <n v="0"/>
    <n v="0"/>
    <n v="0"/>
    <n v="0"/>
    <n v="0"/>
    <n v="0"/>
    <s v="177"/>
    <s v="922"/>
    <s v="12"/>
    <d v="1899-12-30T12:38:00"/>
    <s v="Неруд Профи"/>
    <m/>
    <m/>
    <m/>
  </r>
  <r>
    <x v="22"/>
    <x v="6"/>
    <s v="Щебень гравийный фр. 5-20"/>
    <x v="5"/>
    <x v="2"/>
    <s v="В таре"/>
    <n v="41.02"/>
    <n v="18.72"/>
    <n v="22.300000000000004"/>
    <x v="144"/>
    <s v=""/>
    <n v="3.5527136788005009E-15"/>
    <m/>
    <n v="0"/>
    <n v="0"/>
    <n v="0"/>
    <n v="0"/>
    <n v="0"/>
    <n v="0"/>
    <s v="178"/>
    <s v="882"/>
    <s v="СВ222"/>
    <d v="1899-12-30T14:20:00"/>
    <s v="Карьер"/>
    <m/>
    <m/>
    <m/>
  </r>
  <r>
    <x v="22"/>
    <x v="3"/>
    <s v="Щебень гравийный фр. 5-20"/>
    <x v="5"/>
    <x v="1"/>
    <s v="В таре"/>
    <n v="35.200000000000003"/>
    <n v="15.4"/>
    <n v="19.800000000000004"/>
    <x v="145"/>
    <s v=""/>
    <n v="3.5527136788005009E-15"/>
    <m/>
    <n v="0"/>
    <n v="0"/>
    <n v="0"/>
    <n v="0"/>
    <n v="0"/>
    <n v="0"/>
    <s v="179"/>
    <s v="922"/>
    <s v="13"/>
    <d v="1899-12-30T16:36:00"/>
    <s v="Неруд Профи"/>
    <m/>
    <m/>
    <m/>
  </r>
  <r>
    <x v="22"/>
    <x v="6"/>
    <s v="Щебень гравийный фр. 5-20"/>
    <x v="5"/>
    <x v="2"/>
    <s v="В таре"/>
    <n v="43.22"/>
    <n v="18.57"/>
    <n v="24.65"/>
    <x v="119"/>
    <s v=""/>
    <n v="0"/>
    <m/>
    <n v="0"/>
    <n v="0"/>
    <n v="0"/>
    <n v="0"/>
    <n v="0"/>
    <n v="0"/>
    <s v="180"/>
    <s v="882"/>
    <s v="СВ227"/>
    <d v="1899-12-30T19:20:00"/>
    <s v="Карьер"/>
    <m/>
    <m/>
    <m/>
  </r>
  <r>
    <x v="22"/>
    <x v="3"/>
    <s v="Щебень гравийный фр. 5-20"/>
    <x v="5"/>
    <x v="1"/>
    <s v="В таре"/>
    <n v="37"/>
    <n v="15.35"/>
    <n v="21.65"/>
    <x v="146"/>
    <s v=""/>
    <n v="0"/>
    <m/>
    <n v="0"/>
    <n v="0"/>
    <n v="0"/>
    <n v="0"/>
    <n v="0"/>
    <n v="0"/>
    <s v="181"/>
    <s v="922"/>
    <s v="14"/>
    <d v="1899-12-30T20:00:00"/>
    <s v="Неруд Профи"/>
    <m/>
    <m/>
    <m/>
  </r>
  <r>
    <x v="22"/>
    <x v="2"/>
    <s v="Портландцемент ЦЕМI42,5Н"/>
    <x v="4"/>
    <x v="2"/>
    <s v="В таре"/>
    <n v="40.119999999999997"/>
    <n v="14.76"/>
    <n v="25.36"/>
    <x v="147"/>
    <s v=""/>
    <n v="0"/>
    <m/>
    <n v="0"/>
    <n v="0"/>
    <n v="0"/>
    <n v="0"/>
    <n v="0"/>
    <n v="0"/>
    <s v="182"/>
    <s v="370"/>
    <s v="20485"/>
    <d v="1899-12-30T20:15:00"/>
    <s v="БЭСТО-ГРУПП"/>
    <s v="Мальцовский"/>
    <s v="БЭСТА"/>
    <s v="Сергиев Пасад"/>
  </r>
  <r>
    <x v="22"/>
    <x v="6"/>
    <s v="Щебень гравийный фр. 5-20"/>
    <x v="5"/>
    <x v="2"/>
    <s v="В таре"/>
    <n v="37.15"/>
    <n v="15.1"/>
    <n v="22.049999999999997"/>
    <x v="148"/>
    <s v=""/>
    <n v="-3.5527136788005009E-15"/>
    <m/>
    <n v="-3.5527136788005009E-15"/>
    <n v="0"/>
    <n v="0"/>
    <n v="0"/>
    <n v="0"/>
    <n v="0"/>
    <s v="183"/>
    <s v="004"/>
    <s v="СВ228"/>
    <d v="1899-12-30T23:34:00"/>
    <s v="Карьер"/>
    <m/>
    <m/>
    <m/>
  </r>
  <r>
    <x v="22"/>
    <x v="6"/>
    <s v="Щебень гравийный фр. 5-20"/>
    <x v="5"/>
    <x v="2"/>
    <s v="В таре"/>
    <n v="42.9"/>
    <n v="18.600000000000001"/>
    <n v="24.299999999999997"/>
    <x v="90"/>
    <s v=""/>
    <n v="-3.5527136788005009E-15"/>
    <m/>
    <n v="-3.5527136788005009E-15"/>
    <n v="0"/>
    <n v="0"/>
    <n v="0"/>
    <n v="0"/>
    <n v="0"/>
    <s v="184"/>
    <s v="882"/>
    <s v="СВ229"/>
    <d v="1899-12-30T23:40:00"/>
    <s v="Карьер"/>
    <m/>
    <m/>
    <m/>
  </r>
  <r>
    <x v="23"/>
    <x v="2"/>
    <s v="Портландцемент ЦЕМI42,5Н"/>
    <x v="4"/>
    <x v="2"/>
    <s v="В таре"/>
    <n v="38.340000000000003"/>
    <n v="13.04"/>
    <n v="25.300000000000004"/>
    <x v="102"/>
    <s v=""/>
    <n v="3.5527136788005009E-15"/>
    <m/>
    <n v="0"/>
    <n v="0"/>
    <n v="0"/>
    <n v="0"/>
    <n v="0"/>
    <n v="0"/>
    <s v="185"/>
    <s v="489"/>
    <s v="20490"/>
    <d v="1899-12-30T02:00:00"/>
    <s v="БЭСТО-ГРУПП"/>
    <s v="Мальцовский"/>
    <s v="БЭСТА"/>
    <s v="Сергиев Пасад"/>
  </r>
  <r>
    <x v="23"/>
    <x v="3"/>
    <s v="Щебень гравийный фр. 5-20"/>
    <x v="5"/>
    <x v="1"/>
    <s v="В таре"/>
    <n v="35.549999999999997"/>
    <n v="15.3"/>
    <n v="20.249999999999996"/>
    <x v="149"/>
    <s v=""/>
    <n v="-3.5527136788005009E-15"/>
    <m/>
    <n v="-3.5527136788005009E-15"/>
    <n v="0"/>
    <n v="0"/>
    <n v="0"/>
    <n v="0"/>
    <n v="0"/>
    <s v="186"/>
    <s v="922"/>
    <s v="15"/>
    <d v="1899-12-30T07:03:00"/>
    <s v="Неруд Профи"/>
    <m/>
    <m/>
    <m/>
  </r>
  <r>
    <x v="23"/>
    <x v="2"/>
    <s v="Портландцемент ЦЕМI42,5Н"/>
    <x v="4"/>
    <x v="2"/>
    <s v="В таре"/>
    <n v="36.64"/>
    <n v="14.32"/>
    <n v="22.32"/>
    <x v="150"/>
    <s v=""/>
    <n v="0"/>
    <m/>
    <n v="0"/>
    <n v="0"/>
    <n v="0"/>
    <n v="0"/>
    <n v="0"/>
    <n v="0"/>
    <s v="187"/>
    <s v="382"/>
    <s v="20497"/>
    <d v="1899-12-30T10:15:00"/>
    <s v="БЭСТО-ГРУПП"/>
    <s v="Мальцовский"/>
    <s v="БЭСТА"/>
    <s v="Сергиев Пасад"/>
  </r>
  <r>
    <x v="23"/>
    <x v="2"/>
    <s v="Портландцемент ЦЕМI42,5Н"/>
    <x v="4"/>
    <x v="2"/>
    <s v="В таре"/>
    <n v="38.74"/>
    <n v="14.74"/>
    <n v="24"/>
    <x v="124"/>
    <s v=""/>
    <n v="0"/>
    <m/>
    <n v="0"/>
    <n v="0"/>
    <n v="0"/>
    <n v="0"/>
    <n v="0"/>
    <n v="0"/>
    <s v="188"/>
    <s v="116"/>
    <s v="20498"/>
    <d v="1899-12-30T10:17:00"/>
    <s v="БЭСТО-ГРУПП"/>
    <s v="Мальцовский"/>
    <s v="БЭСТА"/>
    <s v="Сергиев Пасад"/>
  </r>
  <r>
    <x v="23"/>
    <x v="6"/>
    <s v="Щебень гравийный фр. 5-20"/>
    <x v="5"/>
    <x v="2"/>
    <s v="В таре"/>
    <n v="37.659999999999997"/>
    <n v="15.11"/>
    <n v="22.549999999999997"/>
    <x v="151"/>
    <s v=""/>
    <n v="-3.5527136788005009E-15"/>
    <m/>
    <n v="-3.5527136788005009E-15"/>
    <n v="0"/>
    <n v="0"/>
    <n v="0"/>
    <n v="0"/>
    <n v="0"/>
    <s v="189"/>
    <s v="004"/>
    <s v="СВ230"/>
    <d v="1899-12-30T11:00:00"/>
    <s v="Карьер"/>
    <m/>
    <m/>
    <m/>
  </r>
  <r>
    <x v="23"/>
    <x v="6"/>
    <s v="Щебень гравийный фр. 5-20"/>
    <x v="5"/>
    <x v="2"/>
    <s v="В таре"/>
    <n v="42.26"/>
    <n v="18.46"/>
    <n v="23.799999999999997"/>
    <x v="97"/>
    <s v=""/>
    <n v="-3.5527136788005009E-15"/>
    <m/>
    <n v="-3.5527136788005009E-15"/>
    <n v="0"/>
    <n v="0"/>
    <n v="0"/>
    <n v="0"/>
    <n v="0"/>
    <s v="190"/>
    <s v="882"/>
    <s v="СВ231"/>
    <d v="1899-12-30T11:20:00"/>
    <s v="Карьер"/>
    <m/>
    <m/>
    <m/>
  </r>
  <r>
    <x v="23"/>
    <x v="3"/>
    <s v="Щебень гравийный фр. 5-20"/>
    <x v="5"/>
    <x v="1"/>
    <s v="В таре"/>
    <n v="35.5"/>
    <n v="15.3"/>
    <n v="20.2"/>
    <x v="152"/>
    <s v=""/>
    <n v="0"/>
    <m/>
    <n v="0"/>
    <n v="0"/>
    <n v="0"/>
    <n v="0"/>
    <n v="0"/>
    <n v="0"/>
    <s v="191"/>
    <s v="922"/>
    <s v="16"/>
    <d v="1899-12-30T11:40:00"/>
    <s v="Неруд Профи"/>
    <m/>
    <m/>
    <m/>
  </r>
  <r>
    <x v="23"/>
    <x v="6"/>
    <s v="Щебень гравийный фр. 5-20"/>
    <x v="5"/>
    <x v="2"/>
    <s v="В таре"/>
    <n v="42.78"/>
    <n v="18.53"/>
    <n v="24.25"/>
    <x v="153"/>
    <s v=""/>
    <n v="0"/>
    <m/>
    <n v="0"/>
    <n v="0"/>
    <n v="0"/>
    <n v="0"/>
    <n v="0"/>
    <n v="0"/>
    <s v="193"/>
    <s v="882"/>
    <s v="СВ234"/>
    <d v="1899-12-30T15:10:00"/>
    <s v="Карьер"/>
    <m/>
    <m/>
    <m/>
  </r>
  <r>
    <x v="23"/>
    <x v="6"/>
    <s v="Щебень гравийный фр. 5-20"/>
    <x v="5"/>
    <x v="2"/>
    <s v="В таре"/>
    <n v="38.479999999999997"/>
    <n v="14.98"/>
    <n v="23.499999999999996"/>
    <x v="94"/>
    <s v=""/>
    <n v="-3.5527136788005009E-15"/>
    <m/>
    <n v="-3.5527136788005009E-15"/>
    <n v="0"/>
    <n v="0"/>
    <n v="0"/>
    <n v="0"/>
    <n v="0"/>
    <s v="194"/>
    <s v="004"/>
    <s v="СВ235"/>
    <d v="1899-12-30T15:15:00"/>
    <s v="Карьер"/>
    <m/>
    <m/>
    <m/>
  </r>
  <r>
    <x v="23"/>
    <x v="2"/>
    <s v="Портландцемент ЦЕМI42,5Н"/>
    <x v="4"/>
    <x v="2"/>
    <s v="В таре"/>
    <n v="38.22"/>
    <n v="13.5"/>
    <n v="24.72"/>
    <x v="154"/>
    <s v=""/>
    <n v="0"/>
    <m/>
    <n v="0"/>
    <n v="0"/>
    <n v="0"/>
    <n v="0"/>
    <n v="0"/>
    <n v="0"/>
    <s v="195"/>
    <s v="436"/>
    <s v="20500"/>
    <d v="1899-12-30T16:30:00"/>
    <s v="БЭСТО-ГРУПП"/>
    <s v="Мальцовский"/>
    <s v="БЭСТА"/>
    <s v="Сергиев Пасад"/>
  </r>
  <r>
    <x v="23"/>
    <x v="6"/>
    <s v="Щебень гравийный фр. 5-20"/>
    <x v="5"/>
    <x v="2"/>
    <s v="В таре"/>
    <n v="38.74"/>
    <n v="15.14"/>
    <n v="23.6"/>
    <x v="155"/>
    <s v=""/>
    <n v="0"/>
    <m/>
    <n v="0"/>
    <n v="0"/>
    <n v="0"/>
    <n v="0"/>
    <n v="0"/>
    <n v="0"/>
    <s v="196"/>
    <s v="004"/>
    <s v="СВ241"/>
    <d v="1899-12-30T18:45:00"/>
    <s v="Карьер"/>
    <m/>
    <m/>
    <m/>
  </r>
  <r>
    <x v="23"/>
    <x v="6"/>
    <s v="Щебень гравийный фр. 5-20"/>
    <x v="5"/>
    <x v="2"/>
    <s v="В таре"/>
    <n v="43.88"/>
    <n v="18.579999999999998"/>
    <n v="25.300000000000004"/>
    <x v="102"/>
    <s v=""/>
    <n v="3.5527136788005009E-15"/>
    <m/>
    <n v="0"/>
    <n v="0"/>
    <n v="0"/>
    <n v="0"/>
    <n v="0"/>
    <n v="0"/>
    <s v="197"/>
    <s v="882"/>
    <s v="СВ242"/>
    <d v="1899-12-30T19:25:00"/>
    <s v="Карьер"/>
    <m/>
    <m/>
    <m/>
  </r>
  <r>
    <x v="24"/>
    <x v="6"/>
    <s v="Щебень гравийный фр. 5-20"/>
    <x v="5"/>
    <x v="2"/>
    <s v="В таре"/>
    <n v="43.58"/>
    <n v="18.68"/>
    <n v="24.9"/>
    <x v="156"/>
    <s v=""/>
    <n v="0"/>
    <m/>
    <n v="0"/>
    <n v="0"/>
    <n v="0"/>
    <n v="0"/>
    <n v="0"/>
    <n v="0"/>
    <s v="198"/>
    <s v="882"/>
    <s v="СВ245"/>
    <d v="1899-12-30T00:55:00"/>
    <s v="Карьер"/>
    <m/>
    <m/>
    <m/>
  </r>
  <r>
    <x v="24"/>
    <x v="6"/>
    <s v="Щебень гравийный фр. 5-20"/>
    <x v="5"/>
    <x v="2"/>
    <s v="В таре"/>
    <n v="37.049999999999997"/>
    <n v="15.2"/>
    <n v="21.849999999999998"/>
    <x v="157"/>
    <s v=""/>
    <n v="-3.5527136788005009E-15"/>
    <m/>
    <n v="-3.5527136788005009E-15"/>
    <n v="0"/>
    <n v="0"/>
    <n v="0"/>
    <n v="0"/>
    <n v="0"/>
    <s v="199"/>
    <s v="004"/>
    <s v="СВ244"/>
    <d v="1899-12-30T01:20:00"/>
    <s v="Карьер"/>
    <m/>
    <m/>
    <m/>
  </r>
  <r>
    <x v="24"/>
    <x v="6"/>
    <s v="Щебень гравийный фр. 5-20"/>
    <x v="5"/>
    <x v="2"/>
    <s v="В таре"/>
    <n v="43.98"/>
    <n v="19.079999999999998"/>
    <n v="24.9"/>
    <x v="156"/>
    <s v=""/>
    <n v="0"/>
    <m/>
    <n v="0"/>
    <n v="0"/>
    <n v="0"/>
    <n v="0"/>
    <n v="0"/>
    <n v="0"/>
    <s v="200"/>
    <s v="882"/>
    <s v="СВ245"/>
    <d v="1899-12-30T09:30:00"/>
    <s v="Карьер"/>
    <m/>
    <m/>
    <m/>
  </r>
  <r>
    <x v="24"/>
    <x v="6"/>
    <s v="Щебень гравийный фр. 5-20"/>
    <x v="5"/>
    <x v="2"/>
    <s v="В таре"/>
    <n v="42.66"/>
    <n v="18.91"/>
    <n v="23.749999999999996"/>
    <x v="93"/>
    <s v=""/>
    <n v="-3.5527136788005009E-15"/>
    <m/>
    <n v="-3.5527136788005009E-15"/>
    <n v="0"/>
    <n v="0"/>
    <n v="0"/>
    <n v="0"/>
    <n v="0"/>
    <s v="201"/>
    <s v="882"/>
    <s v="СВ247"/>
    <d v="1899-12-30T14:55:00"/>
    <s v="Карьер"/>
    <m/>
    <m/>
    <m/>
  </r>
  <r>
    <x v="24"/>
    <x v="6"/>
    <s v="Щебень гравийный фр. 5-20"/>
    <x v="5"/>
    <x v="2"/>
    <s v="В таре"/>
    <n v="43.82"/>
    <n v="18.72"/>
    <n v="25.1"/>
    <x v="58"/>
    <s v=""/>
    <n v="0"/>
    <m/>
    <n v="0"/>
    <n v="0"/>
    <n v="0"/>
    <n v="0"/>
    <n v="0"/>
    <n v="0"/>
    <s v="249"/>
    <s v="882"/>
    <s v="СВ248"/>
    <d v="1899-12-30T22:30:00"/>
    <s v="Карьер"/>
    <m/>
    <m/>
    <m/>
  </r>
  <r>
    <x v="25"/>
    <x v="6"/>
    <s v="Щебень гравийный фр. 5-20"/>
    <x v="5"/>
    <x v="2"/>
    <s v="В таре"/>
    <n v="42.22"/>
    <n v="18.82"/>
    <n v="23.4"/>
    <x v="104"/>
    <s v=""/>
    <n v="0"/>
    <m/>
    <n v="0"/>
    <n v="0"/>
    <n v="0"/>
    <n v="0"/>
    <n v="0"/>
    <n v="0"/>
    <s v="250"/>
    <s v="882"/>
    <s v="СВ249"/>
    <d v="1899-12-30T02:45:00"/>
    <s v="Карьер"/>
    <m/>
    <m/>
    <m/>
  </r>
  <r>
    <x v="25"/>
    <x v="6"/>
    <s v="Щебень гравийный фр. 5-20"/>
    <x v="5"/>
    <x v="2"/>
    <s v="В таре"/>
    <n v="41.42"/>
    <n v="18.77"/>
    <n v="22.650000000000002"/>
    <x v="83"/>
    <s v=""/>
    <n v="3.5527136788005009E-15"/>
    <m/>
    <n v="0"/>
    <n v="0"/>
    <n v="0"/>
    <n v="0"/>
    <n v="0"/>
    <n v="0"/>
    <s v="251"/>
    <s v="882"/>
    <s v="СВ250"/>
    <d v="1899-12-30T05:40:00"/>
    <s v="Карьер"/>
    <m/>
    <m/>
    <m/>
  </r>
  <r>
    <x v="25"/>
    <x v="3"/>
    <s v="Щебень гравийный фр. 5-20"/>
    <x v="5"/>
    <x v="1"/>
    <s v="В таре"/>
    <n v="40.1"/>
    <n v="15.15"/>
    <n v="24.950000000000003"/>
    <x v="77"/>
    <s v=""/>
    <n v="3.5527136788005009E-15"/>
    <m/>
    <n v="0"/>
    <n v="0"/>
    <n v="0"/>
    <n v="0"/>
    <n v="0"/>
    <n v="0"/>
    <s v="202"/>
    <s v="922"/>
    <s v="17"/>
    <d v="1899-12-30T12:05:00"/>
    <s v="Неруд Профи"/>
    <m/>
    <m/>
    <m/>
  </r>
  <r>
    <x v="25"/>
    <x v="3"/>
    <s v="Щебень гравийный фр. 5-20"/>
    <x v="5"/>
    <x v="1"/>
    <s v="В таре"/>
    <n v="43.3"/>
    <n v="15.15"/>
    <n v="28.15"/>
    <x v="158"/>
    <s v=""/>
    <n v="0"/>
    <m/>
    <n v="0"/>
    <n v="0"/>
    <n v="0"/>
    <n v="0"/>
    <n v="0"/>
    <n v="0"/>
    <s v="203"/>
    <s v="922"/>
    <s v="18"/>
    <d v="1899-12-30T15:27:00"/>
    <s v="Неруд Профи"/>
    <m/>
    <m/>
    <m/>
  </r>
  <r>
    <x v="26"/>
    <x v="3"/>
    <s v="Щебень гравийный фр. 5-20"/>
    <x v="5"/>
    <x v="1"/>
    <s v="В таре"/>
    <n v="40.25"/>
    <n v="15.2"/>
    <n v="25.05"/>
    <x v="78"/>
    <s v=""/>
    <n v="0"/>
    <m/>
    <n v="0"/>
    <n v="0"/>
    <n v="0"/>
    <n v="0"/>
    <n v="0"/>
    <n v="0"/>
    <s v="204"/>
    <s v="922"/>
    <s v="19"/>
    <d v="1899-12-30T12:22:00"/>
    <s v="Неруд Профи"/>
    <m/>
    <m/>
    <m/>
  </r>
  <r>
    <x v="26"/>
    <x v="9"/>
    <s v="Полипласт Норд"/>
    <x v="3"/>
    <x v="1"/>
    <s v="В таре"/>
    <n v="25.35"/>
    <n v="15.7"/>
    <n v="9.6500000000000021"/>
    <x v="159"/>
    <n v="0"/>
    <n v="1.7763568394002505E-15"/>
    <m/>
    <n v="0"/>
    <n v="0"/>
    <n v="0"/>
    <n v="0"/>
    <n v="0"/>
    <n v="0"/>
    <s v="205"/>
    <s v="360"/>
    <s v="1310"/>
    <d v="1899-12-30T14:40:00"/>
    <s v="&quot;Полипласт Новомосковск&quot;"/>
    <m/>
    <m/>
    <m/>
  </r>
  <r>
    <x v="26"/>
    <x v="8"/>
    <s v="Песок крупный 1 класс"/>
    <x v="6"/>
    <x v="1"/>
    <s v="В таре"/>
    <n v="41.45"/>
    <n v="18.100000000000001"/>
    <n v="23.35"/>
    <x v="160"/>
    <s v=""/>
    <n v="0"/>
    <m/>
    <n v="0"/>
    <n v="0"/>
    <n v="0"/>
    <n v="0"/>
    <n v="0"/>
    <n v="0"/>
    <s v="206"/>
    <s v="910"/>
    <s v="2"/>
    <d v="1899-12-30T23:52:00"/>
    <s v="&quot;Недра Логистик&quot;"/>
    <m/>
    <m/>
    <m/>
  </r>
  <r>
    <x v="27"/>
    <x v="10"/>
    <s v="Добавка суперпласт с прот.мор. Эф.ITZ AF-20"/>
    <x v="3"/>
    <x v="2"/>
    <s v="В таре"/>
    <n v="26.16"/>
    <n v="16.64"/>
    <n v="9.52"/>
    <x v="161"/>
    <n v="0"/>
    <n v="-1.1300000000000008"/>
    <m/>
    <n v="-1.1300000000000008"/>
    <n v="0"/>
    <n v="0"/>
    <n v="0"/>
    <n v="0"/>
    <n v="0"/>
    <s v="252"/>
    <s v="700"/>
    <s v="43"/>
    <d v="1899-12-30T13:40:00"/>
    <s v="OOO &quot;ТехноГранд&quot;"/>
    <m/>
    <m/>
    <m/>
  </r>
  <r>
    <x v="27"/>
    <x v="1"/>
    <s v="Портландцемент ЦЕМI42,5Н"/>
    <x v="4"/>
    <x v="1"/>
    <s v="В таре"/>
    <n v="52.6"/>
    <n v="16.05"/>
    <n v="36.549999999999997"/>
    <x v="162"/>
    <s v=""/>
    <n v="-0.99000000000000199"/>
    <m/>
    <n v="-0.99000000000000199"/>
    <n v="0"/>
    <n v="0"/>
    <n v="0"/>
    <n v="0"/>
    <n v="0"/>
    <s v="207"/>
    <s v="032"/>
    <s v="2378"/>
    <d v="1899-12-30T00:40:00"/>
    <s v="Аксиома Групп"/>
    <s v="Серебряковский"/>
    <s v="Аксиома групп"/>
    <s v="Красная Горка"/>
  </r>
  <r>
    <x v="27"/>
    <x v="8"/>
    <s v="Песок крупный 1 класс"/>
    <x v="6"/>
    <x v="1"/>
    <s v="В таре"/>
    <n v="44.3"/>
    <n v="18.05"/>
    <n v="26.249999999999996"/>
    <x v="87"/>
    <s v=""/>
    <n v="-3.5527136788005009E-15"/>
    <m/>
    <n v="-3.5527136788005009E-15"/>
    <n v="0"/>
    <n v="0"/>
    <n v="0"/>
    <n v="0"/>
    <n v="0"/>
    <s v="208"/>
    <s v="910"/>
    <s v="3"/>
    <d v="1899-12-30T04:48:00"/>
    <s v="&quot;Недра Логистик&quot;"/>
    <m/>
    <m/>
    <m/>
  </r>
  <r>
    <x v="27"/>
    <x v="1"/>
    <s v="Портландцемент ЦЕМI42,5Н"/>
    <x v="4"/>
    <x v="1"/>
    <s v="В таре"/>
    <n v="37.9"/>
    <n v="12.8"/>
    <n v="25.099999999999998"/>
    <x v="58"/>
    <s v=""/>
    <n v="-3.5527136788005009E-15"/>
    <m/>
    <n v="-3.5527136788005009E-15"/>
    <n v="0"/>
    <n v="0"/>
    <n v="0"/>
    <n v="0"/>
    <n v="0"/>
    <s v="209"/>
    <s v="949"/>
    <s v="2403"/>
    <d v="1899-12-30T06:29:00"/>
    <s v="Аксиома Групп"/>
    <s v="Серебряковский"/>
    <s v="Аксиома групп"/>
    <s v="Красная Горка"/>
  </r>
  <r>
    <x v="27"/>
    <x v="1"/>
    <s v="Портландцемент ЦЕМI42,5Н"/>
    <x v="4"/>
    <x v="1"/>
    <s v="В таре"/>
    <n v="43.7"/>
    <n v="14.3"/>
    <n v="29.400000000000002"/>
    <x v="163"/>
    <s v=""/>
    <n v="3.5527136788005009E-15"/>
    <m/>
    <n v="0"/>
    <n v="0"/>
    <n v="0"/>
    <n v="0"/>
    <n v="0"/>
    <n v="0"/>
    <s v="210"/>
    <s v="425"/>
    <s v="2390"/>
    <d v="1899-12-30T07:18:00"/>
    <s v="Аксиома Групп"/>
    <s v="Серебряковский"/>
    <s v="Аксиома групп"/>
    <s v="Красная Горка"/>
  </r>
  <r>
    <x v="27"/>
    <x v="1"/>
    <s v="Портландцемент ЦЕМI42,5Н"/>
    <x v="4"/>
    <x v="1"/>
    <s v="В таре"/>
    <n v="37.65"/>
    <n v="12.57"/>
    <n v="25.08"/>
    <x v="164"/>
    <s v=""/>
    <n v="0"/>
    <m/>
    <n v="0"/>
    <n v="0"/>
    <n v="0"/>
    <n v="0"/>
    <n v="0"/>
    <n v="0"/>
    <s v="211"/>
    <s v="791"/>
    <s v="2413"/>
    <d v="1899-12-30T10:00:00"/>
    <s v="Аксиома Групп"/>
    <s v="Серебряковский"/>
    <s v="Аксиома групп"/>
    <s v="Красная Горка"/>
  </r>
  <r>
    <x v="28"/>
    <x v="3"/>
    <s v="Щебень гравийный фр. 5-20"/>
    <x v="5"/>
    <x v="1"/>
    <s v="В таре"/>
    <n v="36.700000000000003"/>
    <n v="15.25"/>
    <n v="21.450000000000003"/>
    <x v="165"/>
    <s v=""/>
    <n v="3.5527136788005009E-15"/>
    <m/>
    <n v="0"/>
    <n v="0"/>
    <n v="0"/>
    <n v="0"/>
    <n v="0"/>
    <n v="0"/>
    <s v="212"/>
    <s v="922"/>
    <s v="20"/>
    <d v="1899-12-30T19:11:00"/>
    <s v="Неруд Профи"/>
    <m/>
    <m/>
    <m/>
  </r>
  <r>
    <x v="28"/>
    <x v="3"/>
    <s v="Щебень гравийный фр. 5-20"/>
    <x v="5"/>
    <x v="1"/>
    <s v="В таре"/>
    <n v="40.6"/>
    <n v="15.25"/>
    <n v="25.35"/>
    <x v="73"/>
    <s v=""/>
    <n v="0"/>
    <m/>
    <n v="0"/>
    <n v="0"/>
    <n v="0"/>
    <n v="0"/>
    <n v="0"/>
    <n v="0"/>
    <s v="213"/>
    <s v="922"/>
    <s v="21"/>
    <d v="1899-12-30T21:20:00"/>
    <s v="Неруд Профи"/>
    <m/>
    <m/>
    <m/>
  </r>
  <r>
    <x v="28"/>
    <x v="3"/>
    <s v="Щебень гравийный фр. 5-20"/>
    <x v="5"/>
    <x v="1"/>
    <s v="В таре"/>
    <n v="39.5"/>
    <n v="15.25"/>
    <n v="24.25"/>
    <x v="153"/>
    <s v=""/>
    <n v="0"/>
    <m/>
    <n v="0"/>
    <n v="0"/>
    <n v="0"/>
    <n v="0"/>
    <n v="0"/>
    <n v="0"/>
    <s v="214"/>
    <s v="922"/>
    <s v="22"/>
    <d v="1899-12-30T23:22:00"/>
    <s v="Неруд Профи"/>
    <m/>
    <m/>
    <m/>
  </r>
  <r>
    <x v="29"/>
    <x v="4"/>
    <s v="Щебень гравийный фр. 5-20"/>
    <x v="5"/>
    <x v="2"/>
    <s v="В таре"/>
    <n v="61.34"/>
    <n v="17.600000000000001"/>
    <n v="43.74"/>
    <x v="166"/>
    <s v=""/>
    <n v="0"/>
    <m/>
    <n v="0"/>
    <n v="0"/>
    <n v="0"/>
    <n v="0"/>
    <n v="0"/>
    <n v="0"/>
    <s v="253"/>
    <s v="986"/>
    <s v="1"/>
    <d v="1899-12-30T01:00:00"/>
    <s v="Тимстрой"/>
    <m/>
    <m/>
    <m/>
  </r>
  <r>
    <x v="29"/>
    <x v="3"/>
    <s v="Щебень гравийный фр. 5-20"/>
    <x v="5"/>
    <x v="1"/>
    <s v="В таре"/>
    <n v="41.5"/>
    <n v="15.15"/>
    <n v="26.35"/>
    <x v="74"/>
    <s v=""/>
    <n v="0"/>
    <m/>
    <n v="0"/>
    <n v="0"/>
    <n v="0"/>
    <n v="0"/>
    <n v="0"/>
    <n v="0"/>
    <s v="215"/>
    <s v="922"/>
    <s v="23"/>
    <d v="1899-12-30T12:18:00"/>
    <s v="Неруд Профи"/>
    <m/>
    <m/>
    <m/>
  </r>
  <r>
    <x v="29"/>
    <x v="5"/>
    <s v="Добавка Сигма 602"/>
    <x v="3"/>
    <x v="1"/>
    <s v="В таре"/>
    <n v="12.3"/>
    <n v="8.6999999999999993"/>
    <n v="3.6000000000000014"/>
    <x v="50"/>
    <n v="0"/>
    <n v="1.3322676295501878E-15"/>
    <m/>
    <n v="0"/>
    <n v="0"/>
    <n v="0"/>
    <n v="0"/>
    <n v="0"/>
    <n v="0"/>
    <s v="216"/>
    <s v="633"/>
    <s v="19"/>
    <d v="1899-12-30T13:35:00"/>
    <s v="Сигма Плюс"/>
    <m/>
    <m/>
    <m/>
  </r>
  <r>
    <x v="29"/>
    <x v="5"/>
    <s v="Добавка Сигма 302"/>
    <x v="3"/>
    <x v="1"/>
    <s v="В таре"/>
    <n v="8650"/>
    <n v="6.65"/>
    <n v="8643.35"/>
    <x v="167"/>
    <n v="0"/>
    <n v="8641.35"/>
    <m/>
    <n v="0"/>
    <n v="0"/>
    <n v="0"/>
    <n v="0"/>
    <n v="0"/>
    <n v="0"/>
    <s v="217"/>
    <s v="633"/>
    <s v="20"/>
    <d v="1899-12-30T13:50:00"/>
    <s v="Сигма Плюс"/>
    <m/>
    <m/>
    <m/>
  </r>
  <r>
    <x v="29"/>
    <x v="3"/>
    <s v="Щебень гравийный фр. 5-20"/>
    <x v="5"/>
    <x v="1"/>
    <s v="В таре"/>
    <n v="36.1"/>
    <n v="15.1"/>
    <n v="21"/>
    <x v="168"/>
    <s v=""/>
    <n v="0"/>
    <m/>
    <n v="0"/>
    <n v="0"/>
    <n v="0"/>
    <n v="0"/>
    <n v="0"/>
    <n v="0"/>
    <s v="218"/>
    <s v="922"/>
    <s v="24"/>
    <d v="1899-12-30T15:30:00"/>
    <s v="Неруд Профи"/>
    <m/>
    <m/>
    <m/>
  </r>
  <r>
    <x v="29"/>
    <x v="3"/>
    <s v="Щебень гравийный фр. 5-20"/>
    <x v="5"/>
    <x v="1"/>
    <s v="В таре"/>
    <n v="38.4"/>
    <n v="15.1"/>
    <n v="23.299999999999997"/>
    <x v="140"/>
    <s v=""/>
    <n v="-3.5527136788005009E-15"/>
    <m/>
    <n v="-3.5527136788005009E-15"/>
    <n v="0"/>
    <n v="0"/>
    <n v="0"/>
    <n v="0"/>
    <n v="0"/>
    <s v="219"/>
    <s v="922"/>
    <s v="25"/>
    <d v="1899-12-30T18:45:00"/>
    <s v="Неруд Профи"/>
    <m/>
    <m/>
    <m/>
  </r>
  <r>
    <x v="29"/>
    <x v="2"/>
    <s v="Портландцемент ЦЕМI42,5Н"/>
    <x v="4"/>
    <x v="1"/>
    <s v="В таре"/>
    <n v="52.65"/>
    <n v="14.29"/>
    <n v="38.36"/>
    <x v="169"/>
    <s v=""/>
    <n v="0"/>
    <m/>
    <n v="0"/>
    <n v="0"/>
    <n v="0"/>
    <n v="0"/>
    <n v="0"/>
    <n v="0"/>
    <s v="220"/>
    <s v="454"/>
    <s v="20587"/>
    <d v="1899-12-30T22:20:00"/>
    <s v="БЭСТО-ГРУПП"/>
    <s v="Мальцовский"/>
    <s v="БЭСТА"/>
    <s v="Сергиев Пасад"/>
  </r>
  <r>
    <x v="29"/>
    <x v="2"/>
    <s v="Портландцемент ЦЕМI42,5Н"/>
    <x v="4"/>
    <x v="1"/>
    <s v="В таре"/>
    <n v="50.45"/>
    <n v="14.19"/>
    <n v="36.260000000000005"/>
    <x v="170"/>
    <s v=""/>
    <n v="7.1054273576010019E-15"/>
    <m/>
    <n v="0"/>
    <n v="0"/>
    <n v="0"/>
    <n v="0"/>
    <n v="0"/>
    <n v="0"/>
    <s v="221"/>
    <s v="652"/>
    <s v="20600"/>
    <d v="1899-12-30T23:10:00"/>
    <s v="БЭСТО-ГРУПП"/>
    <s v="Мальцовский"/>
    <s v="БЭСТА"/>
    <s v="Сергиев Пасад"/>
  </r>
  <r>
    <x v="29"/>
    <x v="1"/>
    <s v="Портландцемент ЦЕМI42,5Н"/>
    <x v="4"/>
    <x v="1"/>
    <s v="В таре"/>
    <n v="40"/>
    <n v="15.54"/>
    <n v="24.46"/>
    <x v="171"/>
    <s v=""/>
    <n v="0.19999999999999929"/>
    <m/>
    <n v="0"/>
    <n v="0"/>
    <n v="0"/>
    <n v="0"/>
    <n v="0"/>
    <n v="0"/>
    <s v="222"/>
    <s v="051"/>
    <s v="2624"/>
    <d v="1899-12-30T23:29:00"/>
    <s v="Аксиома Групп"/>
    <s v="Серебряковский"/>
    <m/>
    <s v="Красная Горка"/>
  </r>
  <r>
    <x v="29"/>
    <x v="2"/>
    <s v="Портландцемент ЦЕМI42,5Н"/>
    <x v="4"/>
    <x v="1"/>
    <s v="В таре"/>
    <n v="38.799999999999997"/>
    <n v="13.82"/>
    <n v="24.979999999999997"/>
    <x v="172"/>
    <s v=""/>
    <n v="-3.5527136788005009E-15"/>
    <m/>
    <n v="-3.5527136788005009E-15"/>
    <n v="0"/>
    <n v="0"/>
    <n v="0"/>
    <n v="0"/>
    <n v="0"/>
    <s v="223"/>
    <s v="008"/>
    <s v="20605"/>
    <d v="1899-12-30T23:39:00"/>
    <s v="БЭСТО-ГРУПП"/>
    <s v="Мальцовский"/>
    <s v="БЭСТА"/>
    <s v="Сергиев Пасад"/>
  </r>
  <r>
    <x v="29"/>
    <x v="2"/>
    <s v="Портландцемент ЦЕМI42,5Н"/>
    <x v="4"/>
    <x v="1"/>
    <s v="В таре"/>
    <n v="38.4"/>
    <n v="13.44"/>
    <n v="24.96"/>
    <x v="48"/>
    <s v=""/>
    <n v="0"/>
    <m/>
    <n v="0"/>
    <n v="0"/>
    <n v="0"/>
    <n v="0"/>
    <n v="0"/>
    <n v="0"/>
    <s v="224"/>
    <s v="417"/>
    <s v="20606"/>
    <d v="1899-12-30T23:45:00"/>
    <s v="БЭСТО-ГРУПП"/>
    <s v="Мальцовский"/>
    <s v="БЭСТА"/>
    <s v="Сергиев Пасад"/>
  </r>
  <r>
    <x v="30"/>
    <x v="1"/>
    <s v="Портландцемент ЦЕМI42,5Н"/>
    <x v="4"/>
    <x v="1"/>
    <s v="В таре"/>
    <n v="43.8"/>
    <n v="14.04"/>
    <n v="29.759999999999998"/>
    <x v="173"/>
    <s v=""/>
    <n v="-3.5527136788005009E-15"/>
    <m/>
    <n v="-3.5527136788005009E-15"/>
    <n v="0"/>
    <n v="0"/>
    <n v="0"/>
    <n v="0"/>
    <n v="0"/>
    <s v="225"/>
    <s v="195"/>
    <s v="2631"/>
    <d v="1899-12-30T02:35:00"/>
    <s v="Аксиома Групп"/>
    <s v="Серебряковский"/>
    <m/>
    <s v="Красная Горка"/>
  </r>
  <r>
    <x v="30"/>
    <x v="1"/>
    <s v="Портландцемент ЦЕМI42,5Н"/>
    <x v="4"/>
    <x v="1"/>
    <s v="В таре"/>
    <n v="39.700000000000003"/>
    <n v="14.6"/>
    <n v="25.1"/>
    <x v="58"/>
    <s v=""/>
    <n v="0"/>
    <m/>
    <n v="0"/>
    <n v="0"/>
    <n v="0"/>
    <n v="0"/>
    <n v="0"/>
    <n v="0"/>
    <s v="226"/>
    <s v="570"/>
    <s v="2656"/>
    <d v="1899-12-30T04:05:00"/>
    <s v="Аксиома Групп"/>
    <s v="Серебряковский"/>
    <m/>
    <s v="Красная Горка"/>
  </r>
  <r>
    <x v="30"/>
    <x v="1"/>
    <s v="Портландцемент ЦЕМI42,5Н"/>
    <x v="4"/>
    <x v="1"/>
    <s v="В таре"/>
    <n v="39.5"/>
    <n v="16.059999999999999"/>
    <n v="23.44"/>
    <x v="174"/>
    <s v=""/>
    <n v="0"/>
    <m/>
    <n v="0"/>
    <n v="0"/>
    <n v="0"/>
    <n v="0"/>
    <n v="0"/>
    <n v="0"/>
    <s v="227"/>
    <s v="644"/>
    <s v="2664"/>
    <d v="1899-12-30T05:36:00"/>
    <s v="Аксиома Групп"/>
    <s v="Серебряковский"/>
    <m/>
    <s v="Красная Горка"/>
  </r>
  <r>
    <x v="30"/>
    <x v="1"/>
    <s v="Портландцемент ЦЕМI42,5Н"/>
    <x v="4"/>
    <x v="1"/>
    <s v="В таре"/>
    <n v="43.05"/>
    <n v="14.99"/>
    <n v="28.059999999999995"/>
    <x v="175"/>
    <s v=""/>
    <n v="-3.5527136788005009E-15"/>
    <m/>
    <n v="-3.5527136788005009E-15"/>
    <n v="0"/>
    <n v="0"/>
    <n v="0"/>
    <n v="0"/>
    <n v="0"/>
    <s v="228"/>
    <s v="484"/>
    <s v="2627"/>
    <d v="1899-12-30T06:15:00"/>
    <s v="Аксиома Групп"/>
    <s v="Серебряковский"/>
    <m/>
    <s v="Красная Горка"/>
  </r>
  <r>
    <x v="30"/>
    <x v="1"/>
    <s v="Портландцемент ЦЕМI42,5Н"/>
    <x v="4"/>
    <x v="1"/>
    <s v="В таре"/>
    <n v="38.4"/>
    <n v="13.34"/>
    <n v="25.06"/>
    <x v="176"/>
    <s v=""/>
    <n v="0"/>
    <m/>
    <n v="0"/>
    <n v="0"/>
    <n v="0"/>
    <n v="0"/>
    <n v="0"/>
    <n v="0"/>
    <s v="229"/>
    <s v="151"/>
    <s v="2681"/>
    <d v="1899-12-30T13:55:00"/>
    <s v="Аксиома Групп"/>
    <s v="Серебряковский"/>
    <s v="Аксиома групп"/>
    <s v="Красная Горка"/>
  </r>
  <r>
    <x v="30"/>
    <x v="3"/>
    <s v="Щебень гравийный фр. 5-20"/>
    <x v="5"/>
    <x v="1"/>
    <s v="В таре"/>
    <n v="37"/>
    <n v="15.1"/>
    <n v="21.9"/>
    <x v="177"/>
    <s v=""/>
    <n v="0"/>
    <m/>
    <n v="0"/>
    <n v="0"/>
    <n v="0"/>
    <n v="0"/>
    <n v="0"/>
    <n v="0"/>
    <s v="230"/>
    <s v="922"/>
    <s v="26"/>
    <d v="1899-12-30T17:30:00"/>
    <s v="Неруд Профи"/>
    <m/>
    <m/>
    <m/>
  </r>
  <r>
    <x v="30"/>
    <x v="3"/>
    <s v="Щебень гравийный фр. 5-20"/>
    <x v="5"/>
    <x v="1"/>
    <s v="В таре"/>
    <n v="43.2"/>
    <n v="15.1"/>
    <n v="28.1"/>
    <x v="178"/>
    <s v=""/>
    <n v="0"/>
    <m/>
    <n v="0"/>
    <n v="0"/>
    <n v="0"/>
    <n v="0"/>
    <n v="0"/>
    <n v="0"/>
    <s v="231"/>
    <s v="922"/>
    <s v="27"/>
    <d v="1899-12-30T22:15:00"/>
    <s v="Неруд Профи"/>
    <m/>
    <m/>
    <m/>
  </r>
  <r>
    <x v="31"/>
    <x v="3"/>
    <s v="Щебень гравийный фр. 5-20"/>
    <x v="5"/>
    <x v="1"/>
    <s v="В таре"/>
    <n v="40.6"/>
    <n v="15.25"/>
    <n v="25.35"/>
    <x v="73"/>
    <s v=""/>
    <n v="0"/>
    <m/>
    <n v="0"/>
    <n v="0"/>
    <n v="0"/>
    <n v="0"/>
    <n v="0"/>
    <n v="0"/>
    <s v="232"/>
    <s v="922"/>
    <s v="28"/>
    <d v="1899-12-30T05:00:00"/>
    <s v="Неруд Профи"/>
    <m/>
    <m/>
    <m/>
  </r>
  <r>
    <x v="32"/>
    <x v="1"/>
    <s v="Портландцемент ЦЕМI42,5Н"/>
    <x v="4"/>
    <x v="1"/>
    <s v="В таре"/>
    <n v="53.8"/>
    <n v="15.04"/>
    <n v="38.76"/>
    <x v="179"/>
    <s v=""/>
    <n v="0"/>
    <m/>
    <n v="0"/>
    <n v="0"/>
    <n v="0"/>
    <n v="0"/>
    <n v="0"/>
    <n v="0"/>
    <s v="233"/>
    <s v="118"/>
    <s v="2835"/>
    <d v="1899-12-30T00:15:00"/>
    <s v="Аксиома Групп"/>
    <s v="Серебряковский"/>
    <s v="Аксиома групп"/>
    <s v="Красная Горка"/>
  </r>
  <r>
    <x v="32"/>
    <x v="1"/>
    <s v="Портландцемент ЦЕМI42,5Н"/>
    <x v="4"/>
    <x v="1"/>
    <s v="В таре"/>
    <n v="56"/>
    <n v="16.62"/>
    <n v="39.379999999999995"/>
    <x v="180"/>
    <s v=""/>
    <n v="-7.1054273576010019E-15"/>
    <m/>
    <n v="-7.1054273576010019E-15"/>
    <n v="0"/>
    <n v="0"/>
    <n v="0"/>
    <n v="0"/>
    <n v="0"/>
    <s v="234"/>
    <s v="381"/>
    <s v="2836"/>
    <d v="1899-12-30T01:05:00"/>
    <s v="Аксиома Групп"/>
    <s v="Серебряковский"/>
    <s v="Аксиома групп"/>
    <s v="Красная Горка"/>
  </r>
  <r>
    <x v="32"/>
    <x v="1"/>
    <s v="Портландцемент ЦЕМI42,5Н"/>
    <x v="4"/>
    <x v="1"/>
    <s v="В таре"/>
    <n v="54.65"/>
    <n v="15.71"/>
    <n v="38.94"/>
    <x v="181"/>
    <s v=""/>
    <n v="0"/>
    <m/>
    <n v="0"/>
    <n v="0"/>
    <n v="0"/>
    <n v="0"/>
    <n v="0"/>
    <n v="0"/>
    <s v="235"/>
    <s v="086"/>
    <s v="2845"/>
    <d v="1899-12-30T08:30:00"/>
    <s v="Аксиома Групп"/>
    <s v="Серебряковский"/>
    <m/>
    <s v="Красная Горка"/>
  </r>
  <r>
    <x v="32"/>
    <x v="2"/>
    <s v="Портландцемент ЦЕМI42,5Н"/>
    <x v="4"/>
    <x v="1"/>
    <s v="В таре"/>
    <n v="48.6"/>
    <n v="13.78"/>
    <n v="34.82"/>
    <x v="182"/>
    <s v=""/>
    <n v="0"/>
    <m/>
    <n v="0"/>
    <n v="0"/>
    <n v="0"/>
    <n v="0"/>
    <n v="0"/>
    <n v="0"/>
    <s v="236"/>
    <s v="436"/>
    <s v="20659"/>
    <d v="1899-12-30T10:22:00"/>
    <s v="БЭСТО-ГРУПП"/>
    <s v="Мальцовский"/>
    <m/>
    <s v="Сергиев Пасад"/>
  </r>
  <r>
    <x v="32"/>
    <x v="2"/>
    <s v="Портландцемент ЦЕМI42,5Н"/>
    <x v="4"/>
    <x v="1"/>
    <s v="В таре"/>
    <n v="51.3"/>
    <n v="14.18"/>
    <n v="37.119999999999997"/>
    <x v="183"/>
    <s v=""/>
    <n v="0"/>
    <m/>
    <n v="0"/>
    <n v="0"/>
    <n v="0"/>
    <n v="0"/>
    <n v="0"/>
    <n v="0"/>
    <s v="237"/>
    <s v="382"/>
    <s v="20661"/>
    <d v="1899-12-30T10:27:00"/>
    <s v="БЭСТО-ГРУПП"/>
    <s v="Мальцовский"/>
    <m/>
    <s v="Сергиев Пасад"/>
  </r>
  <r>
    <x v="32"/>
    <x v="3"/>
    <s v="Щебень гравийный фр. 5-20"/>
    <x v="5"/>
    <x v="1"/>
    <s v="В таре"/>
    <n v="59.2"/>
    <n v="18.3"/>
    <n v="40.900000000000006"/>
    <x v="184"/>
    <s v=""/>
    <n v="7.1054273576010019E-15"/>
    <m/>
    <n v="0"/>
    <n v="0"/>
    <n v="0"/>
    <n v="0"/>
    <n v="0"/>
    <n v="0"/>
    <s v="238"/>
    <s v="490"/>
    <s v="29"/>
    <d v="1899-12-30T11:00:00"/>
    <s v="Неруд Профи"/>
    <m/>
    <m/>
    <m/>
  </r>
  <r>
    <x v="32"/>
    <x v="3"/>
    <s v="Щебень гравийный фр. 5-20"/>
    <x v="5"/>
    <x v="1"/>
    <s v="В таре"/>
    <n v="58.8"/>
    <n v="18.2"/>
    <n v="40.599999999999994"/>
    <x v="185"/>
    <s v=""/>
    <n v="-7.1054273576010019E-15"/>
    <m/>
    <n v="-7.1054273576010019E-15"/>
    <n v="0"/>
    <n v="0"/>
    <n v="0"/>
    <n v="0"/>
    <n v="0"/>
    <s v="239"/>
    <s v="490"/>
    <s v="30"/>
    <d v="1899-12-30T14:00:00"/>
    <s v="Неруд Профи"/>
    <m/>
    <m/>
    <m/>
  </r>
  <r>
    <x v="32"/>
    <x v="3"/>
    <s v="Щебень гравийный фр. 5-20"/>
    <x v="5"/>
    <x v="1"/>
    <s v="В таре"/>
    <n v="56.4"/>
    <n v="18.2"/>
    <n v="38.200000000000003"/>
    <x v="186"/>
    <s v=""/>
    <n v="0"/>
    <m/>
    <n v="0"/>
    <n v="0"/>
    <n v="0"/>
    <n v="0"/>
    <n v="0"/>
    <n v="0"/>
    <s v="240"/>
    <s v="490"/>
    <s v="31"/>
    <d v="1899-12-30T16:08:00"/>
    <s v="Неруд Профи"/>
    <m/>
    <m/>
    <m/>
  </r>
  <r>
    <x v="32"/>
    <x v="3"/>
    <s v="Щебень гравийный фр. 5-20"/>
    <x v="5"/>
    <x v="1"/>
    <s v="В таре"/>
    <n v="59.3"/>
    <n v="18.149999999999999"/>
    <n v="41.15"/>
    <x v="187"/>
    <s v=""/>
    <n v="0"/>
    <m/>
    <n v="0"/>
    <n v="0"/>
    <n v="0"/>
    <n v="0"/>
    <n v="0"/>
    <n v="0"/>
    <s v="241"/>
    <s v="490"/>
    <s v="32"/>
    <d v="1899-12-30T19:37:00"/>
    <s v="Неруд Профи"/>
    <m/>
    <m/>
    <m/>
  </r>
  <r>
    <x v="32"/>
    <x v="3"/>
    <s v="Щебень гравийный фр. 5-20"/>
    <x v="5"/>
    <x v="1"/>
    <s v="В таре"/>
    <n v="51.9"/>
    <n v="17.05"/>
    <n v="34.849999999999994"/>
    <x v="188"/>
    <s v=""/>
    <n v="-7.1054273576010019E-15"/>
    <m/>
    <n v="-7.1054273576010019E-15"/>
    <n v="0"/>
    <n v="0"/>
    <n v="0"/>
    <n v="0"/>
    <n v="0"/>
    <s v="242"/>
    <s v="937"/>
    <s v="33"/>
    <d v="1899-12-30T19:38:00"/>
    <s v="Неруд Профи"/>
    <m/>
    <m/>
    <m/>
  </r>
  <r>
    <x v="32"/>
    <x v="3"/>
    <s v="Щебень гравийный фр. 5-20"/>
    <x v="5"/>
    <x v="1"/>
    <s v="В таре"/>
    <n v="56.15"/>
    <n v="18.100000000000001"/>
    <n v="38.049999999999997"/>
    <x v="189"/>
    <s v=""/>
    <n v="0"/>
    <m/>
    <n v="0"/>
    <n v="0"/>
    <n v="0"/>
    <n v="0"/>
    <n v="0"/>
    <n v="0"/>
    <s v="243"/>
    <s v="490"/>
    <s v="35"/>
    <d v="1899-12-30T23:42:00"/>
    <s v="Неруд Профи"/>
    <m/>
    <m/>
    <m/>
  </r>
  <r>
    <x v="32"/>
    <x v="3"/>
    <s v="Щебень гравийный фр. 5-20"/>
    <x v="5"/>
    <x v="1"/>
    <s v="В таре"/>
    <n v="51.6"/>
    <n v="17.05"/>
    <n v="34.549999999999997"/>
    <x v="190"/>
    <s v=""/>
    <n v="0"/>
    <m/>
    <n v="0"/>
    <n v="0"/>
    <n v="0"/>
    <n v="0"/>
    <n v="0"/>
    <n v="0"/>
    <s v="244"/>
    <s v="937"/>
    <s v="34"/>
    <d v="1899-12-30T23:40:00"/>
    <s v="Неруд Профи"/>
    <m/>
    <m/>
    <m/>
  </r>
  <r>
    <x v="33"/>
    <x v="3"/>
    <s v="Щебень гравийный фр. 5-20"/>
    <x v="5"/>
    <x v="1"/>
    <s v="В таре"/>
    <n v="58.55"/>
    <n v="18.100000000000001"/>
    <n v="40.449999999999996"/>
    <x v="191"/>
    <s v=""/>
    <n v="-7.1054273576010019E-15"/>
    <m/>
    <n v="-7.1054273576010019E-15"/>
    <n v="0"/>
    <n v="0"/>
    <n v="0"/>
    <n v="0"/>
    <n v="0"/>
    <s v="245"/>
    <s v="490"/>
    <s v="36"/>
    <d v="1899-12-30T12:05:00"/>
    <s v="Неруд Профи"/>
    <m/>
    <m/>
    <m/>
  </r>
  <r>
    <x v="33"/>
    <x v="3"/>
    <s v="Щебень гравийный фр. 5-20"/>
    <x v="5"/>
    <x v="1"/>
    <s v="В таре"/>
    <n v="54.9"/>
    <n v="17"/>
    <n v="37.9"/>
    <x v="192"/>
    <s v=""/>
    <n v="0"/>
    <m/>
    <n v="0"/>
    <n v="0"/>
    <n v="0"/>
    <n v="0"/>
    <n v="0"/>
    <n v="0"/>
    <s v="246"/>
    <s v="937"/>
    <s v="37"/>
    <d v="1899-12-30T12:08:00"/>
    <s v="Неруд Профи"/>
    <m/>
    <m/>
    <m/>
  </r>
  <r>
    <x v="33"/>
    <x v="3"/>
    <s v="Щебень гравийный фр. 5-20"/>
    <x v="5"/>
    <x v="1"/>
    <s v="В таре"/>
    <n v="59.1"/>
    <n v="18.100000000000001"/>
    <n v="41"/>
    <x v="193"/>
    <s v=""/>
    <n v="0"/>
    <m/>
    <n v="0"/>
    <n v="0"/>
    <n v="0"/>
    <n v="0"/>
    <n v="0"/>
    <n v="0"/>
    <s v="247"/>
    <s v="490"/>
    <s v="38"/>
    <d v="1899-12-30T14:45:00"/>
    <s v="Неруд Профи"/>
    <m/>
    <m/>
    <m/>
  </r>
  <r>
    <x v="33"/>
    <x v="3"/>
    <s v="Щебень гравийный фр. 5-20"/>
    <x v="5"/>
    <x v="1"/>
    <s v="В таре"/>
    <n v="55.5"/>
    <n v="17"/>
    <n v="38.5"/>
    <x v="194"/>
    <s v=""/>
    <n v="0"/>
    <m/>
    <n v="0"/>
    <n v="0"/>
    <n v="0"/>
    <n v="0"/>
    <n v="0"/>
    <n v="0"/>
    <s v="248"/>
    <s v="937"/>
    <s v="39"/>
    <d v="1899-12-30T14:48:00"/>
    <s v="Неруд Профи"/>
    <m/>
    <m/>
    <m/>
  </r>
  <r>
    <x v="33"/>
    <x v="1"/>
    <s v="Щебень гравийный фр. 5-20"/>
    <x v="5"/>
    <x v="2"/>
    <s v="В таре"/>
    <n v="39.18"/>
    <n v="16.079999999999998"/>
    <n v="23.1"/>
    <x v="195"/>
    <s v=""/>
    <n v="0"/>
    <m/>
    <n v="0"/>
    <n v="0"/>
    <n v="0"/>
    <n v="0"/>
    <n v="0"/>
    <n v="0"/>
    <s v="254"/>
    <s v="097"/>
    <s v="5650"/>
    <d v="1899-12-30T09:30:00"/>
    <s v="Аксиома Групп"/>
    <m/>
    <m/>
    <m/>
  </r>
  <r>
    <x v="33"/>
    <x v="3"/>
    <s v="Щебень гравийный фр. 5-20"/>
    <x v="5"/>
    <x v="1"/>
    <s v="В таре"/>
    <n v="57"/>
    <n v="18.100000000000001"/>
    <n v="38.9"/>
    <x v="196"/>
    <s v=""/>
    <n v="0"/>
    <m/>
    <n v="0"/>
    <n v="0"/>
    <n v="0"/>
    <n v="0"/>
    <n v="0"/>
    <n v="0"/>
    <s v="255"/>
    <s v="490"/>
    <s v="40"/>
    <d v="1899-12-30T16:48:00"/>
    <s v="Неруд Профи"/>
    <m/>
    <m/>
    <m/>
  </r>
  <r>
    <x v="33"/>
    <x v="3"/>
    <s v="Щебень гравийный фр. 5-20"/>
    <x v="5"/>
    <x v="1"/>
    <s v="В таре"/>
    <n v="56.15"/>
    <n v="17"/>
    <n v="39.15"/>
    <x v="197"/>
    <s v=""/>
    <n v="0"/>
    <m/>
    <n v="0"/>
    <n v="0"/>
    <n v="0"/>
    <n v="0"/>
    <n v="0"/>
    <n v="0"/>
    <s v="256"/>
    <s v="937"/>
    <s v="41"/>
    <d v="1899-12-30T16:50:00"/>
    <s v="Неруд Профи"/>
    <m/>
    <m/>
    <m/>
  </r>
  <r>
    <x v="33"/>
    <x v="1"/>
    <s v="Щебень гравийный фр. 5-20"/>
    <x v="5"/>
    <x v="2"/>
    <s v="В таре"/>
    <n v="38.479999999999997"/>
    <n v="16.22"/>
    <n v="22.259999999999998"/>
    <x v="118"/>
    <s v=""/>
    <n v="-0.14000000000000057"/>
    <m/>
    <n v="-0.14000000000000057"/>
    <n v="0"/>
    <n v="0"/>
    <n v="0"/>
    <n v="0"/>
    <n v="0"/>
    <s v="257"/>
    <s v="097"/>
    <s v="5792"/>
    <d v="1899-12-30T18:25:00"/>
    <s v="Аксиома Групп"/>
    <m/>
    <m/>
    <m/>
  </r>
  <r>
    <x v="33"/>
    <x v="1"/>
    <s v="Щебень гравийный фр. 5-20"/>
    <x v="5"/>
    <x v="2"/>
    <s v="В таре"/>
    <n v="39.04"/>
    <n v="16.64"/>
    <n v="22.4"/>
    <x v="118"/>
    <s v=""/>
    <n v="0"/>
    <m/>
    <n v="0"/>
    <n v="0"/>
    <n v="0"/>
    <n v="0"/>
    <n v="0"/>
    <n v="0"/>
    <s v="258"/>
    <s v="007"/>
    <s v="5793"/>
    <d v="1899-12-30T18:55:00"/>
    <s v="Аксиома Групп"/>
    <m/>
    <m/>
    <m/>
  </r>
  <r>
    <x v="33"/>
    <x v="2"/>
    <s v="Портландцемент ЦЕМI42,5Н"/>
    <x v="4"/>
    <x v="2"/>
    <s v="В таре"/>
    <n v="52.28"/>
    <n v="14.38"/>
    <n v="37.9"/>
    <x v="192"/>
    <s v=""/>
    <n v="0"/>
    <m/>
    <n v="0"/>
    <n v="0"/>
    <n v="0"/>
    <n v="0"/>
    <n v="0"/>
    <n v="0"/>
    <s v="259"/>
    <s v="454"/>
    <s v="20682"/>
    <d v="1899-12-30T19:50:00"/>
    <s v="БЭСТО-ГРУПП"/>
    <s v="Мальцовский"/>
    <s v="БЭСТА"/>
    <s v="Сергиев Пасад"/>
  </r>
  <r>
    <x v="33"/>
    <x v="2"/>
    <s v="Портландцемент ЦЕМI42,5Н"/>
    <x v="4"/>
    <x v="2"/>
    <s v="В таре"/>
    <n v="50.46"/>
    <n v="13.88"/>
    <n v="36.58"/>
    <x v="198"/>
    <s v=""/>
    <n v="0"/>
    <m/>
    <n v="0"/>
    <n v="0"/>
    <n v="0"/>
    <n v="0"/>
    <n v="0"/>
    <n v="0"/>
    <s v="260"/>
    <s v="436"/>
    <s v="20688"/>
    <d v="1899-12-30T19:55:00"/>
    <s v="БЭСТО-ГРУПП"/>
    <s v="Мальцовский"/>
    <s v="БЭСТА"/>
    <s v="Сергиев Пасад"/>
  </r>
  <r>
    <x v="33"/>
    <x v="3"/>
    <s v="Щебень гравийный фр. 5-20"/>
    <x v="5"/>
    <x v="1"/>
    <s v="В таре"/>
    <n v="62.1"/>
    <n v="18.05"/>
    <n v="44.05"/>
    <x v="199"/>
    <s v=""/>
    <n v="0"/>
    <m/>
    <n v="0"/>
    <n v="0"/>
    <n v="0"/>
    <n v="0"/>
    <n v="0"/>
    <n v="0"/>
    <s v="261"/>
    <s v="490"/>
    <s v="42"/>
    <d v="1899-12-30T20:33:00"/>
    <s v="Неруд Профи"/>
    <m/>
    <m/>
    <m/>
  </r>
  <r>
    <x v="33"/>
    <x v="11"/>
    <s v="Щебень гравийный фр. 5-20"/>
    <x v="5"/>
    <x v="1"/>
    <s v="В таре"/>
    <n v="58.15"/>
    <n v="16.75"/>
    <n v="41.4"/>
    <x v="200"/>
    <s v=""/>
    <n v="0"/>
    <m/>
    <n v="0"/>
    <n v="0"/>
    <n v="0"/>
    <n v="0"/>
    <n v="0"/>
    <n v="0"/>
    <s v="262"/>
    <s v="388"/>
    <s v="1"/>
    <d v="1899-12-30T22:00:00"/>
    <s v="Легран"/>
    <m/>
    <m/>
    <m/>
  </r>
  <r>
    <x v="33"/>
    <x v="11"/>
    <s v="Щебень гравийный фр. 5-20"/>
    <x v="5"/>
    <x v="1"/>
    <s v="В таре"/>
    <n v="63.5"/>
    <n v="16.600000000000001"/>
    <n v="46.9"/>
    <x v="201"/>
    <s v=""/>
    <n v="0"/>
    <m/>
    <n v="0"/>
    <n v="0"/>
    <n v="0"/>
    <n v="0"/>
    <n v="0"/>
    <n v="0"/>
    <s v="263"/>
    <s v="449"/>
    <s v="5"/>
    <d v="1899-12-30T22:03:00"/>
    <s v="Легран"/>
    <m/>
    <m/>
    <m/>
  </r>
  <r>
    <x v="33"/>
    <x v="11"/>
    <s v="Щебень гравийный фр. 5-20"/>
    <x v="5"/>
    <x v="1"/>
    <s v="В таре"/>
    <n v="58.2"/>
    <n v="16.5"/>
    <n v="41.7"/>
    <x v="202"/>
    <s v=""/>
    <n v="0"/>
    <m/>
    <n v="0"/>
    <n v="0"/>
    <n v="0"/>
    <n v="0"/>
    <n v="0"/>
    <n v="0"/>
    <s v="264"/>
    <s v="256"/>
    <s v="23"/>
    <d v="1899-12-30T22:05:00"/>
    <s v="Легран"/>
    <m/>
    <m/>
    <m/>
  </r>
  <r>
    <x v="33"/>
    <x v="11"/>
    <s v="Щебень гравийный фр. 5-20"/>
    <x v="5"/>
    <x v="1"/>
    <s v="В таре"/>
    <n v="59.55"/>
    <n v="16.600000000000001"/>
    <n v="42.949999999999996"/>
    <x v="203"/>
    <s v=""/>
    <n v="-7.1054273576010019E-15"/>
    <m/>
    <n v="-7.1054273576010019E-15"/>
    <n v="0"/>
    <n v="0"/>
    <n v="0"/>
    <n v="0"/>
    <n v="0"/>
    <s v="265"/>
    <s v="937"/>
    <s v="14"/>
    <d v="1899-12-30T22:07:00"/>
    <s v="Легран"/>
    <m/>
    <m/>
    <m/>
  </r>
  <r>
    <x v="33"/>
    <x v="11"/>
    <s v="Щебень гравийный фр. 5-20"/>
    <x v="5"/>
    <x v="1"/>
    <s v="В таре"/>
    <n v="59.15"/>
    <n v="15.9"/>
    <n v="43.25"/>
    <x v="204"/>
    <s v=""/>
    <n v="0"/>
    <m/>
    <n v="0"/>
    <n v="0"/>
    <n v="0"/>
    <n v="0"/>
    <n v="0"/>
    <n v="0"/>
    <s v="266"/>
    <s v="670"/>
    <s v="0041"/>
    <d v="1899-12-30T22:11:00"/>
    <s v="Легран"/>
    <m/>
    <m/>
    <m/>
  </r>
  <r>
    <x v="33"/>
    <x v="3"/>
    <s v="Щебень гравийный фр. 5-20"/>
    <x v="5"/>
    <x v="1"/>
    <s v="В таре"/>
    <n v="57.95"/>
    <n v="18.3"/>
    <n v="39.650000000000006"/>
    <x v="205"/>
    <s v=""/>
    <n v="7.1054273576010019E-15"/>
    <m/>
    <n v="0"/>
    <n v="0"/>
    <n v="0"/>
    <n v="0"/>
    <n v="0"/>
    <n v="0"/>
    <s v="267"/>
    <s v="490"/>
    <s v="43"/>
    <d v="1899-12-30T23:05:00"/>
    <s v="Неруд Профи"/>
    <m/>
    <m/>
    <m/>
  </r>
  <r>
    <x v="33"/>
    <x v="1"/>
    <s v="Портландцемент ЦЕМI42,5Н"/>
    <x v="4"/>
    <x v="1"/>
    <s v="В таре"/>
    <n v="54.75"/>
    <n v="16.5"/>
    <n v="38.25"/>
    <x v="186"/>
    <s v=""/>
    <n v="4.9999999999997158E-2"/>
    <m/>
    <n v="0"/>
    <n v="0"/>
    <n v="0"/>
    <n v="0"/>
    <n v="0"/>
    <n v="0"/>
    <s v="268"/>
    <s v="881"/>
    <s v="3034"/>
    <d v="1899-12-30T23:35:00"/>
    <s v="Аксиома Групп"/>
    <s v="Серебряковский"/>
    <s v="Аксиома групп"/>
    <s v="Красная Горка"/>
  </r>
  <r>
    <x v="34"/>
    <x v="1"/>
    <s v="Щебень гравийный фр. 5-20"/>
    <x v="5"/>
    <x v="2"/>
    <s v="В таре"/>
    <n v="39.92"/>
    <n v="15.62"/>
    <n v="24.300000000000004"/>
    <x v="90"/>
    <s v=""/>
    <n v="3.5527136788005009E-15"/>
    <m/>
    <n v="0"/>
    <n v="0"/>
    <n v="0"/>
    <n v="0"/>
    <n v="0"/>
    <n v="0"/>
    <s v="269"/>
    <s v="999"/>
    <s v="5864"/>
    <d v="1899-12-30T00:15:00"/>
    <s v="Аксиома Групп"/>
    <m/>
    <m/>
    <m/>
  </r>
  <r>
    <x v="34"/>
    <x v="1"/>
    <s v="Портландцемент ЦЕМI42,5Н"/>
    <x v="4"/>
    <x v="2"/>
    <s v="В таре"/>
    <n v="53.96"/>
    <n v="15.66"/>
    <n v="38.299999999999997"/>
    <x v="206"/>
    <s v=""/>
    <n v="0"/>
    <m/>
    <n v="0"/>
    <n v="0"/>
    <n v="0"/>
    <n v="0"/>
    <n v="0"/>
    <n v="0"/>
    <s v="270"/>
    <s v="516"/>
    <s v="3036"/>
    <d v="1899-12-30T00:35:00"/>
    <s v="Аксиома Групп"/>
    <s v="Серебряковский"/>
    <s v="Аксиома групп"/>
    <s v="Дрожжино"/>
  </r>
  <r>
    <x v="34"/>
    <x v="1"/>
    <s v="Портландцемент ЦЕМI42,5Н"/>
    <x v="4"/>
    <x v="2"/>
    <s v="В таре"/>
    <n v="54.32"/>
    <n v="15.5"/>
    <n v="38.82"/>
    <x v="65"/>
    <s v=""/>
    <n v="0"/>
    <m/>
    <n v="0"/>
    <n v="0"/>
    <n v="0"/>
    <n v="0"/>
    <n v="0"/>
    <n v="0"/>
    <s v="271"/>
    <s v="118"/>
    <s v="3037"/>
    <d v="1899-12-30T00:55:00"/>
    <s v="Аксиома Групп"/>
    <s v="Серебряковский"/>
    <s v="Аксиома групп"/>
    <s v="Дрожжино"/>
  </r>
  <r>
    <x v="34"/>
    <x v="1"/>
    <s v="Портландцемент ЦЕМI42,5Н"/>
    <x v="4"/>
    <x v="1"/>
    <s v="В таре"/>
    <n v="51.7"/>
    <n v="13.58"/>
    <n v="38.120000000000005"/>
    <x v="67"/>
    <s v=""/>
    <n v="7.1054273576010019E-15"/>
    <m/>
    <n v="0"/>
    <n v="0"/>
    <n v="0"/>
    <n v="0"/>
    <n v="0"/>
    <n v="0"/>
    <s v="272"/>
    <s v="935"/>
    <s v="3028"/>
    <d v="1899-12-30T02:30:00"/>
    <s v="Аксиома Групп"/>
    <s v="Серебряковский"/>
    <s v="Аксиома групп"/>
    <s v="Красная Горка"/>
  </r>
  <r>
    <x v="34"/>
    <x v="12"/>
    <s v="Щебень гравийный фр. 5-20"/>
    <x v="5"/>
    <x v="1"/>
    <s v="В таре"/>
    <n v="39.4"/>
    <n v="16.100000000000001"/>
    <n v="23.299999999999997"/>
    <x v="140"/>
    <s v=""/>
    <n v="-3.5527136788005009E-15"/>
    <m/>
    <n v="-3.5527136788005009E-15"/>
    <n v="0"/>
    <n v="0"/>
    <n v="0"/>
    <n v="0"/>
    <n v="0"/>
    <s v="273"/>
    <s v="097"/>
    <s v="4157"/>
    <d v="1899-12-30T02:49:00"/>
    <s v="ГЕО-НТД"/>
    <m/>
    <m/>
    <m/>
  </r>
  <r>
    <x v="34"/>
    <x v="12"/>
    <s v="Щебень гравийный фр. 5-20"/>
    <x v="5"/>
    <x v="1"/>
    <s v="В таре"/>
    <n v="39.1"/>
    <n v="16.350000000000001"/>
    <n v="22.75"/>
    <x v="207"/>
    <s v=""/>
    <n v="0"/>
    <m/>
    <n v="0"/>
    <n v="0"/>
    <n v="0"/>
    <n v="0"/>
    <n v="0"/>
    <n v="0"/>
    <s v="274"/>
    <s v="007"/>
    <s v="4158"/>
    <d v="1899-12-30T02:55:00"/>
    <s v="ГЕО-НТД"/>
    <m/>
    <m/>
    <m/>
  </r>
  <r>
    <x v="34"/>
    <x v="12"/>
    <s v="Щебень гравийный фр. 5-20"/>
    <x v="5"/>
    <x v="1"/>
    <s v="В таре"/>
    <n v="39"/>
    <n v="16.05"/>
    <n v="22.95"/>
    <x v="105"/>
    <s v=""/>
    <n v="0"/>
    <m/>
    <n v="0"/>
    <n v="0"/>
    <n v="0"/>
    <n v="0"/>
    <n v="0"/>
    <n v="0"/>
    <s v="275"/>
    <s v="102"/>
    <s v="4185"/>
    <d v="1899-12-30T08:45:00"/>
    <s v="ГЕО-НТД"/>
    <m/>
    <m/>
    <m/>
  </r>
  <r>
    <x v="34"/>
    <x v="12"/>
    <s v="Щебень гравийный фр. 5-20"/>
    <x v="5"/>
    <x v="1"/>
    <s v="В таре"/>
    <n v="38.799999999999997"/>
    <n v="16.2"/>
    <n v="22.599999999999998"/>
    <x v="132"/>
    <s v=""/>
    <n v="-3.5527136788005009E-15"/>
    <m/>
    <n v="-3.5527136788005009E-15"/>
    <n v="0"/>
    <n v="0"/>
    <n v="0"/>
    <n v="0"/>
    <n v="0"/>
    <s v="276"/>
    <s v="999"/>
    <s v="4191"/>
    <d v="1899-12-30T08:46:00"/>
    <s v="ГЕО-НТД"/>
    <m/>
    <m/>
    <m/>
  </r>
  <r>
    <x v="34"/>
    <x v="1"/>
    <s v="Портландцемент ЦЕМI42,5Н"/>
    <x v="4"/>
    <x v="2"/>
    <s v="В таре"/>
    <n v="50.76"/>
    <n v="15.66"/>
    <n v="35.099999999999994"/>
    <x v="208"/>
    <s v=""/>
    <n v="-7.1054273576010019E-15"/>
    <m/>
    <n v="-7.1054273576010019E-15"/>
    <n v="0"/>
    <n v="0"/>
    <n v="0"/>
    <n v="0"/>
    <n v="0"/>
    <s v="277"/>
    <s v="494"/>
    <s v="3048"/>
    <d v="1899-12-30T10:30:00"/>
    <s v="Аксиома Групп"/>
    <s v="Серебряковский"/>
    <s v="Аксиома групп"/>
    <s v="Дрожжино"/>
  </r>
  <r>
    <x v="34"/>
    <x v="1"/>
    <s v="Щебень гравийный фр. 5-20"/>
    <x v="5"/>
    <x v="2"/>
    <s v="В таре"/>
    <n v="39"/>
    <n v="15.98"/>
    <n v="23.02"/>
    <x v="209"/>
    <s v=""/>
    <n v="0"/>
    <m/>
    <n v="0"/>
    <n v="0"/>
    <n v="0"/>
    <n v="0"/>
    <n v="0"/>
    <n v="0"/>
    <s v="278"/>
    <s v="097"/>
    <s v="05969"/>
    <d v="1899-12-30T11:15:00"/>
    <s v="Аксиома Групп"/>
    <m/>
    <m/>
    <m/>
  </r>
  <r>
    <x v="34"/>
    <x v="1"/>
    <s v="Щебень гравийный фр. 5-20"/>
    <x v="5"/>
    <x v="2"/>
    <s v="В таре"/>
    <n v="39.82"/>
    <n v="16.260000000000002"/>
    <n v="23.56"/>
    <x v="210"/>
    <s v=""/>
    <n v="0"/>
    <m/>
    <n v="0"/>
    <n v="0"/>
    <n v="0"/>
    <n v="0"/>
    <n v="0"/>
    <n v="0"/>
    <s v="279"/>
    <s v="007"/>
    <s v="05970"/>
    <d v="1899-12-30T11:20:00"/>
    <s v="Аксиома Групп"/>
    <m/>
    <m/>
    <m/>
  </r>
  <r>
    <x v="34"/>
    <x v="11"/>
    <s v="Щебень гравийный фр. 5-20"/>
    <x v="5"/>
    <x v="1"/>
    <s v="В таре"/>
    <n v="58.35"/>
    <n v="16.649999999999999"/>
    <n v="41.7"/>
    <x v="202"/>
    <s v=""/>
    <n v="0"/>
    <m/>
    <n v="0"/>
    <n v="0"/>
    <n v="0"/>
    <n v="0"/>
    <n v="0"/>
    <n v="0"/>
    <s v="280"/>
    <s v="388"/>
    <s v="1"/>
    <d v="1899-12-30T15:10:00"/>
    <s v="Легран"/>
    <m/>
    <m/>
    <m/>
  </r>
  <r>
    <x v="34"/>
    <x v="11"/>
    <s v="Щебень гравийный фр. 5-20"/>
    <x v="5"/>
    <x v="1"/>
    <s v="В таре"/>
    <n v="56.2"/>
    <n v="16.600000000000001"/>
    <n v="39.6"/>
    <x v="211"/>
    <s v=""/>
    <n v="0"/>
    <m/>
    <n v="0"/>
    <n v="0"/>
    <n v="0"/>
    <n v="0"/>
    <n v="0"/>
    <n v="0"/>
    <s v="281"/>
    <s v="256"/>
    <s v="24"/>
    <d v="1899-12-30T15:12:00"/>
    <s v="Легран"/>
    <m/>
    <m/>
    <m/>
  </r>
  <r>
    <x v="34"/>
    <x v="11"/>
    <s v="Щебень гравийный фр. 5-20"/>
    <x v="5"/>
    <x v="1"/>
    <s v="В таре"/>
    <n v="57.55"/>
    <n v="16.05"/>
    <n v="41.5"/>
    <x v="212"/>
    <s v=""/>
    <n v="0"/>
    <m/>
    <n v="0"/>
    <n v="0"/>
    <n v="0"/>
    <n v="0"/>
    <n v="0"/>
    <n v="0"/>
    <s v="282"/>
    <s v="670"/>
    <s v="42"/>
    <d v="1899-12-30T16:15:00"/>
    <s v="Легран"/>
    <m/>
    <m/>
    <m/>
  </r>
  <r>
    <x v="34"/>
    <x v="11"/>
    <s v="Щебень гравийный фр. 5-20"/>
    <x v="5"/>
    <x v="1"/>
    <s v="В таре"/>
    <n v="58.15"/>
    <n v="16.7"/>
    <n v="41.45"/>
    <x v="213"/>
    <s v=""/>
    <n v="0"/>
    <m/>
    <n v="0"/>
    <n v="0"/>
    <n v="0"/>
    <n v="0"/>
    <n v="0"/>
    <n v="0"/>
    <s v="283"/>
    <s v="937"/>
    <s v="15"/>
    <d v="1899-12-30T16:17:00"/>
    <s v="Легран"/>
    <m/>
    <m/>
    <m/>
  </r>
  <r>
    <x v="34"/>
    <x v="12"/>
    <s v="Щебень гравийный фр. 5-20"/>
    <x v="5"/>
    <x v="1"/>
    <s v="В таре"/>
    <n v="39.049999999999997"/>
    <n v="16"/>
    <n v="23.049999999999997"/>
    <x v="103"/>
    <s v=""/>
    <n v="-3.5527136788005009E-15"/>
    <m/>
    <n v="-3.5527136788005009E-15"/>
    <n v="0"/>
    <n v="0"/>
    <n v="0"/>
    <n v="0"/>
    <n v="0"/>
    <s v="284"/>
    <s v="102"/>
    <s v="4237"/>
    <d v="1899-12-30T16:40:00"/>
    <s v="ГЕО-НТД"/>
    <m/>
    <m/>
    <m/>
  </r>
  <r>
    <x v="34"/>
    <x v="3"/>
    <s v="Щебень гравийный фр. 5-20"/>
    <x v="5"/>
    <x v="1"/>
    <s v="В таре"/>
    <n v="55.35"/>
    <n v="17.2"/>
    <n v="38.150000000000006"/>
    <x v="214"/>
    <s v=""/>
    <n v="7.1054273576010019E-15"/>
    <m/>
    <n v="0"/>
    <n v="0"/>
    <n v="0"/>
    <n v="0"/>
    <n v="0"/>
    <n v="0"/>
    <s v="285"/>
    <s v="937"/>
    <s v="44"/>
    <d v="1899-12-30T18:30:00"/>
    <s v="Неруд Профи"/>
    <m/>
    <m/>
    <m/>
  </r>
  <r>
    <x v="34"/>
    <x v="3"/>
    <s v="Щебень гравийный фр. 5-20"/>
    <x v="5"/>
    <x v="1"/>
    <s v="В таре"/>
    <n v="54.8"/>
    <n v="18.149999999999999"/>
    <n v="36.65"/>
    <x v="215"/>
    <s v=""/>
    <n v="0"/>
    <m/>
    <n v="0"/>
    <n v="0"/>
    <n v="0"/>
    <n v="0"/>
    <n v="0"/>
    <n v="0"/>
    <s v="286"/>
    <s v="490"/>
    <s v="45"/>
    <d v="1899-12-30T20:30:00"/>
    <s v="Неруд Профи"/>
    <m/>
    <m/>
    <m/>
  </r>
  <r>
    <x v="34"/>
    <x v="3"/>
    <s v="Щебень гравийный фр. 5-20"/>
    <x v="5"/>
    <x v="1"/>
    <s v="В таре"/>
    <n v="55"/>
    <n v="17.149999999999999"/>
    <n v="37.85"/>
    <x v="216"/>
    <s v=""/>
    <n v="0"/>
    <m/>
    <n v="0"/>
    <n v="0"/>
    <n v="0"/>
    <n v="0"/>
    <n v="0"/>
    <n v="0"/>
    <s v="287"/>
    <s v="937"/>
    <s v="46"/>
    <d v="1899-12-30T20:31:00"/>
    <s v="Неруд Профи"/>
    <m/>
    <m/>
    <m/>
  </r>
  <r>
    <x v="34"/>
    <x v="11"/>
    <s v="Щебень гравийный фр. 5-20"/>
    <x v="5"/>
    <x v="1"/>
    <s v="В таре"/>
    <n v="59"/>
    <n v="16.5"/>
    <n v="42.5"/>
    <x v="217"/>
    <s v=""/>
    <n v="0"/>
    <m/>
    <n v="0"/>
    <n v="0"/>
    <n v="0"/>
    <n v="0"/>
    <n v="0"/>
    <n v="0"/>
    <s v="288"/>
    <s v="388"/>
    <s v="5"/>
    <d v="1899-12-30T21:40:00"/>
    <s v="Легран"/>
    <m/>
    <m/>
    <m/>
  </r>
  <r>
    <x v="34"/>
    <x v="3"/>
    <s v="Щебень гравийный фр. 5-20"/>
    <x v="5"/>
    <x v="1"/>
    <s v="В таре"/>
    <n v="55.65"/>
    <n v="17.149999999999999"/>
    <n v="38.5"/>
    <x v="194"/>
    <s v=""/>
    <n v="0"/>
    <m/>
    <n v="0"/>
    <n v="0"/>
    <n v="0"/>
    <n v="0"/>
    <n v="0"/>
    <n v="0"/>
    <s v="289"/>
    <s v="937"/>
    <s v="47"/>
    <d v="1899-12-30T22:05:00"/>
    <s v="Неруд Профи"/>
    <m/>
    <m/>
    <m/>
  </r>
  <r>
    <x v="34"/>
    <x v="8"/>
    <s v="Песок крупный 1 класс"/>
    <x v="6"/>
    <x v="1"/>
    <s v="В таре"/>
    <n v="41.55"/>
    <n v="18.100000000000001"/>
    <n v="23.449999999999996"/>
    <x v="218"/>
    <s v=""/>
    <n v="-3.5527136788005009E-15"/>
    <m/>
    <n v="-3.5527136788005009E-15"/>
    <n v="0"/>
    <n v="0"/>
    <n v="0"/>
    <n v="0"/>
    <n v="0"/>
    <s v="290"/>
    <s v="910"/>
    <s v="б/н"/>
    <d v="1899-12-30T23:00:00"/>
    <s v="&quot;Недра Логистик&quot;"/>
    <m/>
    <m/>
    <m/>
  </r>
  <r>
    <x v="34"/>
    <x v="12"/>
    <s v="Щебень гравийный фр. 5-20"/>
    <x v="5"/>
    <x v="1"/>
    <s v="В таре"/>
    <n v="39.6"/>
    <n v="15.9"/>
    <n v="23.700000000000003"/>
    <x v="127"/>
    <s v=""/>
    <n v="3.5527136788005009E-15"/>
    <m/>
    <n v="0"/>
    <n v="0"/>
    <n v="0"/>
    <n v="0"/>
    <n v="0"/>
    <n v="0"/>
    <s v="291"/>
    <s v="102"/>
    <s v="4303"/>
    <d v="1899-12-30T23:05:00"/>
    <s v="ГЕО-НТД"/>
    <m/>
    <m/>
    <m/>
  </r>
  <r>
    <x v="34"/>
    <x v="12"/>
    <s v="Щебень гравийный фр. 5-20"/>
    <x v="5"/>
    <x v="1"/>
    <s v="В таре"/>
    <n v="37.799999999999997"/>
    <n v="16.100000000000001"/>
    <n v="21.699999999999996"/>
    <x v="219"/>
    <s v=""/>
    <n v="-3.5527136788005009E-15"/>
    <m/>
    <n v="-3.5527136788005009E-15"/>
    <n v="0"/>
    <n v="0"/>
    <n v="0"/>
    <n v="0"/>
    <n v="0"/>
    <s v="292"/>
    <s v="097"/>
    <s v="4304"/>
    <d v="1899-12-30T23:35:00"/>
    <s v="ГЕО-НТД"/>
    <m/>
    <m/>
    <m/>
  </r>
  <r>
    <x v="34"/>
    <x v="12"/>
    <s v="Щебень гравийный фр. 5-20"/>
    <x v="5"/>
    <x v="1"/>
    <s v="В таре"/>
    <n v="39.299999999999997"/>
    <n v="16.3"/>
    <n v="22.999999999999996"/>
    <x v="220"/>
    <s v=""/>
    <n v="-3.5527136788005009E-15"/>
    <m/>
    <n v="-3.5527136788005009E-15"/>
    <n v="0"/>
    <n v="0"/>
    <n v="0"/>
    <n v="0"/>
    <n v="0"/>
    <s v="293"/>
    <s v="007"/>
    <s v="4305"/>
    <d v="1899-12-30T23:40:00"/>
    <s v="ГЕО-НТД"/>
    <m/>
    <m/>
    <m/>
  </r>
  <r>
    <x v="35"/>
    <x v="11"/>
    <s v="Щебень гравийный фр. 5-20"/>
    <x v="5"/>
    <x v="1"/>
    <s v="В таре"/>
    <n v="65.849999999999994"/>
    <n v="16.3"/>
    <n v="49.55"/>
    <x v="221"/>
    <s v=""/>
    <n v="0"/>
    <m/>
    <n v="0"/>
    <n v="0"/>
    <n v="0"/>
    <n v="0"/>
    <n v="0"/>
    <n v="0"/>
    <s v="294"/>
    <s v="449"/>
    <s v="7"/>
    <d v="1899-12-30T01:00:00"/>
    <s v="Легран"/>
    <m/>
    <m/>
    <m/>
  </r>
  <r>
    <x v="35"/>
    <x v="11"/>
    <s v="Щебень гравийный фр. 5-20"/>
    <x v="5"/>
    <x v="1"/>
    <s v="В таре"/>
    <n v="62.35"/>
    <n v="16.55"/>
    <n v="45.8"/>
    <x v="222"/>
    <s v=""/>
    <n v="0"/>
    <m/>
    <n v="0"/>
    <n v="0"/>
    <n v="0"/>
    <n v="0"/>
    <n v="0"/>
    <n v="0"/>
    <s v="295"/>
    <s v="937"/>
    <s v="6"/>
    <d v="1899-12-30T01:02:00"/>
    <s v="Легран"/>
    <m/>
    <m/>
    <m/>
  </r>
  <r>
    <x v="35"/>
    <x v="11"/>
    <s v="Щебень гравийный фр. 5-20"/>
    <x v="5"/>
    <x v="1"/>
    <s v="В таре"/>
    <n v="61.05"/>
    <n v="15.95"/>
    <n v="45.099999999999994"/>
    <x v="223"/>
    <s v=""/>
    <n v="-7.1054273576010019E-15"/>
    <m/>
    <n v="-7.1054273576010019E-15"/>
    <n v="0"/>
    <n v="0"/>
    <n v="0"/>
    <n v="0"/>
    <n v="0"/>
    <s v="296"/>
    <s v="670"/>
    <s v="43"/>
    <d v="1899-12-30T01:05:00"/>
    <s v="Легран"/>
    <m/>
    <m/>
    <m/>
  </r>
  <r>
    <x v="35"/>
    <x v="11"/>
    <s v="Щебень гравийный фр. 5-20"/>
    <x v="5"/>
    <x v="1"/>
    <s v="В таре"/>
    <n v="61.9"/>
    <n v="16.45"/>
    <n v="45.45"/>
    <x v="224"/>
    <s v=""/>
    <n v="0"/>
    <m/>
    <n v="0"/>
    <n v="0"/>
    <n v="0"/>
    <n v="0"/>
    <n v="0"/>
    <n v="0"/>
    <s v="297"/>
    <s v="256"/>
    <s v="9"/>
    <d v="1899-12-30T01:07:00"/>
    <s v="Легран"/>
    <m/>
    <m/>
    <m/>
  </r>
  <r>
    <x v="35"/>
    <x v="8"/>
    <s v="Щебень гравийный фр. 5-20"/>
    <x v="5"/>
    <x v="1"/>
    <s v="В таре"/>
    <n v="44"/>
    <n v="18.05"/>
    <n v="25.95"/>
    <x v="76"/>
    <s v=""/>
    <n v="0"/>
    <m/>
    <n v="0"/>
    <n v="0"/>
    <n v="0"/>
    <n v="0"/>
    <n v="0"/>
    <n v="0"/>
    <s v="298"/>
    <s v="910"/>
    <s v="1"/>
    <d v="1899-12-30T01:15:00"/>
    <s v="&quot;Недра Логистик&quot;"/>
    <m/>
    <m/>
    <m/>
  </r>
  <r>
    <x v="35"/>
    <x v="8"/>
    <s v="Щебень гравийный фр. 5-20"/>
    <x v="5"/>
    <x v="1"/>
    <s v="В таре"/>
    <n v="42.5"/>
    <n v="18.05"/>
    <n v="24.45"/>
    <x v="131"/>
    <s v=""/>
    <n v="0"/>
    <m/>
    <n v="0"/>
    <n v="0"/>
    <n v="0"/>
    <n v="0"/>
    <n v="0"/>
    <n v="0"/>
    <s v="299"/>
    <s v="910"/>
    <s v="2"/>
    <d v="1899-12-30T02:30:00"/>
    <s v="&quot;Недра Логистик&quot;"/>
    <m/>
    <m/>
    <m/>
  </r>
  <r>
    <x v="35"/>
    <x v="12"/>
    <s v="Щебень гравийный фр. 5-20"/>
    <x v="5"/>
    <x v="1"/>
    <s v="В таре"/>
    <n v="37.549999999999997"/>
    <n v="16"/>
    <n v="21.549999999999997"/>
    <x v="225"/>
    <s v=""/>
    <n v="-3.5527136788005009E-15"/>
    <m/>
    <n v="-3.5527136788005009E-15"/>
    <n v="0"/>
    <n v="0"/>
    <n v="0"/>
    <n v="0"/>
    <n v="0"/>
    <s v="300"/>
    <s v="097"/>
    <s v="4377"/>
    <d v="1899-12-30T08:55:00"/>
    <s v="ГЕО-НТД"/>
    <m/>
    <m/>
    <m/>
  </r>
  <r>
    <x v="35"/>
    <x v="12"/>
    <s v="Щебень гравийный фр. 5-20"/>
    <x v="5"/>
    <x v="1"/>
    <s v="В таре"/>
    <n v="37.9"/>
    <n v="16.2"/>
    <n v="21.7"/>
    <x v="219"/>
    <s v=""/>
    <n v="0"/>
    <m/>
    <n v="0"/>
    <n v="0"/>
    <n v="0"/>
    <n v="0"/>
    <n v="0"/>
    <n v="0"/>
    <s v="301"/>
    <s v="007"/>
    <s v="4378"/>
    <d v="1899-12-30T08:56:00"/>
    <s v="ГЕО-НТД"/>
    <m/>
    <m/>
    <m/>
  </r>
  <r>
    <x v="34"/>
    <x v="1"/>
    <s v="Щебень гравийный фр. 5-20"/>
    <x v="5"/>
    <x v="2"/>
    <s v="В таре"/>
    <n v="38.26"/>
    <n v="15.9"/>
    <n v="22.36"/>
    <x v="101"/>
    <s v=""/>
    <n v="0"/>
    <m/>
    <n v="0"/>
    <n v="0"/>
    <n v="0"/>
    <n v="0"/>
    <n v="0"/>
    <n v="0"/>
    <s v="303"/>
    <s v="097"/>
    <s v="29"/>
    <d v="1899-12-30T16:10:00"/>
    <s v="Аксиома Групп"/>
    <m/>
    <m/>
    <m/>
  </r>
  <r>
    <x v="34"/>
    <x v="1"/>
    <s v="Щебень гравийный фр. 5-20"/>
    <x v="5"/>
    <x v="2"/>
    <s v="В таре"/>
    <n v="38.72"/>
    <n v="16.079999999999998"/>
    <n v="22.64"/>
    <x v="226"/>
    <s v=""/>
    <n v="0"/>
    <m/>
    <n v="0"/>
    <n v="0"/>
    <n v="0"/>
    <n v="0"/>
    <n v="0"/>
    <n v="0"/>
    <s v="304"/>
    <s v="999"/>
    <s v="6011"/>
    <d v="1899-12-30T16:15:00"/>
    <s v="Аксиома Групп"/>
    <m/>
    <m/>
    <m/>
  </r>
  <r>
    <x v="34"/>
    <x v="1"/>
    <s v="Щебень гравийный фр. 5-20"/>
    <x v="5"/>
    <x v="2"/>
    <s v="В таре"/>
    <n v="39.340000000000003"/>
    <n v="16.16"/>
    <n v="23.180000000000003"/>
    <x v="227"/>
    <s v=""/>
    <n v="3.5527136788005009E-15"/>
    <m/>
    <n v="0"/>
    <n v="0"/>
    <n v="0"/>
    <n v="0"/>
    <n v="0"/>
    <n v="0"/>
    <s v="305"/>
    <s v="007"/>
    <s v="6031"/>
    <d v="1899-12-30T16:20:00"/>
    <s v="Аксиома Групп"/>
    <m/>
    <m/>
    <m/>
  </r>
  <r>
    <x v="34"/>
    <x v="1"/>
    <s v="Щебень гравийный фр. 5-20"/>
    <x v="5"/>
    <x v="2"/>
    <s v="В таре"/>
    <n v="39.840000000000003"/>
    <n v="16.34"/>
    <n v="23.500000000000004"/>
    <x v="94"/>
    <s v=""/>
    <n v="3.5527136788005009E-15"/>
    <m/>
    <n v="0"/>
    <n v="0"/>
    <n v="0"/>
    <n v="0"/>
    <n v="0"/>
    <n v="0"/>
    <s v="306"/>
    <s v="999"/>
    <s v="6087"/>
    <d v="1899-12-30T21:40:00"/>
    <s v="Аксиома Групп"/>
    <m/>
    <m/>
    <m/>
  </r>
  <r>
    <x v="34"/>
    <x v="1"/>
    <s v="Портландцемент ЦЕМI42,5Н"/>
    <x v="4"/>
    <x v="2"/>
    <s v="В таре"/>
    <n v="55.3"/>
    <n v="16.22"/>
    <n v="39.08"/>
    <x v="228"/>
    <s v=""/>
    <n v="-0.12000000000000455"/>
    <m/>
    <n v="-0.12000000000000455"/>
    <n v="0"/>
    <n v="0"/>
    <n v="0"/>
    <n v="0"/>
    <n v="0"/>
    <s v="307"/>
    <s v="618"/>
    <s v="3129"/>
    <d v="1899-12-30T23:00:00"/>
    <s v="Аксиома Групп"/>
    <s v="Серебряковский"/>
    <s v="Аксиома групп"/>
    <s v="Дрожжино"/>
  </r>
  <r>
    <x v="35"/>
    <x v="1"/>
    <s v="Щебень гравийный фр. 5-20"/>
    <x v="5"/>
    <x v="2"/>
    <s v="В таре"/>
    <n v="37.76"/>
    <n v="15.82"/>
    <n v="21.939999999999998"/>
    <x v="229"/>
    <s v=""/>
    <n v="-3.5527136788005009E-15"/>
    <m/>
    <n v="-3.5527136788005009E-15"/>
    <n v="0"/>
    <n v="0"/>
    <n v="0"/>
    <n v="0"/>
    <n v="0"/>
    <s v="308"/>
    <s v="102"/>
    <s v="6130"/>
    <d v="1899-12-30T03:30:00"/>
    <s v="Аксиома Групп"/>
    <m/>
    <m/>
    <m/>
  </r>
  <r>
    <x v="35"/>
    <x v="1"/>
    <s v="Щебень гравийный фр. 5-20"/>
    <x v="5"/>
    <x v="2"/>
    <s v="В таре"/>
    <n v="38.020000000000003"/>
    <n v="16.420000000000002"/>
    <n v="21.6"/>
    <x v="117"/>
    <s v=""/>
    <n v="0"/>
    <m/>
    <n v="0"/>
    <n v="0"/>
    <n v="0"/>
    <n v="0"/>
    <n v="0"/>
    <n v="0"/>
    <s v="309"/>
    <s v="999"/>
    <s v="6137"/>
    <d v="1899-12-30T03:25:00"/>
    <s v="Аксиома Групп"/>
    <m/>
    <m/>
    <m/>
  </r>
  <r>
    <x v="35"/>
    <x v="8"/>
    <s v="Щебень гравийный фр. 5-20"/>
    <x v="5"/>
    <x v="1"/>
    <s v="В таре"/>
    <n v="40.049999999999997"/>
    <n v="18.05"/>
    <n v="21.999999999999996"/>
    <x v="91"/>
    <s v=""/>
    <n v="-3.5527136788005009E-15"/>
    <m/>
    <n v="-3.5527136788005009E-15"/>
    <n v="0"/>
    <n v="0"/>
    <n v="0"/>
    <n v="0"/>
    <n v="0"/>
    <s v="302"/>
    <s v="910"/>
    <s v="3"/>
    <d v="1899-12-30T10:46:00"/>
    <s v="&quot;Недра Логистик&quot;"/>
    <m/>
    <m/>
    <m/>
  </r>
  <r>
    <x v="35"/>
    <x v="8"/>
    <s v="Щебень гравийный фр. 5-20"/>
    <x v="5"/>
    <x v="1"/>
    <s v="В таре"/>
    <n v="43.3"/>
    <n v="18"/>
    <n v="25.299999999999997"/>
    <x v="102"/>
    <s v=""/>
    <n v="-3.5527136788005009E-15"/>
    <m/>
    <n v="-3.5527136788005009E-15"/>
    <n v="0"/>
    <n v="0"/>
    <n v="0"/>
    <n v="0"/>
    <n v="0"/>
    <s v="310"/>
    <s v="910"/>
    <s v="4"/>
    <d v="1899-12-30T11:48:00"/>
    <s v="&quot;Недра Логистик&quot;"/>
    <m/>
    <m/>
    <m/>
  </r>
  <r>
    <x v="35"/>
    <x v="8"/>
    <s v="Щебень гравийный фр. 5-20"/>
    <x v="5"/>
    <x v="1"/>
    <s v="В таре"/>
    <n v="43.85"/>
    <n v="18"/>
    <n v="25.85"/>
    <x v="230"/>
    <s v=""/>
    <n v="0"/>
    <m/>
    <n v="0"/>
    <n v="0"/>
    <n v="0"/>
    <n v="0"/>
    <n v="0"/>
    <n v="0"/>
    <s v="311"/>
    <s v="910"/>
    <s v="5"/>
    <d v="1899-12-30T12:56:00"/>
    <s v="&quot;Недра Логистик&quot;"/>
    <m/>
    <m/>
    <m/>
  </r>
  <r>
    <x v="35"/>
    <x v="11"/>
    <s v="Щебень гравийный фр. 5-20"/>
    <x v="5"/>
    <x v="1"/>
    <s v="В таре"/>
    <n v="56.95"/>
    <n v="16.649999999999999"/>
    <n v="40.300000000000004"/>
    <x v="231"/>
    <s v=""/>
    <n v="7.1054273576010019E-15"/>
    <m/>
    <n v="0"/>
    <n v="0"/>
    <n v="0"/>
    <n v="0"/>
    <n v="0"/>
    <n v="0"/>
    <s v="312"/>
    <s v="937"/>
    <s v="2"/>
    <d v="1899-12-30T13:59:00"/>
    <s v="Легран"/>
    <m/>
    <m/>
    <m/>
  </r>
  <r>
    <x v="35"/>
    <x v="11"/>
    <s v="Щебень гравийный фр. 5-20"/>
    <x v="5"/>
    <x v="1"/>
    <s v="В таре"/>
    <n v="58.1"/>
    <n v="16.600000000000001"/>
    <n v="41.5"/>
    <x v="212"/>
    <s v=""/>
    <n v="0"/>
    <m/>
    <n v="0"/>
    <n v="0"/>
    <n v="0"/>
    <n v="0"/>
    <n v="0"/>
    <n v="0"/>
    <s v="313"/>
    <s v="256"/>
    <s v="1"/>
    <d v="1899-12-30T14:02:00"/>
    <s v="Легран"/>
    <m/>
    <m/>
    <m/>
  </r>
  <r>
    <x v="35"/>
    <x v="8"/>
    <s v="Щебень гравийный фр. 5-20"/>
    <x v="5"/>
    <x v="1"/>
    <s v="В таре"/>
    <n v="44.4"/>
    <n v="18"/>
    <n v="26.4"/>
    <x v="232"/>
    <s v=""/>
    <n v="0"/>
    <m/>
    <n v="0"/>
    <n v="0"/>
    <n v="0"/>
    <n v="0"/>
    <n v="0"/>
    <n v="0"/>
    <s v="314"/>
    <s v="910"/>
    <s v="6"/>
    <d v="1899-12-30T14:09:00"/>
    <s v="&quot;Недра Логистик&quot;"/>
    <m/>
    <m/>
    <m/>
  </r>
  <r>
    <x v="35"/>
    <x v="12"/>
    <s v="Щебень гравийный фр. 5-20"/>
    <x v="5"/>
    <x v="1"/>
    <s v="В таре"/>
    <n v="38.700000000000003"/>
    <n v="15.95"/>
    <n v="22.750000000000004"/>
    <x v="207"/>
    <s v=""/>
    <n v="3.5527136788005009E-15"/>
    <m/>
    <n v="0"/>
    <n v="0"/>
    <n v="0"/>
    <n v="0"/>
    <n v="0"/>
    <n v="0"/>
    <s v="315"/>
    <s v="097"/>
    <s v="4425"/>
    <d v="1899-12-30T14:25:00"/>
    <s v="ГЕО-НТД"/>
    <m/>
    <m/>
    <m/>
  </r>
  <r>
    <x v="35"/>
    <x v="12"/>
    <s v="Щебень гравийный фр. 5-20"/>
    <x v="5"/>
    <x v="1"/>
    <s v="В таре"/>
    <n v="36.799999999999997"/>
    <n v="16.149999999999999"/>
    <n v="20.65"/>
    <x v="233"/>
    <s v=""/>
    <n v="0"/>
    <m/>
    <n v="0"/>
    <n v="0"/>
    <n v="0"/>
    <n v="0"/>
    <n v="0"/>
    <n v="0"/>
    <s v="316"/>
    <s v="007"/>
    <s v="4419"/>
    <d v="1899-12-30T14:26:00"/>
    <s v="ГЕО-НТД"/>
    <m/>
    <m/>
    <m/>
  </r>
  <r>
    <x v="35"/>
    <x v="11"/>
    <s v="Щебень гравийный фр. 5-20"/>
    <x v="5"/>
    <x v="1"/>
    <s v="В таре"/>
    <n v="58.9"/>
    <n v="16.45"/>
    <n v="42.45"/>
    <x v="234"/>
    <s v=""/>
    <n v="0"/>
    <m/>
    <n v="0"/>
    <n v="0"/>
    <n v="0"/>
    <n v="0"/>
    <n v="0"/>
    <n v="0"/>
    <s v="317"/>
    <s v="449"/>
    <s v="4"/>
    <d v="1899-12-30T15:03:00"/>
    <s v="Легран"/>
    <m/>
    <m/>
    <m/>
  </r>
  <r>
    <x v="35"/>
    <x v="11"/>
    <s v="Щебень гравийный фр. 5-20"/>
    <x v="5"/>
    <x v="1"/>
    <s v="В таре"/>
    <n v="57.8"/>
    <n v="16.05"/>
    <n v="41.75"/>
    <x v="235"/>
    <s v=""/>
    <n v="0"/>
    <m/>
    <n v="0"/>
    <n v="0"/>
    <n v="0"/>
    <n v="0"/>
    <n v="0"/>
    <n v="0"/>
    <s v="318"/>
    <s v="670"/>
    <s v="44"/>
    <d v="1899-12-30T15:04:00"/>
    <s v="Легран"/>
    <m/>
    <m/>
    <m/>
  </r>
  <r>
    <x v="35"/>
    <x v="11"/>
    <s v="Щебень гравийный фр. 5-20"/>
    <x v="5"/>
    <x v="1"/>
    <s v="В таре"/>
    <n v="55.9"/>
    <n v="16.8"/>
    <n v="39.099999999999994"/>
    <x v="236"/>
    <s v=""/>
    <n v="-7.1054273576010019E-15"/>
    <m/>
    <n v="-7.1054273576010019E-15"/>
    <n v="0"/>
    <n v="0"/>
    <n v="0"/>
    <n v="0"/>
    <n v="0"/>
    <s v="319"/>
    <s v="388"/>
    <s v="5"/>
    <d v="1899-12-30T15:11:00"/>
    <s v="Легран"/>
    <m/>
    <m/>
    <m/>
  </r>
  <r>
    <x v="35"/>
    <x v="1"/>
    <s v="Портландцемент ЦЕМI42,5Н"/>
    <x v="4"/>
    <x v="2"/>
    <s v="В таре"/>
    <n v="54.3"/>
    <n v="16.18"/>
    <n v="38.119999999999997"/>
    <x v="67"/>
    <s v=""/>
    <n v="0"/>
    <m/>
    <n v="0"/>
    <n v="0"/>
    <n v="0"/>
    <n v="0"/>
    <n v="0"/>
    <n v="0"/>
    <s v="320"/>
    <s v="033"/>
    <s v="3139"/>
    <d v="1899-12-30T01:05:00"/>
    <s v="Аксиома Групп"/>
    <s v="Серебряковский"/>
    <s v="Аксиома групп"/>
    <s v="Дрожжино"/>
  </r>
  <r>
    <x v="35"/>
    <x v="8"/>
    <s v="Щебень гравийный фр. 5-20"/>
    <x v="5"/>
    <x v="1"/>
    <s v="В таре"/>
    <n v="43.9"/>
    <n v="18"/>
    <n v="25.9"/>
    <x v="237"/>
    <s v=""/>
    <n v="0"/>
    <m/>
    <n v="0"/>
    <n v="0"/>
    <n v="0"/>
    <n v="0"/>
    <n v="0"/>
    <n v="0"/>
    <s v="321"/>
    <s v="910"/>
    <s v="7"/>
    <d v="1899-12-30T15:58:00"/>
    <s v="&quot;Недра Логистик&quot;"/>
    <m/>
    <m/>
    <m/>
  </r>
  <r>
    <x v="35"/>
    <x v="1"/>
    <s v="Портландцемент ЦЕМI42,5Н"/>
    <x v="4"/>
    <x v="2"/>
    <s v="В таре"/>
    <n v="54.68"/>
    <n v="16.920000000000002"/>
    <n v="37.76"/>
    <x v="238"/>
    <s v=""/>
    <n v="-0.32000000000000028"/>
    <m/>
    <n v="-0.32000000000000028"/>
    <n v="0"/>
    <n v="0"/>
    <n v="0"/>
    <n v="0"/>
    <n v="0"/>
    <s v="322"/>
    <s v="881"/>
    <s v="3131"/>
    <d v="1899-12-30T06:25:00"/>
    <s v="Аксиома Групп"/>
    <s v="Серебряковский"/>
    <s v="Аксиома групп"/>
    <s v="Дрожжино"/>
  </r>
  <r>
    <x v="35"/>
    <x v="8"/>
    <s v="Щебень гравийный фр. 5-20"/>
    <x v="5"/>
    <x v="1"/>
    <s v="В таре"/>
    <n v="43.7"/>
    <n v="17.95"/>
    <n v="25.750000000000004"/>
    <x v="239"/>
    <s v=""/>
    <n v="3.5527136788005009E-15"/>
    <m/>
    <n v="0"/>
    <n v="0"/>
    <n v="0"/>
    <n v="0"/>
    <n v="0"/>
    <n v="0"/>
    <s v="323"/>
    <s v="910"/>
    <s v="8"/>
    <d v="1899-12-30T17:27:00"/>
    <s v="&quot;Недра Логистик&quot;"/>
    <m/>
    <m/>
    <m/>
  </r>
  <r>
    <x v="35"/>
    <x v="1"/>
    <s v="Портландцемент ЦЕМI42,5Н"/>
    <x v="4"/>
    <x v="2"/>
    <s v="В таре"/>
    <n v="55.28"/>
    <n v="16.62"/>
    <n v="38.659999999999997"/>
    <x v="240"/>
    <s v=""/>
    <n v="0"/>
    <m/>
    <n v="0"/>
    <n v="0"/>
    <n v="0"/>
    <n v="0"/>
    <n v="0"/>
    <n v="0"/>
    <s v="324"/>
    <s v="782"/>
    <s v="3142"/>
    <d v="1899-12-30T16:40:00"/>
    <s v="Аксиома Групп"/>
    <s v="Серебряковский"/>
    <s v="Аксиома групп"/>
    <s v="Дрожжино"/>
  </r>
  <r>
    <x v="35"/>
    <x v="8"/>
    <s v="Щебень гравийный фр. 5-20"/>
    <x v="5"/>
    <x v="1"/>
    <s v="В таре"/>
    <n v="43.6"/>
    <n v="17.95"/>
    <n v="25.650000000000002"/>
    <x v="82"/>
    <s v=""/>
    <n v="3.5527136788005009E-15"/>
    <m/>
    <n v="0"/>
    <n v="0"/>
    <n v="0"/>
    <n v="0"/>
    <n v="0"/>
    <n v="0"/>
    <s v="325"/>
    <s v="910"/>
    <s v="9"/>
    <d v="1899-12-30T18:56:00"/>
    <s v="&quot;Недра Логистик&quot;"/>
    <m/>
    <m/>
    <m/>
  </r>
  <r>
    <x v="35"/>
    <x v="2"/>
    <s v="Портландцемент ЦЕМI42,5Н"/>
    <x v="4"/>
    <x v="2"/>
    <s v="В таре"/>
    <n v="53.14"/>
    <n v="13.64"/>
    <n v="39.5"/>
    <x v="241"/>
    <s v=""/>
    <n v="0"/>
    <m/>
    <n v="0"/>
    <n v="0"/>
    <n v="0"/>
    <n v="0"/>
    <n v="0"/>
    <n v="0"/>
    <s v="327"/>
    <s v="653"/>
    <s v="20727"/>
    <d v="1899-12-30T19:10:00"/>
    <s v="БЭСТО-ГРУПП"/>
    <s v="Мальцовский"/>
    <s v="БЭСТА"/>
    <s v="Сергиев Пасад"/>
  </r>
  <r>
    <x v="35"/>
    <x v="3"/>
    <s v="Щебень гравийный фр. 5-20"/>
    <x v="5"/>
    <x v="1"/>
    <s v="В таре"/>
    <n v="50.9"/>
    <n v="18.100000000000001"/>
    <n v="32.799999999999997"/>
    <x v="242"/>
    <s v=""/>
    <n v="0"/>
    <m/>
    <n v="0"/>
    <n v="0"/>
    <n v="0"/>
    <n v="0"/>
    <n v="0"/>
    <n v="0"/>
    <s v="328"/>
    <s v="490"/>
    <s v="48"/>
    <d v="1899-12-30T20:06:00"/>
    <s v="Неруд Профи"/>
    <m/>
    <m/>
    <m/>
  </r>
  <r>
    <x v="35"/>
    <x v="8"/>
    <s v="Щебень гравийный фр. 5-20"/>
    <x v="5"/>
    <x v="1"/>
    <s v="В таре"/>
    <n v="41.7"/>
    <n v="17.899999999999999"/>
    <n v="23.800000000000004"/>
    <x v="97"/>
    <s v=""/>
    <n v="3.5527136788005009E-15"/>
    <m/>
    <n v="0"/>
    <n v="0"/>
    <n v="0"/>
    <n v="0"/>
    <n v="0"/>
    <n v="0"/>
    <s v="329"/>
    <s v="910"/>
    <s v="10"/>
    <d v="1899-12-30T20:17:00"/>
    <s v="&quot;Недра Логистик&quot;"/>
    <m/>
    <m/>
    <m/>
  </r>
  <r>
    <x v="35"/>
    <x v="8"/>
    <s v="Щебень гравийный фр. 5-20"/>
    <x v="5"/>
    <x v="1"/>
    <s v="В таре"/>
    <n v="43.8"/>
    <n v="17.899999999999999"/>
    <n v="25.9"/>
    <x v="237"/>
    <s v=""/>
    <n v="0"/>
    <m/>
    <n v="0"/>
    <n v="0"/>
    <n v="0"/>
    <n v="0"/>
    <n v="0"/>
    <n v="0"/>
    <s v="330"/>
    <s v="910"/>
    <s v="11"/>
    <d v="1899-12-30T21:33:00"/>
    <s v="&quot;Недра Логистик&quot;"/>
    <m/>
    <m/>
    <m/>
  </r>
  <r>
    <x v="35"/>
    <x v="12"/>
    <s v="Щебень гравийный фр. 5-20"/>
    <x v="5"/>
    <x v="1"/>
    <s v="В таре"/>
    <n v="38.1"/>
    <n v="15.9"/>
    <n v="22.200000000000003"/>
    <x v="243"/>
    <s v=""/>
    <n v="3.5527136788005009E-15"/>
    <m/>
    <n v="0"/>
    <n v="0"/>
    <n v="0"/>
    <n v="0"/>
    <n v="0"/>
    <n v="0"/>
    <s v="331"/>
    <s v="102"/>
    <s v="4491"/>
    <d v="1899-12-30T21:58:00"/>
    <s v="ГЕО-НТД"/>
    <m/>
    <m/>
    <m/>
  </r>
  <r>
    <x v="35"/>
    <x v="12"/>
    <s v="Щебень гравийный фр. 5-20"/>
    <x v="5"/>
    <x v="1"/>
    <s v="В таре"/>
    <n v="38.4"/>
    <n v="16.149999999999999"/>
    <n v="22.25"/>
    <x v="244"/>
    <s v=""/>
    <n v="0"/>
    <m/>
    <n v="0"/>
    <n v="0"/>
    <n v="0"/>
    <n v="0"/>
    <n v="0"/>
    <n v="0"/>
    <s v="332"/>
    <s v="007"/>
    <s v="4493"/>
    <d v="1899-12-30T22:55:00"/>
    <s v="ГЕО-НТД"/>
    <m/>
    <m/>
    <m/>
  </r>
  <r>
    <x v="35"/>
    <x v="8"/>
    <s v="Щебень гравийный фр. 5-20"/>
    <x v="5"/>
    <x v="1"/>
    <s v="В таре"/>
    <n v="43.1"/>
    <n v="18.149999999999999"/>
    <n v="24.950000000000003"/>
    <x v="77"/>
    <s v=""/>
    <n v="3.5527136788005009E-15"/>
    <m/>
    <n v="0"/>
    <n v="0"/>
    <n v="0"/>
    <n v="0"/>
    <n v="0"/>
    <n v="0"/>
    <s v="334"/>
    <s v="910"/>
    <s v="12"/>
    <d v="1899-12-30T23:06:00"/>
    <s v="&quot;Недра Логистик&quot;"/>
    <m/>
    <m/>
    <m/>
  </r>
  <r>
    <x v="36"/>
    <x v="12"/>
    <s v="Щебень гравийный фр. 5-20"/>
    <x v="5"/>
    <x v="1"/>
    <s v="В таре"/>
    <n v="37.5"/>
    <n v="16.05"/>
    <n v="21.45"/>
    <x v="165"/>
    <s v=""/>
    <n v="0"/>
    <m/>
    <n v="0"/>
    <n v="0"/>
    <n v="0"/>
    <n v="0"/>
    <n v="0"/>
    <n v="0"/>
    <s v="335"/>
    <s v="097"/>
    <s v="4508"/>
    <d v="1899-12-30T00:01:00"/>
    <s v="ГЕО-НТД"/>
    <m/>
    <m/>
    <m/>
  </r>
  <r>
    <x v="36"/>
    <x v="8"/>
    <s v="Щебень гравийный фр. 5-20"/>
    <x v="5"/>
    <x v="1"/>
    <s v="В таре"/>
    <n v="43.05"/>
    <n v="18.149999999999999"/>
    <n v="24.9"/>
    <x v="156"/>
    <s v=""/>
    <n v="0"/>
    <m/>
    <n v="0"/>
    <n v="0"/>
    <n v="0"/>
    <n v="0"/>
    <n v="0"/>
    <n v="0"/>
    <s v="336"/>
    <s v="910"/>
    <s v="13"/>
    <d v="1899-12-30T00:24:00"/>
    <s v="&quot;Недра Логистик&quot;"/>
    <m/>
    <m/>
    <m/>
  </r>
  <r>
    <x v="36"/>
    <x v="8"/>
    <s v="Щебень гравийный фр. 5-20"/>
    <x v="5"/>
    <x v="1"/>
    <s v="В таре"/>
    <n v="41.95"/>
    <n v="18.100000000000001"/>
    <n v="23.85"/>
    <x v="92"/>
    <s v=""/>
    <n v="0"/>
    <m/>
    <n v="0"/>
    <n v="0"/>
    <n v="0"/>
    <n v="0"/>
    <n v="0"/>
    <n v="0"/>
    <s v="337"/>
    <s v="910"/>
    <s v="14"/>
    <d v="1899-12-30T01:40:00"/>
    <s v="&quot;Недра Логистик&quot;"/>
    <m/>
    <m/>
    <m/>
  </r>
  <r>
    <x v="36"/>
    <x v="12"/>
    <s v="Щебень гравийный фр. 5-20"/>
    <x v="5"/>
    <x v="1"/>
    <s v="В таре"/>
    <n v="36.65"/>
    <n v="15.8"/>
    <n v="20.849999999999998"/>
    <x v="245"/>
    <s v=""/>
    <n v="-3.5527136788005009E-15"/>
    <m/>
    <n v="-3.5527136788005009E-15"/>
    <n v="0"/>
    <n v="0"/>
    <n v="0"/>
    <n v="0"/>
    <n v="0"/>
    <s v="338"/>
    <s v="102"/>
    <s v="4528"/>
    <d v="1899-12-30T03:16:00"/>
    <s v="ГЕО-НТД"/>
    <m/>
    <m/>
    <m/>
  </r>
  <r>
    <x v="36"/>
    <x v="12"/>
    <s v="Щебень гравийный фр. 5-20"/>
    <x v="5"/>
    <x v="1"/>
    <s v="В таре"/>
    <n v="37.75"/>
    <n v="16.05"/>
    <n v="21.7"/>
    <x v="219"/>
    <s v=""/>
    <n v="0"/>
    <m/>
    <n v="0"/>
    <n v="0"/>
    <n v="0"/>
    <n v="0"/>
    <n v="0"/>
    <n v="0"/>
    <s v="339"/>
    <s v="097"/>
    <s v="4541"/>
    <d v="1899-12-30T05:36:00"/>
    <s v="ГЕО-НТД"/>
    <m/>
    <m/>
    <m/>
  </r>
  <r>
    <x v="36"/>
    <x v="1"/>
    <s v="Щебень гравийный фр. 5-20"/>
    <x v="5"/>
    <x v="2"/>
    <s v="В таре"/>
    <n v="39.479999999999997"/>
    <n v="16.079999999999998"/>
    <n v="23.4"/>
    <x v="104"/>
    <s v=""/>
    <n v="0"/>
    <m/>
    <n v="0"/>
    <n v="0"/>
    <n v="0"/>
    <n v="0"/>
    <n v="0"/>
    <n v="0"/>
    <s v="340"/>
    <s v="007"/>
    <s v="6155"/>
    <d v="1899-12-30T11:10:00"/>
    <s v="Аксиома Групп"/>
    <m/>
    <m/>
    <m/>
  </r>
  <r>
    <x v="36"/>
    <x v="1"/>
    <s v="Щебень гравийный фр. 5-20"/>
    <x v="5"/>
    <x v="2"/>
    <s v="В таре"/>
    <n v="39.5"/>
    <n v="15.96"/>
    <n v="23.54"/>
    <x v="246"/>
    <s v=""/>
    <n v="0"/>
    <m/>
    <n v="0"/>
    <n v="0"/>
    <n v="0"/>
    <n v="0"/>
    <n v="0"/>
    <n v="0"/>
    <s v="341"/>
    <s v="097"/>
    <s v="6166"/>
    <d v="1899-12-30T11:45:00"/>
    <s v="Аксиома Групп"/>
    <m/>
    <m/>
    <m/>
  </r>
  <r>
    <x v="36"/>
    <x v="1"/>
    <s v="Щебень гравийный фр. 5-20"/>
    <x v="5"/>
    <x v="2"/>
    <s v="В таре"/>
    <n v="38.6"/>
    <n v="16.239999999999998"/>
    <n v="22.360000000000003"/>
    <x v="101"/>
    <s v=""/>
    <n v="3.5527136788005009E-15"/>
    <m/>
    <n v="0"/>
    <n v="0"/>
    <n v="0"/>
    <n v="0"/>
    <n v="0"/>
    <n v="0"/>
    <s v="342"/>
    <s v="999"/>
    <s v="6168"/>
    <d v="1899-12-30T12:30:00"/>
    <s v="Аксиома Групп"/>
    <m/>
    <m/>
    <m/>
  </r>
  <r>
    <x v="36"/>
    <x v="8"/>
    <s v="Щебень гравийный фр. 5-20"/>
    <x v="5"/>
    <x v="1"/>
    <s v="В таре"/>
    <n v="44.8"/>
    <n v="18.100000000000001"/>
    <n v="26.699999999999996"/>
    <x v="247"/>
    <s v=""/>
    <n v="-3.5527136788005009E-15"/>
    <m/>
    <n v="-3.5527136788005009E-15"/>
    <n v="0"/>
    <n v="0"/>
    <n v="0"/>
    <n v="0"/>
    <n v="0"/>
    <s v="343"/>
    <s v="910"/>
    <s v="15"/>
    <d v="1899-12-30T12:35:00"/>
    <s v="&quot;Недра Логистик&quot;"/>
    <m/>
    <m/>
    <m/>
  </r>
  <r>
    <x v="36"/>
    <x v="12"/>
    <s v="Щебень гравийный фр. 5-20"/>
    <x v="5"/>
    <x v="1"/>
    <s v="В таре"/>
    <n v="38.5"/>
    <n v="15.75"/>
    <n v="22.75"/>
    <x v="207"/>
    <s v=""/>
    <n v="0"/>
    <m/>
    <n v="0"/>
    <n v="0"/>
    <n v="0"/>
    <n v="0"/>
    <n v="0"/>
    <n v="0"/>
    <s v="344"/>
    <s v="102"/>
    <s v="4555"/>
    <d v="1899-12-30T14:14:00"/>
    <s v="ГЕО-НТД"/>
    <m/>
    <m/>
    <m/>
  </r>
  <r>
    <x v="36"/>
    <x v="8"/>
    <s v="Щебень гравийный фр. 5-20"/>
    <x v="5"/>
    <x v="1"/>
    <s v="В таре"/>
    <n v="44.65"/>
    <n v="18.05"/>
    <n v="26.599999999999998"/>
    <x v="248"/>
    <s v=""/>
    <n v="-3.5527136788005009E-15"/>
    <m/>
    <n v="-3.5527136788005009E-15"/>
    <n v="0"/>
    <n v="0"/>
    <n v="0"/>
    <n v="0"/>
    <n v="0"/>
    <s v="345"/>
    <s v="910"/>
    <s v="16"/>
    <d v="1899-12-30T14:17:00"/>
    <s v="&quot;Недра Логистик&quot;"/>
    <m/>
    <m/>
    <m/>
  </r>
  <r>
    <x v="36"/>
    <x v="8"/>
    <s v="Щебень гравийный фр. 5-20"/>
    <x v="5"/>
    <x v="1"/>
    <s v="В таре"/>
    <n v="42.5"/>
    <n v="18"/>
    <n v="24.5"/>
    <x v="53"/>
    <s v=""/>
    <n v="0"/>
    <m/>
    <n v="0"/>
    <n v="0"/>
    <n v="0"/>
    <n v="0"/>
    <n v="0"/>
    <n v="0"/>
    <s v="347"/>
    <s v="910"/>
    <s v="17"/>
    <d v="1899-12-30T15:47:00"/>
    <s v="&quot;Недра Логистик&quot;"/>
    <m/>
    <m/>
    <m/>
  </r>
  <r>
    <x v="36"/>
    <x v="1"/>
    <s v="Щебень гравийный фр. 5-20"/>
    <x v="5"/>
    <x v="2"/>
    <s v="В таре"/>
    <n v="39.46"/>
    <n v="16.04"/>
    <n v="23.42"/>
    <x v="249"/>
    <s v=""/>
    <n v="0"/>
    <m/>
    <n v="0"/>
    <n v="0"/>
    <n v="0"/>
    <n v="0"/>
    <n v="0"/>
    <n v="0"/>
    <s v="348"/>
    <s v="007"/>
    <s v="6269"/>
    <d v="1899-12-30T16:00:00"/>
    <s v="Аксиома Групп"/>
    <m/>
    <m/>
    <m/>
  </r>
  <r>
    <x v="36"/>
    <x v="8"/>
    <s v="Щебень гравийный фр. 5-20"/>
    <x v="5"/>
    <x v="1"/>
    <s v="В таре"/>
    <n v="41.75"/>
    <n v="18"/>
    <n v="23.75"/>
    <x v="93"/>
    <s v=""/>
    <n v="0"/>
    <m/>
    <n v="0"/>
    <n v="0"/>
    <n v="0"/>
    <n v="0"/>
    <n v="0"/>
    <n v="0"/>
    <s v="349"/>
    <s v="910"/>
    <s v="18"/>
    <d v="1899-12-30T17:02:00"/>
    <s v="&quot;Недра Логистик&quot;"/>
    <m/>
    <m/>
    <m/>
  </r>
  <r>
    <x v="36"/>
    <x v="1"/>
    <s v="Щебень гравийный фр. 5-20"/>
    <x v="5"/>
    <x v="2"/>
    <s v="В таре"/>
    <n v="38.479999999999997"/>
    <n v="16.14"/>
    <n v="22.339999999999996"/>
    <x v="250"/>
    <s v=""/>
    <n v="-3.5527136788005009E-15"/>
    <m/>
    <n v="-3.5527136788005009E-15"/>
    <n v="0"/>
    <n v="0"/>
    <n v="0"/>
    <n v="0"/>
    <n v="0"/>
    <s v="350"/>
    <s v="999"/>
    <s v="6297"/>
    <d v="1899-12-30T18:05:00"/>
    <s v="Аксиома Групп"/>
    <m/>
    <m/>
    <m/>
  </r>
  <r>
    <x v="36"/>
    <x v="1"/>
    <s v="Щебень гравийный фр. 5-20"/>
    <x v="5"/>
    <x v="2"/>
    <s v="В таре"/>
    <n v="37.9"/>
    <n v="16"/>
    <n v="21.9"/>
    <x v="177"/>
    <s v=""/>
    <n v="0"/>
    <m/>
    <n v="0"/>
    <n v="0"/>
    <n v="0"/>
    <n v="0"/>
    <n v="0"/>
    <n v="0"/>
    <s v="351"/>
    <s v="097"/>
    <s v="6281"/>
    <d v="1899-12-30T18:10:00"/>
    <s v="Аксиома Групп"/>
    <m/>
    <m/>
    <m/>
  </r>
  <r>
    <x v="36"/>
    <x v="8"/>
    <s v="Щебень гравийный фр. 5-20"/>
    <x v="5"/>
    <x v="1"/>
    <s v="В таре"/>
    <n v="44.15"/>
    <n v="18"/>
    <n v="26.15"/>
    <x v="251"/>
    <s v=""/>
    <n v="0"/>
    <m/>
    <n v="0"/>
    <n v="0"/>
    <n v="0"/>
    <n v="0"/>
    <n v="0"/>
    <n v="0"/>
    <s v="352"/>
    <s v="910"/>
    <s v="19"/>
    <d v="1899-12-30T19:28:00"/>
    <s v="&quot;Недра Логистик&quot;"/>
    <m/>
    <m/>
    <m/>
  </r>
  <r>
    <x v="36"/>
    <x v="8"/>
    <s v="Щебень гравийный фр. 5-20"/>
    <x v="5"/>
    <x v="1"/>
    <s v="В таре"/>
    <n v="42.7"/>
    <n v="18"/>
    <n v="24.700000000000003"/>
    <x v="252"/>
    <s v=""/>
    <n v="3.5527136788005009E-15"/>
    <m/>
    <n v="0"/>
    <n v="0"/>
    <n v="0"/>
    <n v="0"/>
    <n v="0"/>
    <n v="0"/>
    <s v="353"/>
    <s v="910"/>
    <s v="20"/>
    <d v="1899-12-30T20:57:00"/>
    <s v="&quot;Недра Логистик&quot;"/>
    <m/>
    <m/>
    <m/>
  </r>
  <r>
    <x v="36"/>
    <x v="1"/>
    <s v="Щебень гравийный фр. 5-20"/>
    <x v="5"/>
    <x v="2"/>
    <s v="В таре"/>
    <n v="38.340000000000003"/>
    <n v="16.02"/>
    <n v="22.320000000000004"/>
    <x v="150"/>
    <s v=""/>
    <n v="3.5527136788005009E-15"/>
    <m/>
    <n v="0"/>
    <n v="0"/>
    <n v="0"/>
    <n v="0"/>
    <n v="0"/>
    <n v="0"/>
    <s v="354"/>
    <s v="097"/>
    <s v="6343"/>
    <d v="1899-12-30T21:55:00"/>
    <s v="Аксиома Групп"/>
    <m/>
    <m/>
    <m/>
  </r>
  <r>
    <x v="36"/>
    <x v="1"/>
    <s v="Щебень гравийный фр. 5-20"/>
    <x v="5"/>
    <x v="2"/>
    <s v="В таре"/>
    <n v="38.520000000000003"/>
    <n v="16.2"/>
    <n v="22.320000000000004"/>
    <x v="150"/>
    <s v=""/>
    <n v="3.5527136788005009E-15"/>
    <m/>
    <n v="0"/>
    <n v="0"/>
    <n v="0"/>
    <n v="0"/>
    <n v="0"/>
    <n v="0"/>
    <s v="355"/>
    <s v="999"/>
    <s v="6342"/>
    <d v="1899-12-30T22:10:00"/>
    <s v="Аксиома Групп"/>
    <m/>
    <m/>
    <m/>
  </r>
  <r>
    <x v="36"/>
    <x v="8"/>
    <s v="Щебень гравийный фр. 5-20"/>
    <x v="5"/>
    <x v="1"/>
    <s v="В таре"/>
    <n v="43.45"/>
    <n v="18"/>
    <n v="25.450000000000003"/>
    <x v="253"/>
    <s v=""/>
    <n v="3.5527136788005009E-15"/>
    <m/>
    <n v="0"/>
    <n v="0"/>
    <n v="0"/>
    <n v="0"/>
    <n v="0"/>
    <n v="0"/>
    <s v="356"/>
    <s v="910"/>
    <s v="21"/>
    <d v="1899-12-30T22:30:00"/>
    <s v="&quot;Недра Логистик&quot;"/>
    <m/>
    <m/>
    <m/>
  </r>
  <r>
    <x v="36"/>
    <x v="2"/>
    <s v="Портландцемент ЦЕМI42,5Н"/>
    <x v="4"/>
    <x v="2"/>
    <s v="В таре"/>
    <n v="49.74"/>
    <n v="13.78"/>
    <n v="35.96"/>
    <x v="254"/>
    <s v=""/>
    <n v="0"/>
    <m/>
    <n v="0"/>
    <n v="0"/>
    <n v="0"/>
    <n v="0"/>
    <n v="0"/>
    <n v="0"/>
    <s v="357"/>
    <s v="436"/>
    <s v="20734"/>
    <d v="1899-12-30T23:15:00"/>
    <s v="БЭСТО-ГРУПП"/>
    <s v="Мальцовский"/>
    <s v="БЭСТА"/>
    <s v="Сергиев Пасад"/>
  </r>
  <r>
    <x v="0"/>
    <x v="0"/>
    <m/>
    <x v="0"/>
    <x v="0"/>
    <m/>
    <m/>
    <m/>
    <s v=""/>
    <x v="0"/>
    <s v=""/>
    <s v=""/>
    <m/>
    <n v="0"/>
    <n v="0"/>
    <n v="0"/>
    <n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A4:B20" firstHeaderRow="1" firstDataRow="1" firstDataCol="1" rowPageCount="2" colPageCount="1"/>
  <pivotFields count="27">
    <pivotField axis="axisPage" multipleItemSelectionAllowed="1" showAll="0">
      <items count="167">
        <item m="1" x="139"/>
        <item m="1" x="164"/>
        <item m="1" x="130"/>
        <item m="1" x="92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m="1" x="123"/>
        <item m="1" x="91"/>
        <item m="1" x="59"/>
        <item m="1" x="155"/>
        <item m="1" x="120"/>
        <item m="1" x="88"/>
        <item m="1" x="56"/>
        <item m="1" x="152"/>
        <item m="1" x="117"/>
        <item m="1" x="85"/>
        <item m="1" x="53"/>
        <item m="1" x="149"/>
        <item m="1" x="114"/>
        <item m="1" x="82"/>
        <item m="1" x="51"/>
        <item m="1" x="147"/>
        <item m="1" x="112"/>
        <item m="1" x="79"/>
        <item m="1" x="48"/>
        <item m="1" x="143"/>
        <item m="1" x="108"/>
        <item m="1" x="76"/>
        <item m="1" x="44"/>
        <item m="1" x="140"/>
        <item m="1" x="105"/>
        <item m="1" x="73"/>
        <item m="1" x="41"/>
        <item m="1" x="136"/>
        <item m="1" x="103"/>
        <item m="1" x="71"/>
        <item m="1" x="39"/>
        <item m="1" x="145"/>
        <item m="1" x="110"/>
        <item m="1" x="46"/>
        <item m="1" x="142"/>
        <item m="1" x="107"/>
        <item m="1" x="75"/>
        <item m="1" x="43"/>
        <item m="1" x="138"/>
        <item m="1" x="104"/>
        <item m="1" x="72"/>
        <item m="1" x="40"/>
        <item m="1" x="135"/>
        <item m="1" x="102"/>
        <item m="1" x="70"/>
        <item m="1" x="38"/>
        <item m="1" x="134"/>
        <item m="1" x="69"/>
        <item m="1" x="165"/>
        <item m="1" x="132"/>
        <item m="1" x="100"/>
        <item m="1" x="67"/>
        <item m="1" x="163"/>
        <item m="1" x="129"/>
        <item m="1" x="98"/>
        <item m="1" x="65"/>
        <item m="1" x="161"/>
        <item m="1" x="127"/>
        <item m="1" x="96"/>
        <item m="1" x="37"/>
        <item m="1" x="133"/>
        <item m="1" x="101"/>
        <item m="1" x="68"/>
        <item m="1" x="131"/>
        <item m="1" x="99"/>
        <item m="1" x="66"/>
        <item m="1" x="162"/>
        <item m="1" x="128"/>
        <item m="1" x="97"/>
        <item m="1" x="64"/>
        <item m="1" x="160"/>
        <item m="1" x="126"/>
        <item m="1" x="95"/>
        <item m="1" x="63"/>
        <item m="1" x="159"/>
        <item m="1" x="125"/>
        <item m="1" x="94"/>
        <item m="1" x="61"/>
        <item m="1" x="157"/>
        <item m="1" x="122"/>
        <item m="1" x="90"/>
        <item m="1" x="58"/>
        <item m="1" x="154"/>
        <item m="1" x="119"/>
        <item m="1" x="87"/>
        <item m="1" x="55"/>
        <item m="1" x="151"/>
        <item m="1" x="116"/>
        <item m="1" x="84"/>
        <item m="1" x="62"/>
        <item m="1" x="158"/>
        <item m="1" x="124"/>
        <item m="1" x="93"/>
        <item m="1" x="60"/>
        <item m="1" x="156"/>
        <item m="1" x="121"/>
        <item m="1" x="89"/>
        <item m="1" x="57"/>
        <item m="1" x="153"/>
        <item m="1" x="118"/>
        <item m="1" x="86"/>
        <item m="1" x="54"/>
        <item m="1" x="150"/>
        <item m="1" x="115"/>
        <item m="1" x="83"/>
        <item m="1" x="52"/>
        <item m="1" x="148"/>
        <item m="1" x="113"/>
        <item m="1" x="80"/>
        <item m="1" x="49"/>
        <item m="1" x="144"/>
        <item m="1" x="109"/>
        <item m="1" x="77"/>
        <item m="1" x="45"/>
        <item m="1" x="141"/>
        <item m="1" x="106"/>
        <item m="1" x="74"/>
        <item m="1" x="42"/>
        <item m="1" x="137"/>
        <item m="1" x="81"/>
        <item m="1" x="50"/>
        <item m="1" x="146"/>
        <item m="1" x="111"/>
        <item m="1" x="78"/>
        <item m="1" x="47"/>
        <item x="0"/>
        <item t="default"/>
      </items>
    </pivotField>
    <pivotField axis="axisPage" multipleItemSelectionAllowed="1" showAll="0">
      <items count="21">
        <item m="1" x="17"/>
        <item h="1" x="8"/>
        <item h="1" x="9"/>
        <item h="1" m="1" x="18"/>
        <item h="1" m="1" x="19"/>
        <item h="1" x="1"/>
        <item h="1" x="5"/>
        <item h="1" x="6"/>
        <item h="1" x="2"/>
        <item h="1" m="1" x="14"/>
        <item x="12"/>
        <item h="1" x="7"/>
        <item h="1" x="11"/>
        <item h="1" x="3"/>
        <item h="1" m="1" x="15"/>
        <item h="1" m="1" x="16"/>
        <item h="1" x="10"/>
        <item h="1" m="1" x="13"/>
        <item h="1" x="4"/>
        <item h="1" x="0"/>
        <item t="default"/>
      </items>
    </pivotField>
    <pivotField showAll="0"/>
    <pivotField axis="axisRow" showAll="0">
      <items count="8">
        <item x="3"/>
        <item x="6"/>
        <item x="1"/>
        <item x="4"/>
        <item x="2"/>
        <item x="5"/>
        <item x="0"/>
        <item t="default"/>
      </items>
    </pivotField>
    <pivotField showAll="0">
      <items count="4">
        <item h="1" x="2"/>
        <item x="1"/>
        <item h="1" x="0"/>
        <item t="default"/>
      </items>
    </pivotField>
    <pivotField showAll="0"/>
    <pivotField showAll="0"/>
    <pivotField dataField="1" showAll="0"/>
    <pivotField showAll="0"/>
    <pivotField axis="axisRow" showAll="0">
      <items count="846">
        <item x="51"/>
        <item m="1" x="682"/>
        <item m="1" x="794"/>
        <item x="50"/>
        <item m="1" x="655"/>
        <item m="1" x="740"/>
        <item m="1" x="577"/>
        <item m="1" x="560"/>
        <item m="1" x="657"/>
        <item m="1" x="348"/>
        <item x="161"/>
        <item m="1" x="810"/>
        <item x="96"/>
        <item x="95"/>
        <item x="143"/>
        <item x="145"/>
        <item x="139"/>
        <item x="128"/>
        <item x="152"/>
        <item x="149"/>
        <item x="123"/>
        <item x="113"/>
        <item x="122"/>
        <item x="233"/>
        <item x="111"/>
        <item x="245"/>
        <item x="108"/>
        <item x="84"/>
        <item x="168"/>
        <item x="126"/>
        <item x="129"/>
        <item x="109"/>
        <item x="142"/>
        <item m="1" x="661"/>
        <item x="110"/>
        <item x="115"/>
        <item m="1" x="700"/>
        <item x="165"/>
        <item x="225"/>
        <item m="1" x="744"/>
        <item x="117"/>
        <item x="146"/>
        <item x="219"/>
        <item m="1" x="681"/>
        <item m="1" x="493"/>
        <item x="136"/>
        <item m="1" x="432"/>
        <item x="157"/>
        <item x="177"/>
        <item m="1" x="842"/>
        <item x="229"/>
        <item m="1" x="660"/>
        <item x="91"/>
        <item m="1" x="693"/>
        <item x="148"/>
        <item m="1" x="289"/>
        <item m="1" x="320"/>
        <item m="1" x="414"/>
        <item m="1" x="514"/>
        <item x="243"/>
        <item m="1" x="828"/>
        <item x="244"/>
        <item x="43"/>
        <item x="44"/>
        <item x="144"/>
        <item x="150"/>
        <item x="250"/>
        <item x="89"/>
        <item x="101"/>
        <item x="118"/>
        <item m="1" x="397"/>
        <item m="1" x="492"/>
        <item m="1" x="806"/>
        <item m="1" x="526"/>
        <item m="1" x="719"/>
        <item x="54"/>
        <item x="151"/>
        <item m="1" x="337"/>
        <item m="1" x="437"/>
        <item x="132"/>
        <item x="226"/>
        <item x="83"/>
        <item m="1" x="788"/>
        <item m="1" x="375"/>
        <item m="1" x="407"/>
        <item x="207"/>
        <item m="1" x="504"/>
        <item m="1" x="601"/>
        <item m="1" x="698"/>
        <item m="1" x="733"/>
        <item m="1" x="323"/>
        <item m="1" x="345"/>
        <item x="107"/>
        <item m="1" x="640"/>
        <item x="105"/>
        <item m="1" x="669"/>
        <item m="1" x="767"/>
        <item x="220"/>
        <item x="209"/>
        <item m="1" x="393"/>
        <item x="103"/>
        <item m="1" x="486"/>
        <item m="1" x="584"/>
        <item x="195"/>
        <item m="1" x="714"/>
        <item m="1" x="803"/>
        <item m="1" x="303"/>
        <item x="227"/>
        <item m="1" x="429"/>
        <item m="1" x="531"/>
        <item m="1" x="651"/>
        <item x="140"/>
        <item m="1" x="275"/>
        <item m="1" x="365"/>
        <item x="160"/>
        <item m="1" x="497"/>
        <item x="104"/>
        <item x="249"/>
        <item x="174"/>
        <item x="218"/>
        <item m="1" x="814"/>
        <item m="1" x="316"/>
        <item x="94"/>
        <item m="1" x="439"/>
        <item x="246"/>
        <item x="210"/>
        <item m="1" x="736"/>
        <item x="155"/>
        <item x="98"/>
        <item m="1" x="351"/>
        <item m="1" x="453"/>
        <item m="1" x="477"/>
        <item x="127"/>
        <item m="1" x="674"/>
        <item m="1" x="701"/>
        <item x="93"/>
        <item m="1" x="799"/>
        <item m="1" x="299"/>
        <item x="97"/>
        <item m="1" x="423"/>
        <item m="1" x="523"/>
        <item x="92"/>
        <item m="1" x="617"/>
        <item x="47"/>
        <item m="1" x="835"/>
        <item m="1" x="335"/>
        <item m="1" x="648"/>
        <item x="56"/>
        <item x="55"/>
        <item x="124"/>
        <item m="1" x="587"/>
        <item m="1" x="683"/>
        <item m="1" x="782"/>
        <item m="1" x="280"/>
        <item x="135"/>
        <item m="1" x="405"/>
        <item m="1" x="503"/>
        <item m="1" x="596"/>
        <item m="1" x="626"/>
        <item x="125"/>
        <item m="1" x="818"/>
        <item m="1" x="843"/>
        <item x="153"/>
        <item x="171"/>
        <item m="1" x="445"/>
        <item x="90"/>
        <item m="1" x="574"/>
        <item m="1" x="666"/>
        <item x="130"/>
        <item m="1" x="763"/>
        <item x="52"/>
        <item x="59"/>
        <item m="1" x="388"/>
        <item m="1" x="483"/>
        <item x="131"/>
        <item m="1" x="515"/>
        <item x="137"/>
        <item x="53"/>
        <item x="121"/>
        <item x="114"/>
        <item x="106"/>
        <item m="1" x="329"/>
        <item m="1" x="426"/>
        <item x="57"/>
        <item m="1" x="558"/>
        <item m="1" x="645"/>
        <item x="119"/>
        <item m="1" x="747"/>
        <item x="252"/>
        <item x="154"/>
        <item x="100"/>
        <item x="99"/>
        <item x="116"/>
        <item x="75"/>
        <item m="1" x="721"/>
        <item m="1" x="811"/>
        <item m="1" x="311"/>
        <item x="120"/>
        <item x="156"/>
        <item m="1" x="540"/>
        <item m="1" x="632"/>
        <item x="77"/>
        <item x="48"/>
        <item x="172"/>
        <item m="1" x="258"/>
        <item x="45"/>
        <item m="1" x="376"/>
        <item x="78"/>
        <item x="176"/>
        <item x="164"/>
        <item x="58"/>
        <item m="1" x="699"/>
        <item x="133"/>
        <item x="134"/>
        <item x="141"/>
        <item x="86"/>
        <item m="1" x="519"/>
        <item m="1" x="553"/>
        <item m="1" x="642"/>
        <item x="102"/>
        <item m="1" x="267"/>
        <item m="1" x="357"/>
        <item x="73"/>
        <item x="147"/>
        <item m="1" x="488"/>
        <item x="253"/>
        <item m="1" x="805"/>
        <item x="112"/>
        <item x="49"/>
        <item m="1" x="532"/>
        <item m="1" x="309"/>
        <item m="1" x="727"/>
        <item m="1" x="751"/>
        <item m="1" x="342"/>
        <item x="82"/>
        <item m="1" x="663"/>
        <item x="239"/>
        <item m="1" x="286"/>
        <item m="1" x="412"/>
        <item x="230"/>
        <item x="138"/>
        <item x="237"/>
        <item m="1" x="825"/>
        <item m="1" x="328"/>
        <item x="76"/>
        <item x="71"/>
        <item m="1" x="676"/>
        <item x="85"/>
        <item m="1" x="774"/>
        <item m="1" x="269"/>
        <item x="251"/>
        <item x="87"/>
        <item m="1" x="537"/>
        <item m="1" x="566"/>
        <item x="74"/>
        <item m="1" x="784"/>
        <item x="232"/>
        <item m="1" x="372"/>
        <item m="1" x="418"/>
        <item x="248"/>
        <item m="1" x="548"/>
        <item x="72"/>
        <item m="1" x="741"/>
        <item x="247"/>
        <item x="46"/>
        <item m="1" x="389"/>
        <item m="1" x="581"/>
        <item m="1" x="647"/>
        <item m="1" x="273"/>
        <item m="1" x="362"/>
        <item m="1" x="465"/>
        <item m="1" x="568"/>
        <item x="88"/>
        <item m="1" x="431"/>
        <item m="1" x="442"/>
        <item x="175"/>
        <item x="178"/>
        <item m="1" x="384"/>
        <item m="1" x="480"/>
        <item x="158"/>
        <item m="1" x="707"/>
        <item m="1" x="424"/>
        <item m="1" x="686"/>
        <item m="1" x="732"/>
        <item m="1" x="756"/>
        <item m="1" x="256"/>
        <item m="1" x="399"/>
        <item m="1" x="495"/>
        <item x="163"/>
        <item m="1" x="380"/>
        <item m="1" x="508"/>
        <item m="1" x="823"/>
        <item m="1" x="451"/>
        <item m="1" x="672"/>
        <item x="173"/>
        <item m="1" x="433"/>
        <item m="1" x="563"/>
        <item m="1" x="694"/>
        <item m="1" x="761"/>
        <item m="1" x="263"/>
        <item m="1" x="709"/>
        <item m="1" x="425"/>
        <item m="1" x="746"/>
        <item m="1" x="338"/>
        <item m="1" x="567"/>
        <item m="1" x="658"/>
        <item m="1" x="281"/>
        <item m="1" x="310"/>
        <item m="1" x="409"/>
        <item m="1" x="505"/>
        <item m="1" x="602"/>
        <item m="1" x="346"/>
        <item m="1" x="552"/>
        <item m="1" x="265"/>
        <item m="1" x="517"/>
        <item m="1" x="612"/>
        <item m="1" x="331"/>
        <item m="1" x="430"/>
        <item m="1" x="460"/>
        <item m="1" x="652"/>
        <item m="1" x="749"/>
        <item m="1" x="778"/>
        <item m="1" x="276"/>
        <item m="1" x="367"/>
        <item m="1" x="726"/>
        <item m="1" x="317"/>
        <item m="1" x="543"/>
        <item m="1" x="635"/>
        <item m="1" x="758"/>
        <item m="1" x="382"/>
        <item m="1" x="606"/>
        <item m="1" x="800"/>
        <item m="1" x="525"/>
        <item m="1" x="783"/>
        <item m="1" x="494"/>
        <item m="1" x="723"/>
        <item m="1" x="728"/>
        <item m="1" x="731"/>
        <item m="1" x="754"/>
        <item x="242"/>
        <item m="1" x="282"/>
        <item m="1" x="475"/>
        <item m="1" x="416"/>
        <item m="1" x="706"/>
        <item m="1" x="326"/>
        <item m="1" x="770"/>
        <item m="1" x="679"/>
        <item m="1" x="403"/>
        <item m="1" x="534"/>
        <item m="1" x="730"/>
        <item m="1" x="752"/>
        <item m="1" x="319"/>
        <item x="190"/>
        <item m="1" x="413"/>
        <item m="1" x="739"/>
        <item x="182"/>
        <item x="188"/>
        <item m="1" x="353"/>
        <item x="208"/>
        <item m="1" x="396"/>
        <item m="1" x="715"/>
        <item m="1" x="369"/>
        <item m="1" x="468"/>
        <item m="1" x="470"/>
        <item m="1" x="472"/>
        <item m="1" x="379"/>
        <item m="1" x="600"/>
        <item m="1" x="819"/>
        <item x="254"/>
        <item m="1" x="511"/>
        <item m="1" x="449"/>
        <item m="1" x="551"/>
        <item m="1" x="262"/>
        <item x="170"/>
        <item m="1" x="459"/>
        <item m="1" x="578"/>
        <item m="1" x="487"/>
        <item m="1" x="585"/>
        <item x="198"/>
        <item x="215"/>
        <item m="1" x="302"/>
        <item m="1" x="718"/>
        <item m="1" x="650"/>
        <item m="1" x="436"/>
        <item m="1" x="463"/>
        <item m="1" x="839"/>
        <item m="1" x="785"/>
        <item m="1" x="571"/>
        <item x="183"/>
        <item m="1" x="373"/>
        <item m="1" x="691"/>
        <item m="1" x="406"/>
        <item m="1" x="790"/>
        <item m="1" x="315"/>
        <item m="1" x="510"/>
        <item m="1" x="821"/>
        <item m="1" x="634"/>
        <item m="1" x="447"/>
        <item x="162"/>
        <item m="1" x="549"/>
        <item x="60"/>
        <item m="1" x="350"/>
        <item m="1" x="668"/>
        <item x="61"/>
        <item m="1" x="765"/>
        <item m="1" x="478"/>
        <item m="1" x="292"/>
        <item m="1" x="675"/>
        <item m="1" x="391"/>
        <item m="1" x="772"/>
        <item m="1" x="485"/>
        <item x="216"/>
        <item m="1" x="798"/>
        <item m="1" x="582"/>
        <item x="192"/>
        <item m="1" x="610"/>
        <item m="1" x="394"/>
        <item m="1" x="713"/>
        <item m="1" x="422"/>
        <item m="1" x="802"/>
        <item x="68"/>
        <item m="1" x="830"/>
        <item x="189"/>
        <item m="1" x="618"/>
        <item x="238"/>
        <item x="62"/>
        <item x="67"/>
        <item m="1" x="745"/>
        <item x="214"/>
        <item m="1" x="529"/>
        <item m="1" x="834"/>
        <item x="186"/>
        <item x="69"/>
        <item m="1" x="649"/>
        <item x="63"/>
        <item x="64"/>
        <item x="206"/>
        <item m="1" x="838"/>
        <item m="1" x="564"/>
        <item x="169"/>
        <item m="1" x="656"/>
        <item m="1" x="364"/>
        <item m="1" x="684"/>
        <item m="1" x="467"/>
        <item x="194"/>
        <item m="1" x="591"/>
        <item m="1" x="307"/>
        <item m="1" x="689"/>
        <item m="1" x="404"/>
        <item m="1" x="789"/>
        <item m="1" x="813"/>
        <item m="1" x="408"/>
        <item x="240"/>
        <item m="1" x="314"/>
        <item m="1" x="627"/>
        <item x="80"/>
        <item m="1" x="318"/>
        <item x="179"/>
        <item m="1" x="820"/>
        <item m="1" x="542"/>
        <item x="65"/>
        <item m="1" x="633"/>
        <item m="1" x="822"/>
        <item m="1" x="344"/>
        <item x="196"/>
        <item x="181"/>
        <item m="1" x="260"/>
        <item m="1" x="573"/>
        <item m="1" x="349"/>
        <item m="1" x="667"/>
        <item m="1" x="378"/>
        <item m="1" x="474"/>
        <item x="236"/>
        <item m="1" x="576"/>
        <item m="1" x="290"/>
        <item x="197"/>
        <item m="1" x="671"/>
        <item m="1" x="387"/>
        <item x="228"/>
        <item m="1" x="482"/>
        <item x="70"/>
        <item m="1" x="609"/>
        <item m="1" x="711"/>
        <item m="1" x="300"/>
        <item x="180"/>
        <item m="1" x="522"/>
        <item m="1" x="829"/>
        <item m="1" x="615"/>
        <item x="241"/>
        <item m="1" x="643"/>
        <item x="211"/>
        <item m="1" x="359"/>
        <item x="205"/>
        <item m="1" x="775"/>
        <item m="1" x="562"/>
        <item m="1" x="272"/>
        <item m="1" x="586"/>
        <item m="1" x="361"/>
        <item m="1" x="680"/>
        <item m="1" x="464"/>
        <item m="1" x="366"/>
        <item m="1" x="279"/>
        <item m="1" x="589"/>
        <item m="1" x="305"/>
        <item m="1" x="688"/>
        <item m="1" x="808"/>
        <item m="1" x="720"/>
        <item m="1" x="501"/>
        <item x="79"/>
        <item m="1" x="725"/>
        <item m="1" x="312"/>
        <item x="66"/>
        <item m="1" x="411"/>
        <item m="1" x="729"/>
        <item m="1" x="438"/>
        <item m="1" x="816"/>
        <item x="81"/>
        <item m="1" x="841"/>
        <item m="1" x="631"/>
        <item m="1" x="343"/>
        <item m="1" x="659"/>
        <item x="231"/>
        <item m="1" x="545"/>
        <item m="1" x="665"/>
        <item m="1" x="377"/>
        <item m="1" x="760"/>
        <item x="191"/>
        <item m="1" x="791"/>
        <item m="1" x="287"/>
        <item m="1" x="603"/>
        <item m="1" x="792"/>
        <item m="1" x="385"/>
        <item x="185"/>
        <item m="1" x="796"/>
        <item m="1" x="513"/>
        <item m="1" x="702"/>
        <item m="1" x="295"/>
        <item m="1" x="608"/>
        <item m="1" x="324"/>
        <item m="1" x="738"/>
        <item m="1" x="827"/>
        <item m="1" x="613"/>
        <item m="1" x="524"/>
        <item m="1" x="641"/>
        <item x="184"/>
        <item m="1" x="457"/>
        <item m="1" x="266"/>
        <item x="193"/>
        <item m="1" x="268"/>
        <item m="1" x="461"/>
        <item m="1" x="559"/>
        <item m="1" x="270"/>
        <item x="187"/>
        <item m="1" x="360"/>
        <item m="1" x="395"/>
        <item m="1" x="780"/>
        <item m="1" x="685"/>
        <item m="1" x="304"/>
        <item m="1" x="687"/>
        <item m="1" x="401"/>
        <item m="1" x="500"/>
        <item x="200"/>
        <item x="213"/>
        <item m="1" x="624"/>
        <item m="1" x="336"/>
        <item x="212"/>
        <item m="1" x="750"/>
        <item m="1" x="339"/>
        <item m="1" x="840"/>
        <item m="1" x="630"/>
        <item m="1" x="844"/>
        <item m="1" x="440"/>
        <item m="1" x="757"/>
        <item x="202"/>
        <item m="1" x="257"/>
        <item x="235"/>
        <item m="1" x="664"/>
        <item m="1" x="374"/>
        <item m="1" x="575"/>
        <item m="1" x="285"/>
        <item m="1" x="598"/>
        <item m="1" x="507"/>
        <item m="1" x="697"/>
        <item m="1" x="795"/>
        <item m="1" x="322"/>
        <item m="1" x="704"/>
        <item m="1" x="737"/>
        <item m="1" x="325"/>
        <item m="1" x="516"/>
        <item m="1" x="550"/>
        <item m="1" x="327"/>
        <item m="1" x="639"/>
        <item m="1" x="352"/>
        <item m="1" x="742"/>
        <item m="1" x="455"/>
        <item m="1" x="832"/>
        <item m="1" x="556"/>
        <item m="1" x="743"/>
        <item m="1" x="677"/>
        <item x="234"/>
        <item x="217"/>
        <item m="1" x="489"/>
        <item m="1" x="777"/>
        <item m="1" x="398"/>
        <item m="1" x="619"/>
        <item m="1" x="400"/>
        <item m="1" x="717"/>
        <item m="1" x="306"/>
        <item m="1" x="530"/>
        <item m="1" x="308"/>
        <item m="1" x="622"/>
        <item m="1" x="812"/>
        <item m="1" x="435"/>
        <item m="1" x="536"/>
        <item x="203"/>
        <item m="1" x="565"/>
        <item m="1" x="341"/>
        <item m="1" x="755"/>
        <item m="1" x="255"/>
        <item m="1" x="570"/>
        <item m="1" x="469"/>
        <item m="1" x="690"/>
        <item m="1" x="471"/>
        <item x="204"/>
        <item m="1" x="284"/>
        <item m="1" x="597"/>
        <item m="1" x="381"/>
        <item m="1" x="288"/>
        <item m="1" x="793"/>
        <item m="1" x="509"/>
        <item m="1" x="419"/>
        <item m="1" x="446"/>
        <item m="1" x="636"/>
        <item m="1" x="824"/>
        <item m="1" x="547"/>
        <item m="1" x="638"/>
        <item m="1" x="554"/>
        <item m="1" x="452"/>
        <item m="1" x="764"/>
        <item m="1" x="555"/>
        <item x="166"/>
        <item m="1" x="458"/>
        <item m="1" x="673"/>
        <item m="1" x="771"/>
        <item m="1" x="358"/>
        <item m="1" x="484"/>
        <item m="1" x="580"/>
        <item m="1" x="297"/>
        <item m="1" x="712"/>
        <item m="1" x="491"/>
        <item m="1" x="801"/>
        <item x="199"/>
        <item m="1" x="616"/>
        <item m="1" x="427"/>
        <item m="1" x="620"/>
        <item m="1" x="807"/>
        <item m="1" x="528"/>
        <item m="1" x="833"/>
        <item m="1" x="533"/>
        <item m="1" x="646"/>
        <item m="1" x="434"/>
        <item m="1" x="748"/>
        <item m="1" x="340"/>
        <item m="1" x="654"/>
        <item m="1" x="363"/>
        <item m="1" x="753"/>
        <item m="1" x="466"/>
        <item m="1" x="781"/>
        <item m="1" x="569"/>
        <item m="1" x="590"/>
        <item m="1" x="786"/>
        <item m="1" x="502"/>
        <item m="1" x="595"/>
        <item m="1" x="313"/>
        <item m="1" x="695"/>
        <item m="1" x="599"/>
        <item m="1" x="817"/>
        <item m="1" x="605"/>
        <item m="1" x="415"/>
        <item m="1" x="735"/>
        <item m="1" x="443"/>
        <item m="1" x="546"/>
        <item m="1" x="259"/>
        <item m="1" x="637"/>
        <item m="1" x="261"/>
        <item m="1" x="762"/>
        <item x="223"/>
        <item m="1" x="264"/>
        <item m="1" x="766"/>
        <item m="1" x="355"/>
        <item m="1" x="386"/>
        <item m="1" x="769"/>
        <item m="1" x="481"/>
        <item m="1" x="678"/>
        <item m="1" x="797"/>
        <item m="1" x="296"/>
        <item m="1" x="583"/>
        <item m="1" x="710"/>
        <item m="1" x="490"/>
        <item m="1" x="520"/>
        <item m="1" x="301"/>
        <item x="224"/>
        <item m="1" x="614"/>
        <item m="1" x="716"/>
        <item m="1" x="330"/>
        <item m="1" x="527"/>
        <item m="1" x="621"/>
        <item m="1" x="333"/>
        <item m="1" x="836"/>
        <item m="1" x="462"/>
        <item m="1" x="561"/>
        <item m="1" x="271"/>
        <item m="1" x="653"/>
        <item x="222"/>
        <item m="1" x="278"/>
        <item m="1" x="370"/>
        <item m="1" x="496"/>
        <item m="1" x="402"/>
        <item m="1" x="594"/>
        <item m="1" x="692"/>
        <item m="1" x="410"/>
        <item m="1" x="506"/>
        <item m="1" x="539"/>
        <item m="1" x="441"/>
        <item m="1" x="544"/>
        <item m="1" x="450"/>
        <item m="1" x="759"/>
        <item m="1" x="473"/>
        <item m="1" x="476"/>
        <item m="1" x="670"/>
        <item m="1" x="768"/>
        <item m="1" x="390"/>
        <item m="1" x="294"/>
        <item m="1" x="607"/>
        <item m="1" x="708"/>
        <item m="1" x="298"/>
        <item m="1" x="518"/>
        <item x="201"/>
        <item m="1" x="557"/>
        <item m="1" x="332"/>
        <item m="1" x="644"/>
        <item m="1" x="356"/>
        <item m="1" x="837"/>
        <item m="1" x="779"/>
        <item m="1" x="368"/>
        <item m="1" x="787"/>
        <item m="1" x="499"/>
        <item m="1" x="809"/>
        <item m="1" x="623"/>
        <item m="1" x="815"/>
        <item m="1" x="538"/>
        <item m="1" x="629"/>
        <item m="1" x="541"/>
        <item m="1" x="572"/>
        <item m="1" x="662"/>
        <item m="1" x="448"/>
        <item m="1" x="347"/>
        <item m="1" x="383"/>
        <item m="1" x="479"/>
        <item m="1" x="293"/>
        <item m="1" x="392"/>
        <item m="1" x="703"/>
        <item m="1" x="420"/>
        <item m="1" x="611"/>
        <item m="1" x="521"/>
        <item m="1" x="831"/>
        <item m="1" x="773"/>
        <item m="1" x="776"/>
        <item m="1" x="588"/>
        <item m="1" x="498"/>
        <item m="1" x="592"/>
        <item m="1" x="724"/>
        <item m="1" x="628"/>
        <item m="1" x="371"/>
        <item m="1" x="283"/>
        <item m="1" x="696"/>
        <item m="1" x="291"/>
        <item m="1" x="417"/>
        <item x="221"/>
        <item m="1" x="826"/>
        <item m="1" x="421"/>
        <item m="1" x="334"/>
        <item m="1" x="722"/>
        <item m="1" x="535"/>
        <item m="1" x="604"/>
        <item m="1" x="321"/>
        <item m="1" x="734"/>
        <item m="1" x="454"/>
        <item m="1" x="354"/>
        <item m="1" x="277"/>
        <item m="1" x="593"/>
        <item m="1" x="512"/>
        <item m="1" x="456"/>
        <item m="1" x="579"/>
        <item m="1" x="705"/>
        <item m="1" x="274"/>
        <item m="1" x="428"/>
        <item m="1" x="444"/>
        <item m="1" x="625"/>
        <item m="1" x="804"/>
        <item x="7"/>
        <item x="13"/>
        <item x="4"/>
        <item x="37"/>
        <item x="38"/>
        <item x="9"/>
        <item x="42"/>
        <item x="10"/>
        <item x="36"/>
        <item x="34"/>
        <item x="11"/>
        <item x="12"/>
        <item x="22"/>
        <item x="8"/>
        <item x="33"/>
        <item x="35"/>
        <item x="27"/>
        <item x="28"/>
        <item x="16"/>
        <item x="3"/>
        <item x="17"/>
        <item x="15"/>
        <item x="25"/>
        <item x="21"/>
        <item x="14"/>
        <item x="24"/>
        <item x="23"/>
        <item x="26"/>
        <item x="32"/>
        <item x="31"/>
        <item x="41"/>
        <item x="40"/>
        <item x="39"/>
        <item x="20"/>
        <item x="19"/>
        <item x="30"/>
        <item x="2"/>
        <item x="1"/>
        <item x="5"/>
        <item x="18"/>
        <item x="6"/>
        <item x="29"/>
        <item x="0"/>
        <item x="159"/>
        <item x="16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9"/>
  </rowFields>
  <rowItems count="16">
    <i>
      <x v="5"/>
    </i>
    <i r="1">
      <x v="23"/>
    </i>
    <i r="1">
      <x v="25"/>
    </i>
    <i r="1">
      <x v="37"/>
    </i>
    <i r="1">
      <x v="38"/>
    </i>
    <i r="1">
      <x v="42"/>
    </i>
    <i r="1">
      <x v="59"/>
    </i>
    <i r="1">
      <x v="61"/>
    </i>
    <i r="1">
      <x v="79"/>
    </i>
    <i r="1">
      <x v="85"/>
    </i>
    <i r="1">
      <x v="94"/>
    </i>
    <i r="1">
      <x v="97"/>
    </i>
    <i r="1">
      <x v="100"/>
    </i>
    <i r="1">
      <x v="111"/>
    </i>
    <i r="1">
      <x v="132"/>
    </i>
    <i t="grand">
      <x/>
    </i>
  </rowItems>
  <colItems count="1">
    <i/>
  </colItems>
  <pageFields count="2">
    <pageField fld="1" hier="-1"/>
    <pageField fld="0" hier="-1"/>
  </pageFields>
  <dataFields count="1">
    <dataField name="Количество по полю Второй вес, т." fld="7" subtotal="count" baseField="0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7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8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9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63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6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Завод" sourceName="Завод">
  <pivotTables>
    <pivotTable tabId="7" name="СводнаяТаблица4"/>
  </pivotTables>
  <data>
    <tabular pivotCacheId="1">
      <items count="3">
        <i x="1" s="1"/>
        <i x="2" nd="1"/>
        <i x="0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Завод" cache="Срез_Завод" caption="Завод" style="SlicerStyleDark2" rowHeight="241300"/>
</slicers>
</file>

<file path=xl/tables/table1.xml><?xml version="1.0" encoding="utf-8"?>
<table xmlns="http://schemas.openxmlformats.org/spreadsheetml/2006/main" id="2" name="Таблица2" displayName="Таблица2" ref="A2:AA188" totalsRowShown="0" headerRowDxfId="40" dataDxfId="38" headerRowBorderDxfId="39" tableBorderDxfId="37" totalsRowBorderDxfId="36">
  <autoFilter ref="A2:AA188"/>
  <tableColumns count="27">
    <tableColumn id="1" name="Дата" dataDxfId="35"/>
    <tableColumn id="2" name="Поставщик" dataDxfId="34"/>
    <tableColumn id="3" name="Номенклатура" dataDxfId="33"/>
    <tableColumn id="4" name="Вид материала" dataDxfId="32"/>
    <tableColumn id="5" name="Завод" dataDxfId="31"/>
    <tableColumn id="6" name="В таре/Навалом" dataDxfId="30"/>
    <tableColumn id="7" name="Первый вес, т." dataDxfId="29"/>
    <tableColumn id="8" name="Второй вес, т." dataDxfId="28"/>
    <tableColumn id="9" name="Вес материала на весовой, т." dataDxfId="27">
      <calculatedColumnFormula>Таблица2[[#This Row],[Первый вес, т.]]-H3</calculatedColumnFormula>
    </tableColumn>
    <tableColumn id="10" name="Вес по накладной поставщика т." dataDxfId="26"/>
    <tableColumn id="11" name="Нормы естественной убыли при транспортировании, %" dataDxfId="25">
      <calculatedColumnFormula>SUMPRODUCT((редактор!$J$4:$J$8='Данные по материалам'!D3)*(Тара='Данные по материалам'!F3)*редактор!$K$4:$L$8)</calculatedColumnFormula>
    </tableColumn>
    <tableColumn id="12" name="Отклонения при взвешивании, т. Недостача (-)/Излишки (+)" dataDxfId="24">
      <calculatedColumnFormula>Таблица2[[#This Row],[Вес материала на весовой, т.]]-Таблица2[[#This Row],[Вес по накладной поставщика т.]]</calculatedColumnFormula>
    </tableColumn>
    <tableColumn id="13" name="Вес принятый к БУ по документам поставщика" dataDxfId="23"/>
    <tableColumn id="14" name="База для расчета отклонения, т" dataDxfId="22">
      <calculatedColumnFormula>IF(M3=I3,0,(IF(L3&lt;0,L3,0)))</calculatedColumnFormula>
    </tableColumn>
    <tableColumn id="15" name="Погрешность материала в % к фактическому весу" dataDxfId="21">
      <calculatedColumnFormula>IF(M3&gt;I3,M3-I3,0)</calculatedColumnFormula>
    </tableColumn>
    <tableColumn id="16" name="Отклонения, %" dataDxfId="20"/>
    <tableColumn id="27" name="Отклонения, %2" dataDxfId="19"/>
    <tableColumn id="28" name="Отклонения, т" dataDxfId="18"/>
    <tableColumn id="17" name="Отклонения, т2" dataDxfId="17"/>
    <tableColumn id="18" name="Номер в КЭ Бетон" dataDxfId="16"/>
    <tableColumn id="19" name="Номер автомобиля " dataDxfId="15"/>
    <tableColumn id="20" name="Номер накладной" dataDxfId="14"/>
    <tableColumn id="21" name="Примечание = Время прибытия" dataDxfId="13"/>
    <tableColumn id="22" name="Грузоперевозчик" dataDxfId="12"/>
    <tableColumn id="23" name="Вид цемента" dataDxfId="11"/>
    <tableColumn id="24" name="Какие машины привозили цемент" dataDxfId="10"/>
    <tableColumn id="25" name="Место приемки по накладной" dataDxfId="9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B2:H35" totalsRowShown="0" headerRowDxfId="8" dataDxfId="7">
  <autoFilter ref="B2:H35"/>
  <sortState ref="B3:H28">
    <sortCondition ref="D3"/>
  </sortState>
  <tableColumns count="7">
    <tableColumn id="1" name="Поставщик" dataDxfId="6"/>
    <tableColumn id="2" name="Грузоперевозчик" dataDxfId="5"/>
    <tableColumn id="3" name="Номенклатура" dataDxfId="4"/>
    <tableColumn id="4" name="Вид материала" dataDxfId="3"/>
    <tableColumn id="5" name="Откуда материал" dataDxfId="2"/>
    <tableColumn id="6" name="Какие машины привозили цемент" dataDxfId="1"/>
    <tableColumn id="7" name="Место приемки по накладной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V27" sqref="V27"/>
    </sheetView>
  </sheetViews>
  <sheetFormatPr defaultRowHeight="15" x14ac:dyDescent="0.25"/>
  <cols>
    <col min="1" max="1" width="17.28515625" customWidth="1"/>
    <col min="2" max="2" width="33.28515625" customWidth="1"/>
    <col min="3" max="9" width="10.140625" customWidth="1"/>
    <col min="10" max="10" width="11.85546875" customWidth="1"/>
    <col min="11" max="11" width="5" customWidth="1"/>
    <col min="12" max="12" width="6" customWidth="1"/>
    <col min="13" max="15" width="5" customWidth="1"/>
    <col min="16" max="16" width="3" customWidth="1"/>
    <col min="17" max="17" width="5" customWidth="1"/>
    <col min="18" max="18" width="3" customWidth="1"/>
    <col min="19" max="19" width="6" customWidth="1"/>
    <col min="20" max="20" width="5" customWidth="1"/>
    <col min="21" max="21" width="6" customWidth="1"/>
    <col min="22" max="22" width="5" customWidth="1"/>
    <col min="23" max="25" width="6" customWidth="1"/>
    <col min="26" max="26" width="5" customWidth="1"/>
    <col min="27" max="27" width="6" customWidth="1"/>
    <col min="28" max="28" width="5" customWidth="1"/>
    <col min="29" max="29" width="6" customWidth="1"/>
    <col min="30" max="30" width="3" customWidth="1"/>
    <col min="31" max="31" width="6" customWidth="1"/>
    <col min="32" max="32" width="5" customWidth="1"/>
    <col min="33" max="33" width="6" customWidth="1"/>
    <col min="34" max="34" width="5" customWidth="1"/>
    <col min="35" max="36" width="6" customWidth="1"/>
    <col min="37" max="37" width="5" customWidth="1"/>
    <col min="38" max="41" width="6" customWidth="1"/>
    <col min="42" max="42" width="5" customWidth="1"/>
    <col min="43" max="43" width="6" customWidth="1"/>
    <col min="44" max="44" width="5" customWidth="1"/>
    <col min="45" max="49" width="6" customWidth="1"/>
    <col min="50" max="50" width="5" customWidth="1"/>
    <col min="51" max="53" width="6" customWidth="1"/>
    <col min="54" max="54" width="3" customWidth="1"/>
    <col min="55" max="57" width="6" customWidth="1"/>
    <col min="58" max="58" width="5" customWidth="1"/>
    <col min="59" max="60" width="6" customWidth="1"/>
    <col min="61" max="61" width="5" customWidth="1"/>
    <col min="62" max="65" width="6" customWidth="1"/>
    <col min="66" max="66" width="5" customWidth="1"/>
    <col min="67" max="70" width="6" customWidth="1"/>
    <col min="71" max="71" width="5" customWidth="1"/>
    <col min="72" max="75" width="6" customWidth="1"/>
    <col min="76" max="76" width="5" customWidth="1"/>
    <col min="77" max="80" width="6" customWidth="1"/>
    <col min="81" max="81" width="5" customWidth="1"/>
    <col min="82" max="89" width="6" customWidth="1"/>
    <col min="90" max="90" width="5" customWidth="1"/>
    <col min="91" max="93" width="6" customWidth="1"/>
    <col min="94" max="94" width="5" customWidth="1"/>
    <col min="95" max="98" width="6" customWidth="1"/>
    <col min="99" max="99" width="3" customWidth="1"/>
    <col min="100" max="104" width="6" customWidth="1"/>
    <col min="105" max="105" width="5" customWidth="1"/>
    <col min="106" max="109" width="6" customWidth="1"/>
    <col min="110" max="110" width="5" customWidth="1"/>
    <col min="111" max="112" width="6" customWidth="1"/>
    <col min="113" max="113" width="5" customWidth="1"/>
    <col min="114" max="117" width="6" customWidth="1"/>
    <col min="118" max="118" width="5" customWidth="1"/>
    <col min="119" max="123" width="6" customWidth="1"/>
    <col min="124" max="124" width="5" customWidth="1"/>
    <col min="125" max="128" width="6" customWidth="1"/>
    <col min="129" max="129" width="5" customWidth="1"/>
    <col min="130" max="133" width="6" customWidth="1"/>
    <col min="134" max="134" width="5" customWidth="1"/>
    <col min="135" max="139" width="6" customWidth="1"/>
    <col min="140" max="140" width="5" customWidth="1"/>
    <col min="141" max="150" width="6" customWidth="1"/>
    <col min="151" max="151" width="3" customWidth="1"/>
    <col min="152" max="155" width="6" customWidth="1"/>
    <col min="156" max="156" width="5" customWidth="1"/>
    <col min="157" max="160" width="6" customWidth="1"/>
    <col min="161" max="161" width="5" customWidth="1"/>
    <col min="162" max="166" width="6" customWidth="1"/>
    <col min="167" max="167" width="5" customWidth="1"/>
    <col min="168" max="172" width="6" customWidth="1"/>
    <col min="173" max="173" width="5" customWidth="1"/>
    <col min="174" max="178" width="6" customWidth="1"/>
    <col min="179" max="179" width="5" customWidth="1"/>
    <col min="180" max="184" width="6" customWidth="1"/>
    <col min="185" max="185" width="5" customWidth="1"/>
    <col min="186" max="189" width="6" customWidth="1"/>
    <col min="190" max="190" width="5" customWidth="1"/>
    <col min="191" max="194" width="6" customWidth="1"/>
    <col min="195" max="195" width="5" customWidth="1"/>
    <col min="196" max="199" width="6" customWidth="1"/>
    <col min="200" max="200" width="5" customWidth="1"/>
    <col min="201" max="205" width="6" customWidth="1"/>
    <col min="206" max="206" width="3" customWidth="1"/>
    <col min="207" max="211" width="6" customWidth="1"/>
    <col min="212" max="212" width="5" customWidth="1"/>
    <col min="213" max="216" width="6" customWidth="1"/>
    <col min="217" max="217" width="5" customWidth="1"/>
    <col min="218" max="220" width="6" customWidth="1"/>
    <col min="221" max="221" width="5" customWidth="1"/>
    <col min="222" max="228" width="6" customWidth="1"/>
    <col min="229" max="229" width="5" customWidth="1"/>
    <col min="230" max="233" width="6" customWidth="1"/>
    <col min="234" max="234" width="5" customWidth="1"/>
    <col min="235" max="242" width="6" customWidth="1"/>
    <col min="243" max="243" width="5" customWidth="1"/>
    <col min="244" max="246" width="6" customWidth="1"/>
    <col min="247" max="247" width="3" customWidth="1"/>
    <col min="248" max="253" width="6" customWidth="1"/>
    <col min="254" max="254" width="5" customWidth="1"/>
    <col min="255" max="257" width="6" customWidth="1"/>
    <col min="258" max="258" width="5" customWidth="1"/>
    <col min="259" max="260" width="6" customWidth="1"/>
    <col min="261" max="261" width="5" customWidth="1"/>
    <col min="262" max="264" width="6" customWidth="1"/>
    <col min="265" max="265" width="5" customWidth="1"/>
    <col min="266" max="277" width="6" customWidth="1"/>
    <col min="278" max="278" width="5" customWidth="1"/>
    <col min="279" max="281" width="6" customWidth="1"/>
    <col min="282" max="282" width="5" customWidth="1"/>
    <col min="283" max="283" width="6" customWidth="1"/>
    <col min="284" max="284" width="5" customWidth="1"/>
    <col min="285" max="286" width="6" customWidth="1"/>
    <col min="287" max="288" width="5" customWidth="1"/>
    <col min="289" max="289" width="6" customWidth="1"/>
    <col min="290" max="291" width="5" customWidth="1"/>
    <col min="292" max="298" width="6" customWidth="1"/>
    <col min="299" max="299" width="5" customWidth="1"/>
    <col min="300" max="300" width="6" customWidth="1"/>
    <col min="301" max="301" width="5" customWidth="1"/>
    <col min="302" max="302" width="6" customWidth="1"/>
    <col min="303" max="303" width="5" customWidth="1"/>
    <col min="304" max="306" width="6" customWidth="1"/>
    <col min="307" max="307" width="5" customWidth="1"/>
    <col min="308" max="309" width="6" customWidth="1"/>
    <col min="310" max="310" width="5" customWidth="1"/>
    <col min="311" max="324" width="6" customWidth="1"/>
    <col min="325" max="326" width="5" customWidth="1"/>
    <col min="327" max="327" width="6" customWidth="1"/>
    <col min="328" max="328" width="5" customWidth="1"/>
    <col min="329" max="333" width="6" customWidth="1"/>
    <col min="334" max="334" width="3" customWidth="1"/>
    <col min="335" max="340" width="6" customWidth="1"/>
    <col min="341" max="341" width="5" customWidth="1"/>
    <col min="342" max="343" width="6" customWidth="1"/>
    <col min="344" max="344" width="5" customWidth="1"/>
    <col min="345" max="345" width="6" customWidth="1"/>
    <col min="346" max="346" width="5" customWidth="1"/>
    <col min="347" max="350" width="6" customWidth="1"/>
    <col min="351" max="351" width="5" customWidth="1"/>
    <col min="352" max="359" width="6" customWidth="1"/>
    <col min="360" max="360" width="5" customWidth="1"/>
    <col min="361" max="361" width="6" customWidth="1"/>
    <col min="362" max="362" width="5" customWidth="1"/>
    <col min="363" max="367" width="6" customWidth="1"/>
    <col min="368" max="368" width="5" customWidth="1"/>
    <col min="369" max="370" width="6" customWidth="1"/>
    <col min="371" max="371" width="3" customWidth="1"/>
    <col min="372" max="373" width="6" customWidth="1"/>
    <col min="374" max="374" width="5" customWidth="1"/>
    <col min="375" max="378" width="6" customWidth="1"/>
    <col min="379" max="379" width="5" customWidth="1"/>
    <col min="380" max="388" width="6" customWidth="1"/>
    <col min="389" max="389" width="5" customWidth="1"/>
    <col min="390" max="392" width="6" customWidth="1"/>
    <col min="393" max="393" width="5" customWidth="1"/>
    <col min="394" max="394" width="6" customWidth="1"/>
    <col min="395" max="395" width="5" customWidth="1"/>
    <col min="396" max="396" width="6" customWidth="1"/>
    <col min="397" max="397" width="5" customWidth="1"/>
    <col min="398" max="401" width="6" customWidth="1"/>
    <col min="402" max="402" width="5" customWidth="1"/>
    <col min="403" max="406" width="6" customWidth="1"/>
    <col min="407" max="407" width="5" customWidth="1"/>
    <col min="408" max="409" width="6" customWidth="1"/>
    <col min="410" max="410" width="5" customWidth="1"/>
    <col min="411" max="415" width="6" customWidth="1"/>
    <col min="416" max="416" width="5" customWidth="1"/>
    <col min="417" max="420" width="6" customWidth="1"/>
    <col min="421" max="421" width="3" customWidth="1"/>
    <col min="422" max="426" width="6" customWidth="1"/>
    <col min="427" max="427" width="5" customWidth="1"/>
    <col min="428" max="432" width="6" customWidth="1"/>
    <col min="433" max="433" width="5" customWidth="1"/>
    <col min="434" max="437" width="6" customWidth="1"/>
    <col min="438" max="438" width="5" customWidth="1"/>
    <col min="439" max="442" width="6" customWidth="1"/>
    <col min="443" max="443" width="5" customWidth="1"/>
    <col min="444" max="445" width="6" customWidth="1"/>
    <col min="446" max="446" width="5" customWidth="1"/>
    <col min="447" max="450" width="6" customWidth="1"/>
    <col min="451" max="451" width="5" customWidth="1"/>
    <col min="452" max="455" width="6" customWidth="1"/>
    <col min="456" max="456" width="5" customWidth="1"/>
    <col min="457" max="460" width="6" customWidth="1"/>
    <col min="461" max="461" width="5" customWidth="1"/>
    <col min="462" max="465" width="6" customWidth="1"/>
    <col min="466" max="466" width="5" customWidth="1"/>
    <col min="467" max="469" width="6" customWidth="1"/>
    <col min="470" max="470" width="3" customWidth="1"/>
    <col min="471" max="473" width="6" customWidth="1"/>
    <col min="474" max="474" width="5" customWidth="1"/>
    <col min="475" max="479" width="6" customWidth="1"/>
    <col min="480" max="480" width="5" customWidth="1"/>
    <col min="481" max="482" width="6" customWidth="1"/>
    <col min="483" max="483" width="5" customWidth="1"/>
    <col min="484" max="486" width="6" customWidth="1"/>
    <col min="487" max="487" width="5" customWidth="1"/>
    <col min="488" max="489" width="6" customWidth="1"/>
    <col min="490" max="490" width="5" customWidth="1"/>
    <col min="491" max="491" width="6" customWidth="1"/>
    <col min="492" max="492" width="5" customWidth="1"/>
    <col min="493" max="494" width="6" customWidth="1"/>
    <col min="495" max="495" width="5" customWidth="1"/>
    <col min="496" max="499" width="6" customWidth="1"/>
    <col min="500" max="500" width="5" customWidth="1"/>
    <col min="501" max="503" width="6" customWidth="1"/>
    <col min="504" max="504" width="5" customWidth="1"/>
    <col min="505" max="508" width="6" customWidth="1"/>
    <col min="509" max="509" width="3" customWidth="1"/>
    <col min="510" max="513" width="6" customWidth="1"/>
    <col min="514" max="514" width="5" customWidth="1"/>
    <col min="515" max="518" width="6" customWidth="1"/>
    <col min="519" max="519" width="5" customWidth="1"/>
    <col min="520" max="522" width="6" customWidth="1"/>
    <col min="523" max="523" width="5" customWidth="1"/>
    <col min="524" max="524" width="6" customWidth="1"/>
    <col min="525" max="525" width="5" customWidth="1"/>
    <col min="526" max="533" width="6" customWidth="1"/>
    <col min="534" max="534" width="5" customWidth="1"/>
    <col min="535" max="539" width="6" customWidth="1"/>
    <col min="540" max="540" width="5" customWidth="1"/>
    <col min="541" max="541" width="6" customWidth="1"/>
    <col min="542" max="542" width="5" customWidth="1"/>
    <col min="543" max="545" width="6" customWidth="1"/>
    <col min="546" max="546" width="5" customWidth="1"/>
    <col min="547" max="548" width="6" customWidth="1"/>
    <col min="549" max="549" width="3" customWidth="1"/>
    <col min="550" max="551" width="6" customWidth="1"/>
    <col min="552" max="552" width="5" customWidth="1"/>
    <col min="553" max="555" width="6" customWidth="1"/>
    <col min="556" max="556" width="5" customWidth="1"/>
    <col min="557" max="558" width="6" customWidth="1"/>
    <col min="559" max="559" width="5" customWidth="1"/>
    <col min="560" max="562" width="6" customWidth="1"/>
    <col min="563" max="563" width="5" customWidth="1"/>
    <col min="564" max="566" width="6" customWidth="1"/>
    <col min="567" max="567" width="5" customWidth="1"/>
    <col min="568" max="570" width="6" customWidth="1"/>
    <col min="571" max="571" width="5" customWidth="1"/>
    <col min="572" max="574" width="6" customWidth="1"/>
    <col min="575" max="575" width="5" customWidth="1"/>
    <col min="576" max="578" width="6" customWidth="1"/>
    <col min="579" max="579" width="5" customWidth="1"/>
    <col min="580" max="580" width="6" customWidth="1"/>
    <col min="581" max="581" width="5" customWidth="1"/>
    <col min="582" max="584" width="6" customWidth="1"/>
    <col min="585" max="585" width="3" customWidth="1"/>
    <col min="586" max="586" width="6" customWidth="1"/>
    <col min="587" max="587" width="5" customWidth="1"/>
    <col min="588" max="590" width="6" customWidth="1"/>
    <col min="591" max="591" width="5" customWidth="1"/>
    <col min="592" max="595" width="6" customWidth="1"/>
    <col min="596" max="596" width="5" customWidth="1"/>
    <col min="597" max="601" width="6" customWidth="1"/>
    <col min="602" max="602" width="5" customWidth="1"/>
    <col min="603" max="603" width="6" customWidth="1"/>
    <col min="604" max="604" width="5" customWidth="1"/>
    <col min="605" max="605" width="6" customWidth="1"/>
    <col min="606" max="606" width="5" customWidth="1"/>
    <col min="607" max="609" width="6" customWidth="1"/>
    <col min="610" max="610" width="5" customWidth="1"/>
    <col min="611" max="613" width="6" customWidth="1"/>
    <col min="614" max="614" width="5" customWidth="1"/>
    <col min="615" max="617" width="6" customWidth="1"/>
    <col min="618" max="618" width="3" customWidth="1"/>
    <col min="619" max="619" width="6" customWidth="1"/>
    <col min="620" max="620" width="5" customWidth="1"/>
    <col min="621" max="622" width="6" customWidth="1"/>
    <col min="623" max="623" width="5" customWidth="1"/>
    <col min="624" max="626" width="6" customWidth="1"/>
    <col min="627" max="627" width="5" customWidth="1"/>
    <col min="628" max="630" width="6" customWidth="1"/>
    <col min="631" max="632" width="5" customWidth="1"/>
    <col min="633" max="639" width="6" customWidth="1"/>
    <col min="640" max="640" width="5" customWidth="1"/>
    <col min="641" max="643" width="6" customWidth="1"/>
    <col min="644" max="644" width="5" customWidth="1"/>
    <col min="645" max="647" width="6" customWidth="1"/>
    <col min="648" max="648" width="5" customWidth="1"/>
    <col min="649" max="650" width="6" customWidth="1"/>
    <col min="651" max="651" width="3" customWidth="1"/>
    <col min="652" max="658" width="6" customWidth="1"/>
    <col min="659" max="659" width="5" customWidth="1"/>
    <col min="660" max="662" width="6" customWidth="1"/>
    <col min="663" max="663" width="5" customWidth="1"/>
    <col min="664" max="664" width="6" customWidth="1"/>
    <col min="665" max="665" width="5" customWidth="1"/>
    <col min="666" max="669" width="6" customWidth="1"/>
    <col min="670" max="670" width="5" customWidth="1"/>
    <col min="671" max="674" width="6" customWidth="1"/>
    <col min="675" max="675" width="5" customWidth="1"/>
    <col min="676" max="677" width="6" customWidth="1"/>
    <col min="678" max="678" width="5" customWidth="1"/>
    <col min="679" max="680" width="6" customWidth="1"/>
    <col min="681" max="681" width="5" customWidth="1"/>
    <col min="682" max="684" width="6" customWidth="1"/>
    <col min="685" max="685" width="3" customWidth="1"/>
    <col min="686" max="687" width="6" customWidth="1"/>
    <col min="688" max="688" width="5" customWidth="1"/>
    <col min="689" max="691" width="6" customWidth="1"/>
    <col min="692" max="692" width="5" customWidth="1"/>
    <col min="693" max="696" width="6" customWidth="1"/>
    <col min="697" max="697" width="5" customWidth="1"/>
    <col min="698" max="704" width="6" customWidth="1"/>
    <col min="705" max="705" width="5" customWidth="1"/>
    <col min="706" max="707" width="6" customWidth="1"/>
    <col min="708" max="708" width="5" customWidth="1"/>
    <col min="709" max="710" width="6" customWidth="1"/>
    <col min="711" max="711" width="5" customWidth="1"/>
    <col min="712" max="714" width="6" customWidth="1"/>
    <col min="715" max="716" width="5" customWidth="1"/>
    <col min="717" max="720" width="6" customWidth="1"/>
    <col min="721" max="721" width="5" customWidth="1"/>
    <col min="722" max="723" width="6" customWidth="1"/>
    <col min="724" max="725" width="5" customWidth="1"/>
    <col min="726" max="731" width="6" customWidth="1"/>
    <col min="732" max="732" width="5" customWidth="1"/>
    <col min="733" max="734" width="6" customWidth="1"/>
    <col min="735" max="735" width="5" customWidth="1"/>
    <col min="736" max="737" width="6" customWidth="1"/>
    <col min="738" max="739" width="5" customWidth="1"/>
    <col min="740" max="740" width="6" customWidth="1"/>
    <col min="741" max="741" width="3" customWidth="1"/>
    <col min="742" max="743" width="6" customWidth="1"/>
    <col min="744" max="744" width="5" customWidth="1"/>
    <col min="745" max="747" width="6" customWidth="1"/>
    <col min="748" max="748" width="5" customWidth="1"/>
    <col min="749" max="755" width="6" customWidth="1"/>
    <col min="756" max="756" width="5" customWidth="1"/>
    <col min="757" max="759" width="6" customWidth="1"/>
    <col min="760" max="760" width="3" customWidth="1"/>
    <col min="761" max="761" width="6" customWidth="1"/>
    <col min="762" max="762" width="5" customWidth="1"/>
    <col min="763" max="772" width="6" customWidth="1"/>
    <col min="773" max="773" width="5" customWidth="1"/>
    <col min="774" max="774" width="3" customWidth="1"/>
    <col min="775" max="776" width="5" customWidth="1"/>
    <col min="777" max="793" width="6" customWidth="1"/>
    <col min="794" max="794" width="5" customWidth="1"/>
    <col min="795" max="797" width="6" customWidth="1"/>
    <col min="798" max="801" width="5" customWidth="1"/>
    <col min="802" max="803" width="6.5703125" customWidth="1"/>
    <col min="804" max="804" width="6" customWidth="1"/>
    <col min="805" max="1315" width="6.5703125" customWidth="1"/>
    <col min="1316" max="1316" width="7.42578125" customWidth="1"/>
    <col min="1317" max="1406" width="6.5703125" customWidth="1"/>
    <col min="1407" max="1407" width="5" customWidth="1"/>
    <col min="1408" max="1408" width="11.85546875" bestFit="1" customWidth="1"/>
  </cols>
  <sheetData>
    <row r="1" spans="1:2" x14ac:dyDescent="0.25">
      <c r="A1" s="32" t="s">
        <v>1</v>
      </c>
      <c r="B1" t="s">
        <v>410</v>
      </c>
    </row>
    <row r="2" spans="1:2" x14ac:dyDescent="0.25">
      <c r="A2" s="32" t="s">
        <v>0</v>
      </c>
      <c r="B2" t="s">
        <v>130</v>
      </c>
    </row>
    <row r="4" spans="1:2" x14ac:dyDescent="0.25">
      <c r="A4" s="32" t="s">
        <v>132</v>
      </c>
      <c r="B4" t="s">
        <v>177</v>
      </c>
    </row>
    <row r="5" spans="1:2" x14ac:dyDescent="0.25">
      <c r="A5" s="33" t="s">
        <v>181</v>
      </c>
      <c r="B5" s="34">
        <v>18</v>
      </c>
    </row>
    <row r="6" spans="1:2" x14ac:dyDescent="0.25">
      <c r="A6" s="39">
        <v>20.65</v>
      </c>
      <c r="B6" s="34">
        <v>1</v>
      </c>
    </row>
    <row r="7" spans="1:2" x14ac:dyDescent="0.25">
      <c r="A7" s="39">
        <v>20.85</v>
      </c>
      <c r="B7" s="34">
        <v>1</v>
      </c>
    </row>
    <row r="8" spans="1:2" x14ac:dyDescent="0.25">
      <c r="A8" s="39">
        <v>21.45</v>
      </c>
      <c r="B8" s="34">
        <v>1</v>
      </c>
    </row>
    <row r="9" spans="1:2" x14ac:dyDescent="0.25">
      <c r="A9" s="39">
        <v>21.55</v>
      </c>
      <c r="B9" s="34">
        <v>1</v>
      </c>
    </row>
    <row r="10" spans="1:2" x14ac:dyDescent="0.25">
      <c r="A10" s="39">
        <v>21.7</v>
      </c>
      <c r="B10" s="34">
        <v>3</v>
      </c>
    </row>
    <row r="11" spans="1:2" x14ac:dyDescent="0.25">
      <c r="A11" s="39">
        <v>22.2</v>
      </c>
      <c r="B11" s="34">
        <v>1</v>
      </c>
    </row>
    <row r="12" spans="1:2" x14ac:dyDescent="0.25">
      <c r="A12" s="39">
        <v>22.25</v>
      </c>
      <c r="B12" s="34">
        <v>1</v>
      </c>
    </row>
    <row r="13" spans="1:2" x14ac:dyDescent="0.25">
      <c r="A13" s="39">
        <v>22.6</v>
      </c>
      <c r="B13" s="34">
        <v>1</v>
      </c>
    </row>
    <row r="14" spans="1:2" x14ac:dyDescent="0.25">
      <c r="A14" s="39">
        <v>22.75</v>
      </c>
      <c r="B14" s="34">
        <v>3</v>
      </c>
    </row>
    <row r="15" spans="1:2" x14ac:dyDescent="0.25">
      <c r="A15" s="39">
        <v>22.95</v>
      </c>
      <c r="B15" s="34">
        <v>1</v>
      </c>
    </row>
    <row r="16" spans="1:2" x14ac:dyDescent="0.25">
      <c r="A16" s="39">
        <v>23</v>
      </c>
      <c r="B16" s="34">
        <v>1</v>
      </c>
    </row>
    <row r="17" spans="1:2" x14ac:dyDescent="0.25">
      <c r="A17" s="39">
        <v>23.05</v>
      </c>
      <c r="B17" s="34">
        <v>1</v>
      </c>
    </row>
    <row r="18" spans="1:2" x14ac:dyDescent="0.25">
      <c r="A18" s="39">
        <v>23.3</v>
      </c>
      <c r="B18" s="34">
        <v>1</v>
      </c>
    </row>
    <row r="19" spans="1:2" x14ac:dyDescent="0.25">
      <c r="A19" s="39">
        <v>23.7</v>
      </c>
      <c r="B19" s="34">
        <v>1</v>
      </c>
    </row>
    <row r="20" spans="1:2" x14ac:dyDescent="0.25">
      <c r="A20" s="33" t="s">
        <v>131</v>
      </c>
      <c r="B20" s="34">
        <v>18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A188"/>
  <sheetViews>
    <sheetView tabSelected="1" zoomScale="85" zoomScaleNormal="85" workbookViewId="0">
      <pane ySplit="3" topLeftCell="A45" activePane="bottomLeft" state="frozen"/>
      <selection activeCell="C1" sqref="C1"/>
      <selection pane="bottomLeft" activeCell="C61" sqref="C61"/>
    </sheetView>
  </sheetViews>
  <sheetFormatPr defaultRowHeight="15" x14ac:dyDescent="0.25"/>
  <cols>
    <col min="1" max="1" width="10.28515625" style="2" bestFit="1" customWidth="1"/>
    <col min="2" max="2" width="26.42578125" style="2" bestFit="1" customWidth="1"/>
    <col min="3" max="3" width="38.140625" style="2" bestFit="1" customWidth="1"/>
    <col min="4" max="4" width="9.28515625" style="2" customWidth="1"/>
    <col min="5" max="5" width="7.7109375" style="2" customWidth="1"/>
    <col min="6" max="6" width="7.85546875" style="2" customWidth="1"/>
    <col min="7" max="7" width="8.5703125" style="2" customWidth="1"/>
    <col min="8" max="8" width="8.85546875" style="2" customWidth="1"/>
    <col min="9" max="9" width="9.42578125" style="2" customWidth="1"/>
    <col min="10" max="10" width="9.85546875" style="2" customWidth="1"/>
    <col min="11" max="11" width="11.28515625" style="2" customWidth="1"/>
    <col min="12" max="12" width="10.7109375" style="2" customWidth="1"/>
    <col min="13" max="13" width="11.28515625" style="2" customWidth="1"/>
    <col min="14" max="14" width="10.5703125" style="2" customWidth="1"/>
    <col min="15" max="15" width="11.140625" style="2" customWidth="1"/>
    <col min="16" max="16" width="8.42578125" style="2" customWidth="1"/>
    <col min="17" max="17" width="9.28515625" style="2" customWidth="1"/>
    <col min="18" max="19" width="8.42578125" style="2" customWidth="1"/>
    <col min="20" max="20" width="7.42578125" style="2" customWidth="1"/>
    <col min="21" max="21" width="7.28515625" style="2" customWidth="1"/>
    <col min="22" max="22" width="7" style="2" customWidth="1"/>
    <col min="23" max="23" width="6.42578125" style="2" customWidth="1"/>
    <col min="24" max="24" width="19.5703125" style="2" bestFit="1" customWidth="1"/>
    <col min="25" max="27" width="13.7109375" style="2" customWidth="1"/>
    <col min="28" max="16384" width="9.140625" style="2"/>
  </cols>
  <sheetData>
    <row r="2" spans="1:27" ht="93" customHeight="1" x14ac:dyDescent="0.25">
      <c r="A2" s="10" t="s">
        <v>0</v>
      </c>
      <c r="B2" s="11" t="s">
        <v>1</v>
      </c>
      <c r="C2" s="11" t="s">
        <v>2</v>
      </c>
      <c r="D2" s="11" t="s">
        <v>24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23</v>
      </c>
      <c r="L2" s="11" t="s">
        <v>9</v>
      </c>
      <c r="M2" s="11" t="s">
        <v>10</v>
      </c>
      <c r="N2" s="11" t="s">
        <v>11</v>
      </c>
      <c r="O2" s="11" t="s">
        <v>12</v>
      </c>
      <c r="P2" s="23" t="s">
        <v>22</v>
      </c>
      <c r="Q2" s="23" t="s">
        <v>28</v>
      </c>
      <c r="R2" s="23" t="s">
        <v>13</v>
      </c>
      <c r="S2" s="23" t="s">
        <v>27</v>
      </c>
      <c r="T2" s="23" t="s">
        <v>14</v>
      </c>
      <c r="U2" s="23" t="s">
        <v>15</v>
      </c>
      <c r="V2" s="23" t="s">
        <v>16</v>
      </c>
      <c r="W2" s="23" t="s">
        <v>17</v>
      </c>
      <c r="X2" s="11" t="s">
        <v>18</v>
      </c>
      <c r="Y2" s="11" t="s">
        <v>19</v>
      </c>
      <c r="Z2" s="11" t="s">
        <v>20</v>
      </c>
      <c r="AA2" s="12" t="s">
        <v>21</v>
      </c>
    </row>
    <row r="3" spans="1:27" ht="50.25" customHeight="1" x14ac:dyDescent="0.25">
      <c r="A3" s="3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36"/>
      <c r="P3" s="37" t="s">
        <v>25</v>
      </c>
      <c r="Q3" s="37" t="s">
        <v>26</v>
      </c>
      <c r="R3" s="24" t="s">
        <v>25</v>
      </c>
      <c r="S3" s="24" t="s">
        <v>26</v>
      </c>
      <c r="T3" s="13"/>
      <c r="U3" s="13"/>
      <c r="V3" s="35"/>
      <c r="W3" s="13"/>
      <c r="X3" s="13"/>
      <c r="Y3" s="13"/>
      <c r="Z3" s="13"/>
      <c r="AA3" s="14"/>
    </row>
    <row r="4" spans="1:27" x14ac:dyDescent="0.25">
      <c r="A4" s="15">
        <v>42381</v>
      </c>
      <c r="B4" s="16" t="s">
        <v>37</v>
      </c>
      <c r="C4" s="16" t="s">
        <v>100</v>
      </c>
      <c r="D4" s="16" t="s">
        <v>123</v>
      </c>
      <c r="E4" s="17" t="s">
        <v>128</v>
      </c>
      <c r="F4" s="16" t="s">
        <v>121</v>
      </c>
      <c r="G4" s="18" t="s">
        <v>136</v>
      </c>
      <c r="H4" s="18" t="s">
        <v>137</v>
      </c>
      <c r="I4" s="30">
        <f>IF(G4="","",G4-H4)</f>
        <v>38.099999999999994</v>
      </c>
      <c r="J4" s="18" t="s">
        <v>144</v>
      </c>
      <c r="K4" s="29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4" s="18">
        <f t="shared" ref="L4:L5" si="0">IFERROR(I4-J4,"")</f>
        <v>-7.1054273576010019E-15</v>
      </c>
      <c r="M4" s="18"/>
      <c r="N4" s="18">
        <f t="shared" ref="N4:N5" si="1">IF(M4=I4,0,(IF(L4&lt;0,L4,0)))</f>
        <v>-7.1054273576010019E-15</v>
      </c>
      <c r="O4" s="19">
        <f>IF(M4&gt;I4,M4-I4,0)</f>
        <v>0</v>
      </c>
      <c r="P4" s="19">
        <f>IF(N4&gt;J4,N4-J4,0)</f>
        <v>0</v>
      </c>
      <c r="Q4" s="19">
        <f>IF(O4&gt;K4,O4-K4,0)</f>
        <v>0</v>
      </c>
      <c r="R4" s="18">
        <v>0</v>
      </c>
      <c r="S4" s="18">
        <v>0</v>
      </c>
      <c r="T4" s="17" t="s">
        <v>148</v>
      </c>
      <c r="U4" s="20" t="s">
        <v>149</v>
      </c>
      <c r="V4" s="20" t="s">
        <v>150</v>
      </c>
      <c r="W4" s="21">
        <v>0.6020833333333333</v>
      </c>
      <c r="X4" s="16" t="s">
        <v>64</v>
      </c>
      <c r="Y4" s="17" t="s">
        <v>151</v>
      </c>
      <c r="Z4" s="17"/>
      <c r="AA4" s="22" t="s">
        <v>113</v>
      </c>
    </row>
    <row r="5" spans="1:27" x14ac:dyDescent="0.25">
      <c r="A5" s="15">
        <v>42381</v>
      </c>
      <c r="B5" s="16" t="s">
        <v>37</v>
      </c>
      <c r="C5" s="16" t="s">
        <v>100</v>
      </c>
      <c r="D5" s="16" t="s">
        <v>123</v>
      </c>
      <c r="E5" s="17" t="s">
        <v>128</v>
      </c>
      <c r="F5" s="16" t="s">
        <v>121</v>
      </c>
      <c r="G5" s="18" t="s">
        <v>138</v>
      </c>
      <c r="H5" s="18" t="s">
        <v>139</v>
      </c>
      <c r="I5" s="30">
        <f t="shared" ref="I5:I6" si="2">IF(G5="","",G5-H5)</f>
        <v>37.58</v>
      </c>
      <c r="J5" s="18" t="s">
        <v>145</v>
      </c>
      <c r="K5" s="29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5" s="18">
        <f t="shared" si="0"/>
        <v>0</v>
      </c>
      <c r="M5" s="18"/>
      <c r="N5" s="18">
        <f t="shared" si="1"/>
        <v>0</v>
      </c>
      <c r="O5" s="19">
        <f t="shared" ref="O5:O6" si="3">IF(M5&gt;I5,M5-I5,0)</f>
        <v>0</v>
      </c>
      <c r="P5" s="19">
        <f t="shared" ref="P5:P6" si="4">IF(N5&gt;J5,N5-J5,0)</f>
        <v>0</v>
      </c>
      <c r="Q5" s="19">
        <f t="shared" ref="Q5:Q6" si="5">IF(O5&gt;K5,O5-K5,0)</f>
        <v>0</v>
      </c>
      <c r="R5" s="18">
        <v>0</v>
      </c>
      <c r="S5" s="18">
        <v>0</v>
      </c>
      <c r="T5" s="17" t="s">
        <v>152</v>
      </c>
      <c r="U5" s="20" t="s">
        <v>153</v>
      </c>
      <c r="V5" s="20" t="s">
        <v>154</v>
      </c>
      <c r="W5" s="31">
        <v>0.64513888888888882</v>
      </c>
      <c r="X5" s="16" t="s">
        <v>64</v>
      </c>
      <c r="Y5" s="17" t="s">
        <v>151</v>
      </c>
      <c r="Z5" s="17"/>
      <c r="AA5" s="22" t="s">
        <v>113</v>
      </c>
    </row>
    <row r="6" spans="1:27" x14ac:dyDescent="0.25">
      <c r="A6" s="15">
        <v>42382</v>
      </c>
      <c r="B6" s="16" t="s">
        <v>135</v>
      </c>
      <c r="C6" s="16" t="s">
        <v>100</v>
      </c>
      <c r="D6" s="16" t="s">
        <v>123</v>
      </c>
      <c r="E6" s="17" t="s">
        <v>127</v>
      </c>
      <c r="F6" s="16" t="s">
        <v>121</v>
      </c>
      <c r="G6" s="18" t="s">
        <v>140</v>
      </c>
      <c r="H6" s="18" t="s">
        <v>141</v>
      </c>
      <c r="I6" s="30">
        <f t="shared" si="2"/>
        <v>24.15</v>
      </c>
      <c r="J6" s="18" t="s">
        <v>146</v>
      </c>
      <c r="K6" s="29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6" s="18">
        <f t="shared" ref="L6:L7" si="6">IFERROR(I6-J6,"")</f>
        <v>0</v>
      </c>
      <c r="M6" s="18"/>
      <c r="N6" s="18">
        <f t="shared" ref="N6:N7" si="7">IF(M6=I6,0,(IF(L6&lt;0,L6,0)))</f>
        <v>0</v>
      </c>
      <c r="O6" s="19">
        <f t="shared" si="3"/>
        <v>0</v>
      </c>
      <c r="P6" s="19">
        <f t="shared" si="4"/>
        <v>0</v>
      </c>
      <c r="Q6" s="19">
        <f t="shared" si="5"/>
        <v>0</v>
      </c>
      <c r="R6" s="18">
        <v>0</v>
      </c>
      <c r="S6" s="18">
        <v>0</v>
      </c>
      <c r="T6" s="17" t="s">
        <v>155</v>
      </c>
      <c r="U6" s="20" t="s">
        <v>156</v>
      </c>
      <c r="V6" s="20" t="s">
        <v>157</v>
      </c>
      <c r="W6" s="21">
        <v>0.25347222222222221</v>
      </c>
      <c r="X6" s="16" t="s">
        <v>74</v>
      </c>
      <c r="Y6" s="17" t="s">
        <v>111</v>
      </c>
      <c r="Z6" s="17" t="s">
        <v>109</v>
      </c>
      <c r="AA6" s="22" t="s">
        <v>116</v>
      </c>
    </row>
    <row r="7" spans="1:27" x14ac:dyDescent="0.25">
      <c r="A7" s="15">
        <v>42382</v>
      </c>
      <c r="B7" s="16" t="s">
        <v>135</v>
      </c>
      <c r="C7" s="16" t="s">
        <v>100</v>
      </c>
      <c r="D7" s="16" t="s">
        <v>123</v>
      </c>
      <c r="E7" s="17" t="s">
        <v>127</v>
      </c>
      <c r="F7" s="16" t="s">
        <v>121</v>
      </c>
      <c r="G7" s="18" t="s">
        <v>142</v>
      </c>
      <c r="H7" s="18" t="s">
        <v>143</v>
      </c>
      <c r="I7" s="30">
        <f t="shared" ref="I7" si="8">IF(G7="","",G7-H7)</f>
        <v>21.799999999999997</v>
      </c>
      <c r="J7" s="18" t="s">
        <v>147</v>
      </c>
      <c r="K7" s="29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7" s="18">
        <f t="shared" si="6"/>
        <v>-3.5527136788005009E-15</v>
      </c>
      <c r="M7" s="18"/>
      <c r="N7" s="18">
        <f t="shared" si="7"/>
        <v>-3.5527136788005009E-15</v>
      </c>
      <c r="O7" s="19">
        <f t="shared" ref="O7" si="9">IF(M7&gt;I7,M7-I7,0)</f>
        <v>0</v>
      </c>
      <c r="P7" s="19">
        <f t="shared" ref="P7" si="10">IF(N7&gt;J7,N7-J7,0)</f>
        <v>0</v>
      </c>
      <c r="Q7" s="19">
        <f t="shared" ref="Q7" si="11">IF(O7&gt;K7,O7-K7,0)</f>
        <v>0</v>
      </c>
      <c r="R7" s="18">
        <v>0</v>
      </c>
      <c r="S7" s="18">
        <v>0</v>
      </c>
      <c r="T7" s="17" t="s">
        <v>158</v>
      </c>
      <c r="U7" s="20" t="s">
        <v>156</v>
      </c>
      <c r="V7" s="20" t="s">
        <v>159</v>
      </c>
      <c r="W7" s="31">
        <v>0.96527777777777779</v>
      </c>
      <c r="X7" s="16" t="s">
        <v>74</v>
      </c>
      <c r="Y7" s="17" t="s">
        <v>111</v>
      </c>
      <c r="Z7" s="17" t="s">
        <v>109</v>
      </c>
      <c r="AA7" s="22" t="s">
        <v>116</v>
      </c>
    </row>
    <row r="8" spans="1:27" x14ac:dyDescent="0.25">
      <c r="A8" s="15">
        <v>42412</v>
      </c>
      <c r="B8" s="16" t="s">
        <v>184</v>
      </c>
      <c r="C8" s="16" t="s">
        <v>82</v>
      </c>
      <c r="D8" s="16" t="s">
        <v>181</v>
      </c>
      <c r="E8" s="17" t="s">
        <v>127</v>
      </c>
      <c r="F8" s="16" t="s">
        <v>121</v>
      </c>
      <c r="G8" s="18">
        <v>37.799999999999997</v>
      </c>
      <c r="H8" s="18">
        <v>15.2</v>
      </c>
      <c r="I8" s="30">
        <f t="shared" ref="I8:I51" si="12">IF(G8="","",G8-H8)</f>
        <v>22.599999999999998</v>
      </c>
      <c r="J8" s="18">
        <v>22.6</v>
      </c>
      <c r="K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" s="18">
        <f t="shared" ref="L8:L51" si="13">IFERROR(I8-J8,"")</f>
        <v>-3.5527136788005009E-15</v>
      </c>
      <c r="M8" s="18"/>
      <c r="N8" s="18">
        <f t="shared" ref="N8:N51" si="14">IF(M8=I8,0,(IF(L8&lt;0,L8,0)))</f>
        <v>-3.5527136788005009E-15</v>
      </c>
      <c r="O8" s="19">
        <f t="shared" ref="O8:Q51" si="15">IF(M8&gt;I8,M8-I8,0)</f>
        <v>0</v>
      </c>
      <c r="P8" s="19">
        <f t="shared" si="15"/>
        <v>0</v>
      </c>
      <c r="Q8" s="19">
        <f t="shared" si="15"/>
        <v>0</v>
      </c>
      <c r="R8" s="18">
        <v>0</v>
      </c>
      <c r="S8" s="18">
        <v>0</v>
      </c>
      <c r="T8" s="17" t="s">
        <v>196</v>
      </c>
      <c r="U8" s="20" t="s">
        <v>158</v>
      </c>
      <c r="V8" s="20" t="s">
        <v>197</v>
      </c>
      <c r="W8" s="21">
        <v>0.12152777777777778</v>
      </c>
      <c r="X8" s="16" t="s">
        <v>186</v>
      </c>
      <c r="Y8" s="17"/>
      <c r="Z8" s="17"/>
      <c r="AA8" s="22"/>
    </row>
    <row r="9" spans="1:27" x14ac:dyDescent="0.25">
      <c r="A9" s="15">
        <v>42412</v>
      </c>
      <c r="B9" s="16" t="s">
        <v>184</v>
      </c>
      <c r="C9" s="16" t="s">
        <v>82</v>
      </c>
      <c r="D9" s="16" t="s">
        <v>181</v>
      </c>
      <c r="E9" s="17" t="s">
        <v>127</v>
      </c>
      <c r="F9" s="16" t="s">
        <v>121</v>
      </c>
      <c r="G9" s="18">
        <v>42.62</v>
      </c>
      <c r="H9" s="18">
        <v>18.87</v>
      </c>
      <c r="I9" s="30">
        <f t="shared" si="12"/>
        <v>23.749999999999996</v>
      </c>
      <c r="J9" s="18">
        <v>23.75</v>
      </c>
      <c r="K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" s="18">
        <f t="shared" si="13"/>
        <v>-3.5527136788005009E-15</v>
      </c>
      <c r="M9" s="18"/>
      <c r="N9" s="18">
        <f t="shared" si="14"/>
        <v>-3.5527136788005009E-15</v>
      </c>
      <c r="O9" s="19">
        <f t="shared" si="15"/>
        <v>0</v>
      </c>
      <c r="P9" s="19">
        <f t="shared" si="15"/>
        <v>0</v>
      </c>
      <c r="Q9" s="19">
        <f t="shared" si="15"/>
        <v>0</v>
      </c>
      <c r="R9" s="18">
        <v>0</v>
      </c>
      <c r="S9" s="18">
        <v>0</v>
      </c>
      <c r="T9" s="17" t="s">
        <v>198</v>
      </c>
      <c r="U9" s="20" t="s">
        <v>185</v>
      </c>
      <c r="V9" s="20" t="s">
        <v>199</v>
      </c>
      <c r="W9" s="31">
        <v>0.14930555555555555</v>
      </c>
      <c r="X9" s="16" t="s">
        <v>186</v>
      </c>
      <c r="Y9" s="17"/>
      <c r="Z9" s="17"/>
      <c r="AA9" s="22"/>
    </row>
    <row r="10" spans="1:27" x14ac:dyDescent="0.25">
      <c r="A10" s="15">
        <v>42412</v>
      </c>
      <c r="B10" s="16" t="s">
        <v>37</v>
      </c>
      <c r="C10" s="16" t="s">
        <v>100</v>
      </c>
      <c r="D10" s="16" t="s">
        <v>107</v>
      </c>
      <c r="E10" s="17" t="s">
        <v>128</v>
      </c>
      <c r="F10" s="16" t="s">
        <v>121</v>
      </c>
      <c r="G10" s="18">
        <v>43.2</v>
      </c>
      <c r="H10" s="18">
        <v>18.059999999999999</v>
      </c>
      <c r="I10" s="30">
        <f t="shared" si="12"/>
        <v>25.140000000000004</v>
      </c>
      <c r="J10" s="18">
        <v>25.14</v>
      </c>
      <c r="K1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" s="18">
        <f t="shared" si="13"/>
        <v>3.5527136788005009E-15</v>
      </c>
      <c r="M10" s="18"/>
      <c r="N10" s="18">
        <f t="shared" si="14"/>
        <v>0</v>
      </c>
      <c r="O10" s="19">
        <f t="shared" si="15"/>
        <v>0</v>
      </c>
      <c r="P10" s="19">
        <f t="shared" si="15"/>
        <v>0</v>
      </c>
      <c r="Q10" s="19">
        <f t="shared" si="15"/>
        <v>0</v>
      </c>
      <c r="R10" s="18">
        <v>0</v>
      </c>
      <c r="S10" s="18">
        <v>0</v>
      </c>
      <c r="T10" s="17" t="s">
        <v>200</v>
      </c>
      <c r="U10" s="20" t="s">
        <v>201</v>
      </c>
      <c r="V10" s="20" t="s">
        <v>202</v>
      </c>
      <c r="W10" s="21">
        <v>0.29722222222222222</v>
      </c>
      <c r="X10" s="16" t="s">
        <v>64</v>
      </c>
      <c r="Y10" s="17" t="s">
        <v>151</v>
      </c>
      <c r="Z10" s="17" t="s">
        <v>115</v>
      </c>
      <c r="AA10" s="22" t="s">
        <v>113</v>
      </c>
    </row>
    <row r="11" spans="1:27" x14ac:dyDescent="0.25">
      <c r="A11" s="15">
        <v>42412</v>
      </c>
      <c r="B11" s="16" t="s">
        <v>37</v>
      </c>
      <c r="C11" s="16" t="s">
        <v>100</v>
      </c>
      <c r="D11" s="16" t="s">
        <v>107</v>
      </c>
      <c r="E11" s="17" t="s">
        <v>128</v>
      </c>
      <c r="F11" s="16" t="s">
        <v>121</v>
      </c>
      <c r="G11" s="18">
        <v>42.35</v>
      </c>
      <c r="H11" s="18">
        <v>17.190000000000001</v>
      </c>
      <c r="I11" s="30">
        <f t="shared" si="12"/>
        <v>25.16</v>
      </c>
      <c r="J11" s="18">
        <v>25.16</v>
      </c>
      <c r="K1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" s="18">
        <f t="shared" si="13"/>
        <v>0</v>
      </c>
      <c r="M11" s="18"/>
      <c r="N11" s="18">
        <f t="shared" si="14"/>
        <v>0</v>
      </c>
      <c r="O11" s="19">
        <f t="shared" si="15"/>
        <v>0</v>
      </c>
      <c r="P11" s="19">
        <f t="shared" si="15"/>
        <v>0</v>
      </c>
      <c r="Q11" s="19">
        <f t="shared" si="15"/>
        <v>0</v>
      </c>
      <c r="R11" s="18">
        <v>0</v>
      </c>
      <c r="S11" s="18">
        <v>0</v>
      </c>
      <c r="T11" s="17" t="s">
        <v>203</v>
      </c>
      <c r="U11" s="20" t="s">
        <v>204</v>
      </c>
      <c r="V11" s="20" t="s">
        <v>205</v>
      </c>
      <c r="W11" s="31">
        <v>0.35069444444444442</v>
      </c>
      <c r="X11" s="16" t="s">
        <v>64</v>
      </c>
      <c r="Y11" s="17" t="s">
        <v>151</v>
      </c>
      <c r="Z11" s="17" t="s">
        <v>115</v>
      </c>
      <c r="AA11" s="22" t="s">
        <v>113</v>
      </c>
    </row>
    <row r="12" spans="1:27" x14ac:dyDescent="0.25">
      <c r="A12" s="15">
        <v>42412</v>
      </c>
      <c r="B12" s="16" t="s">
        <v>37</v>
      </c>
      <c r="C12" s="16" t="s">
        <v>100</v>
      </c>
      <c r="D12" s="16" t="s">
        <v>107</v>
      </c>
      <c r="E12" s="17" t="s">
        <v>128</v>
      </c>
      <c r="F12" s="16" t="s">
        <v>121</v>
      </c>
      <c r="G12" s="18">
        <v>38.15</v>
      </c>
      <c r="H12" s="18">
        <v>14.05</v>
      </c>
      <c r="I12" s="30">
        <f t="shared" si="12"/>
        <v>24.099999999999998</v>
      </c>
      <c r="J12" s="18">
        <v>24.1</v>
      </c>
      <c r="K1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" s="18">
        <f t="shared" si="13"/>
        <v>-3.5527136788005009E-15</v>
      </c>
      <c r="M12" s="18"/>
      <c r="N12" s="18">
        <f t="shared" si="14"/>
        <v>-3.5527136788005009E-15</v>
      </c>
      <c r="O12" s="19">
        <f t="shared" si="15"/>
        <v>0</v>
      </c>
      <c r="P12" s="19">
        <f t="shared" si="15"/>
        <v>0</v>
      </c>
      <c r="Q12" s="19">
        <f t="shared" si="15"/>
        <v>0</v>
      </c>
      <c r="R12" s="18">
        <v>0</v>
      </c>
      <c r="S12" s="18">
        <v>0</v>
      </c>
      <c r="T12" s="17" t="s">
        <v>206</v>
      </c>
      <c r="U12" s="20" t="s">
        <v>207</v>
      </c>
      <c r="V12" s="20" t="s">
        <v>208</v>
      </c>
      <c r="W12" s="21">
        <v>0.36458333333333331</v>
      </c>
      <c r="X12" s="16" t="s">
        <v>64</v>
      </c>
      <c r="Y12" s="17" t="s">
        <v>151</v>
      </c>
      <c r="Z12" s="17" t="s">
        <v>115</v>
      </c>
      <c r="AA12" s="22" t="s">
        <v>113</v>
      </c>
    </row>
    <row r="13" spans="1:27" x14ac:dyDescent="0.25">
      <c r="A13" s="15">
        <v>42412</v>
      </c>
      <c r="B13" s="16" t="s">
        <v>184</v>
      </c>
      <c r="C13" s="16" t="s">
        <v>82</v>
      </c>
      <c r="D13" s="16" t="s">
        <v>181</v>
      </c>
      <c r="E13" s="17" t="s">
        <v>127</v>
      </c>
      <c r="F13" s="16" t="s">
        <v>121</v>
      </c>
      <c r="G13" s="18">
        <v>42.52</v>
      </c>
      <c r="H13" s="18">
        <v>18.82</v>
      </c>
      <c r="I13" s="30">
        <f t="shared" si="12"/>
        <v>23.700000000000003</v>
      </c>
      <c r="J13" s="18">
        <v>23.7</v>
      </c>
      <c r="K1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" s="18">
        <f t="shared" si="13"/>
        <v>3.5527136788005009E-15</v>
      </c>
      <c r="M13" s="18"/>
      <c r="N13" s="18">
        <f t="shared" si="14"/>
        <v>0</v>
      </c>
      <c r="O13" s="19">
        <f t="shared" si="15"/>
        <v>0</v>
      </c>
      <c r="P13" s="19">
        <f t="shared" si="15"/>
        <v>0</v>
      </c>
      <c r="Q13" s="19">
        <f t="shared" si="15"/>
        <v>0</v>
      </c>
      <c r="R13" s="18">
        <v>0</v>
      </c>
      <c r="S13" s="18">
        <v>0</v>
      </c>
      <c r="T13" s="17" t="s">
        <v>209</v>
      </c>
      <c r="U13" s="20" t="s">
        <v>185</v>
      </c>
      <c r="V13" s="20" t="s">
        <v>210</v>
      </c>
      <c r="W13" s="31">
        <v>0.43402777777777773</v>
      </c>
      <c r="X13" s="16" t="s">
        <v>186</v>
      </c>
      <c r="Y13" s="17"/>
      <c r="Z13" s="17"/>
      <c r="AA13" s="22"/>
    </row>
    <row r="14" spans="1:27" x14ac:dyDescent="0.25">
      <c r="A14" s="15">
        <v>42412</v>
      </c>
      <c r="B14" s="16" t="s">
        <v>37</v>
      </c>
      <c r="C14" s="16" t="s">
        <v>100</v>
      </c>
      <c r="D14" s="16" t="s">
        <v>107</v>
      </c>
      <c r="E14" s="17" t="s">
        <v>128</v>
      </c>
      <c r="F14" s="16" t="s">
        <v>121</v>
      </c>
      <c r="G14" s="18">
        <v>51.75</v>
      </c>
      <c r="H14" s="18">
        <v>13.53</v>
      </c>
      <c r="I14" s="30">
        <f t="shared" si="12"/>
        <v>38.22</v>
      </c>
      <c r="J14" s="18">
        <v>38.22</v>
      </c>
      <c r="K1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" s="18">
        <f t="shared" si="13"/>
        <v>0</v>
      </c>
      <c r="M14" s="18"/>
      <c r="N14" s="18">
        <f t="shared" si="14"/>
        <v>0</v>
      </c>
      <c r="O14" s="19">
        <f t="shared" si="15"/>
        <v>0</v>
      </c>
      <c r="P14" s="19">
        <f t="shared" si="15"/>
        <v>0</v>
      </c>
      <c r="Q14" s="19">
        <f t="shared" si="15"/>
        <v>0</v>
      </c>
      <c r="R14" s="18">
        <v>0</v>
      </c>
      <c r="S14" s="18">
        <v>0</v>
      </c>
      <c r="T14" s="17" t="s">
        <v>211</v>
      </c>
      <c r="U14" s="20" t="s">
        <v>212</v>
      </c>
      <c r="V14" s="20" t="s">
        <v>213</v>
      </c>
      <c r="W14" s="21">
        <v>0.52430555555555558</v>
      </c>
      <c r="X14" s="16" t="s">
        <v>64</v>
      </c>
      <c r="Y14" s="17" t="s">
        <v>151</v>
      </c>
      <c r="Z14" s="17" t="s">
        <v>115</v>
      </c>
      <c r="AA14" s="22" t="s">
        <v>113</v>
      </c>
    </row>
    <row r="15" spans="1:27" x14ac:dyDescent="0.25">
      <c r="A15" s="15">
        <v>42412</v>
      </c>
      <c r="B15" s="16" t="s">
        <v>135</v>
      </c>
      <c r="C15" s="16" t="s">
        <v>100</v>
      </c>
      <c r="D15" s="16" t="s">
        <v>107</v>
      </c>
      <c r="E15" s="17" t="s">
        <v>127</v>
      </c>
      <c r="F15" s="16" t="s">
        <v>121</v>
      </c>
      <c r="G15" s="18">
        <v>36.159999999999997</v>
      </c>
      <c r="H15" s="18">
        <v>14.38</v>
      </c>
      <c r="I15" s="30">
        <f t="shared" si="12"/>
        <v>21.779999999999994</v>
      </c>
      <c r="J15" s="18">
        <v>21.78</v>
      </c>
      <c r="K1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" s="18">
        <f t="shared" si="13"/>
        <v>-7.1054273576010019E-15</v>
      </c>
      <c r="M15" s="18"/>
      <c r="N15" s="18">
        <f t="shared" si="14"/>
        <v>-7.1054273576010019E-15</v>
      </c>
      <c r="O15" s="19">
        <f t="shared" si="15"/>
        <v>0</v>
      </c>
      <c r="P15" s="19">
        <f t="shared" si="15"/>
        <v>0</v>
      </c>
      <c r="Q15" s="19">
        <f t="shared" si="15"/>
        <v>0</v>
      </c>
      <c r="R15" s="18">
        <v>0</v>
      </c>
      <c r="S15" s="18">
        <v>0</v>
      </c>
      <c r="T15" s="17" t="s">
        <v>214</v>
      </c>
      <c r="U15" s="20" t="s">
        <v>215</v>
      </c>
      <c r="V15" s="20" t="s">
        <v>216</v>
      </c>
      <c r="W15" s="31">
        <v>0.56944444444444442</v>
      </c>
      <c r="X15" s="16" t="s">
        <v>74</v>
      </c>
      <c r="Y15" s="17" t="s">
        <v>108</v>
      </c>
      <c r="Z15" s="17" t="s">
        <v>112</v>
      </c>
      <c r="AA15" s="22" t="s">
        <v>118</v>
      </c>
    </row>
    <row r="16" spans="1:27" x14ac:dyDescent="0.25">
      <c r="A16" s="15">
        <v>42412</v>
      </c>
      <c r="B16" s="16" t="s">
        <v>135</v>
      </c>
      <c r="C16" s="16" t="s">
        <v>100</v>
      </c>
      <c r="D16" s="16" t="s">
        <v>107</v>
      </c>
      <c r="E16" s="17" t="s">
        <v>127</v>
      </c>
      <c r="F16" s="16" t="s">
        <v>121</v>
      </c>
      <c r="G16" s="18">
        <v>37.840000000000003</v>
      </c>
      <c r="H16" s="18">
        <v>13.84</v>
      </c>
      <c r="I16" s="30">
        <f t="shared" si="12"/>
        <v>24.000000000000004</v>
      </c>
      <c r="J16" s="18">
        <v>24</v>
      </c>
      <c r="K1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" s="18">
        <f t="shared" si="13"/>
        <v>3.5527136788005009E-15</v>
      </c>
      <c r="M16" s="18"/>
      <c r="N16" s="18">
        <f t="shared" si="14"/>
        <v>0</v>
      </c>
      <c r="O16" s="19">
        <f t="shared" si="15"/>
        <v>0</v>
      </c>
      <c r="P16" s="19">
        <f t="shared" si="15"/>
        <v>0</v>
      </c>
      <c r="Q16" s="19">
        <f t="shared" si="15"/>
        <v>0</v>
      </c>
      <c r="R16" s="18">
        <v>0</v>
      </c>
      <c r="S16" s="18">
        <v>0</v>
      </c>
      <c r="T16" s="17" t="s">
        <v>217</v>
      </c>
      <c r="U16" s="20" t="s">
        <v>218</v>
      </c>
      <c r="V16" s="20" t="s">
        <v>219</v>
      </c>
      <c r="W16" s="21">
        <v>0.57638888888888895</v>
      </c>
      <c r="X16" s="16" t="s">
        <v>74</v>
      </c>
      <c r="Y16" s="17" t="s">
        <v>108</v>
      </c>
      <c r="Z16" s="17" t="s">
        <v>112</v>
      </c>
      <c r="AA16" s="22" t="s">
        <v>118</v>
      </c>
    </row>
    <row r="17" spans="1:27" x14ac:dyDescent="0.25">
      <c r="A17" s="15">
        <v>42412</v>
      </c>
      <c r="B17" s="16" t="s">
        <v>184</v>
      </c>
      <c r="C17" s="16" t="s">
        <v>82</v>
      </c>
      <c r="D17" s="16" t="s">
        <v>181</v>
      </c>
      <c r="E17" s="17" t="s">
        <v>127</v>
      </c>
      <c r="F17" s="16" t="s">
        <v>121</v>
      </c>
      <c r="G17" s="18">
        <v>38.119999999999997</v>
      </c>
      <c r="H17" s="18">
        <v>15.17</v>
      </c>
      <c r="I17" s="30">
        <f t="shared" si="12"/>
        <v>22.949999999999996</v>
      </c>
      <c r="J17" s="18">
        <v>22.95</v>
      </c>
      <c r="K1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" s="18">
        <f t="shared" si="13"/>
        <v>-3.5527136788005009E-15</v>
      </c>
      <c r="M17" s="18"/>
      <c r="N17" s="18">
        <f t="shared" si="14"/>
        <v>-3.5527136788005009E-15</v>
      </c>
      <c r="O17" s="19">
        <f t="shared" si="15"/>
        <v>0</v>
      </c>
      <c r="P17" s="19">
        <f t="shared" si="15"/>
        <v>0</v>
      </c>
      <c r="Q17" s="19">
        <f t="shared" si="15"/>
        <v>0</v>
      </c>
      <c r="R17" s="18">
        <v>0</v>
      </c>
      <c r="S17" s="18">
        <v>0</v>
      </c>
      <c r="T17" s="17" t="s">
        <v>220</v>
      </c>
      <c r="U17" s="20" t="s">
        <v>158</v>
      </c>
      <c r="V17" s="20" t="s">
        <v>221</v>
      </c>
      <c r="W17" s="31">
        <v>0.60416666666666663</v>
      </c>
      <c r="X17" s="16" t="s">
        <v>186</v>
      </c>
      <c r="Y17" s="17"/>
      <c r="Z17" s="17"/>
      <c r="AA17" s="22"/>
    </row>
    <row r="18" spans="1:27" x14ac:dyDescent="0.25">
      <c r="A18" s="15">
        <v>42412</v>
      </c>
      <c r="B18" s="16" t="s">
        <v>184</v>
      </c>
      <c r="C18" s="16" t="s">
        <v>82</v>
      </c>
      <c r="D18" s="16" t="s">
        <v>181</v>
      </c>
      <c r="E18" s="17" t="s">
        <v>127</v>
      </c>
      <c r="F18" s="16" t="s">
        <v>121</v>
      </c>
      <c r="G18" s="18">
        <v>44.38</v>
      </c>
      <c r="H18" s="18">
        <v>18.88</v>
      </c>
      <c r="I18" s="30">
        <f t="shared" si="12"/>
        <v>25.500000000000004</v>
      </c>
      <c r="J18" s="18">
        <v>25.5</v>
      </c>
      <c r="K1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" s="18">
        <f t="shared" si="13"/>
        <v>3.5527136788005009E-15</v>
      </c>
      <c r="M18" s="18"/>
      <c r="N18" s="18">
        <f t="shared" si="14"/>
        <v>0</v>
      </c>
      <c r="O18" s="19">
        <f t="shared" si="15"/>
        <v>0</v>
      </c>
      <c r="P18" s="19">
        <f t="shared" si="15"/>
        <v>0</v>
      </c>
      <c r="Q18" s="19">
        <f t="shared" si="15"/>
        <v>0</v>
      </c>
      <c r="R18" s="18">
        <v>0</v>
      </c>
      <c r="S18" s="18">
        <v>0</v>
      </c>
      <c r="T18" s="17" t="s">
        <v>173</v>
      </c>
      <c r="U18" s="20" t="s">
        <v>185</v>
      </c>
      <c r="V18" s="20" t="s">
        <v>222</v>
      </c>
      <c r="W18" s="21">
        <v>0.61111111111111105</v>
      </c>
      <c r="X18" s="16" t="s">
        <v>186</v>
      </c>
      <c r="Y18" s="17"/>
      <c r="Z18" s="17"/>
      <c r="AA18" s="22"/>
    </row>
    <row r="19" spans="1:27" x14ac:dyDescent="0.25">
      <c r="A19" s="15">
        <v>42412</v>
      </c>
      <c r="B19" s="16" t="s">
        <v>135</v>
      </c>
      <c r="C19" s="16" t="s">
        <v>100</v>
      </c>
      <c r="D19" s="16" t="s">
        <v>107</v>
      </c>
      <c r="E19" s="17" t="s">
        <v>127</v>
      </c>
      <c r="F19" s="16" t="s">
        <v>121</v>
      </c>
      <c r="G19" s="18">
        <v>38.64</v>
      </c>
      <c r="H19" s="18">
        <v>14.16</v>
      </c>
      <c r="I19" s="30">
        <f t="shared" si="12"/>
        <v>24.48</v>
      </c>
      <c r="J19" s="18">
        <v>24.48</v>
      </c>
      <c r="K1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9" s="18">
        <f t="shared" si="13"/>
        <v>0</v>
      </c>
      <c r="M19" s="18"/>
      <c r="N19" s="18">
        <f t="shared" si="14"/>
        <v>0</v>
      </c>
      <c r="O19" s="19">
        <f t="shared" si="15"/>
        <v>0</v>
      </c>
      <c r="P19" s="19">
        <f t="shared" si="15"/>
        <v>0</v>
      </c>
      <c r="Q19" s="19">
        <f t="shared" si="15"/>
        <v>0</v>
      </c>
      <c r="R19" s="18">
        <v>0</v>
      </c>
      <c r="S19" s="18">
        <v>0</v>
      </c>
      <c r="T19" s="17" t="s">
        <v>207</v>
      </c>
      <c r="U19" s="20" t="s">
        <v>165</v>
      </c>
      <c r="V19" s="20" t="s">
        <v>223</v>
      </c>
      <c r="W19" s="31">
        <v>0.62152777777777779</v>
      </c>
      <c r="X19" s="16" t="s">
        <v>74</v>
      </c>
      <c r="Y19" s="17" t="s">
        <v>108</v>
      </c>
      <c r="Z19" s="17" t="s">
        <v>112</v>
      </c>
      <c r="AA19" s="22" t="s">
        <v>118</v>
      </c>
    </row>
    <row r="20" spans="1:27" x14ac:dyDescent="0.25">
      <c r="A20" s="15">
        <v>42412</v>
      </c>
      <c r="B20" s="16" t="s">
        <v>42</v>
      </c>
      <c r="C20" s="16" t="s">
        <v>82</v>
      </c>
      <c r="D20" s="16" t="s">
        <v>181</v>
      </c>
      <c r="E20" s="17" t="s">
        <v>128</v>
      </c>
      <c r="F20" s="16" t="s">
        <v>121</v>
      </c>
      <c r="G20" s="18">
        <v>36.15</v>
      </c>
      <c r="H20" s="18">
        <v>15.35</v>
      </c>
      <c r="I20" s="30">
        <f t="shared" si="12"/>
        <v>20.799999999999997</v>
      </c>
      <c r="J20" s="18">
        <v>20.8</v>
      </c>
      <c r="K2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0" s="18">
        <f t="shared" si="13"/>
        <v>-3.5527136788005009E-15</v>
      </c>
      <c r="M20" s="18"/>
      <c r="N20" s="18">
        <f t="shared" si="14"/>
        <v>-3.5527136788005009E-15</v>
      </c>
      <c r="O20" s="19">
        <f t="shared" si="15"/>
        <v>0</v>
      </c>
      <c r="P20" s="19">
        <f t="shared" si="15"/>
        <v>0</v>
      </c>
      <c r="Q20" s="19">
        <f t="shared" si="15"/>
        <v>0</v>
      </c>
      <c r="R20" s="18">
        <v>0</v>
      </c>
      <c r="S20" s="18">
        <v>0</v>
      </c>
      <c r="T20" s="17" t="s">
        <v>224</v>
      </c>
      <c r="U20" s="20" t="s">
        <v>182</v>
      </c>
      <c r="V20" s="20" t="s">
        <v>225</v>
      </c>
      <c r="W20" s="21">
        <v>0.60416666666666663</v>
      </c>
      <c r="X20" s="16" t="s">
        <v>78</v>
      </c>
      <c r="Y20" s="17"/>
      <c r="Z20" s="17"/>
      <c r="AA20" s="22"/>
    </row>
    <row r="21" spans="1:27" x14ac:dyDescent="0.25">
      <c r="A21" s="15">
        <v>42412</v>
      </c>
      <c r="B21" s="16" t="s">
        <v>37</v>
      </c>
      <c r="C21" s="16" t="s">
        <v>100</v>
      </c>
      <c r="D21" s="16" t="s">
        <v>107</v>
      </c>
      <c r="E21" s="17" t="s">
        <v>128</v>
      </c>
      <c r="F21" s="16" t="s">
        <v>121</v>
      </c>
      <c r="G21" s="18">
        <v>38.15</v>
      </c>
      <c r="H21" s="18">
        <v>13.05</v>
      </c>
      <c r="I21" s="30">
        <f t="shared" si="12"/>
        <v>25.099999999999998</v>
      </c>
      <c r="J21" s="18">
        <v>25.1</v>
      </c>
      <c r="K2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1" s="18">
        <f t="shared" si="13"/>
        <v>-3.5527136788005009E-15</v>
      </c>
      <c r="M21" s="18"/>
      <c r="N21" s="18">
        <f t="shared" si="14"/>
        <v>-3.5527136788005009E-15</v>
      </c>
      <c r="O21" s="19">
        <f t="shared" si="15"/>
        <v>0</v>
      </c>
      <c r="P21" s="19">
        <f t="shared" si="15"/>
        <v>0</v>
      </c>
      <c r="Q21" s="19">
        <f t="shared" si="15"/>
        <v>0</v>
      </c>
      <c r="R21" s="18">
        <v>0</v>
      </c>
      <c r="S21" s="18">
        <v>0</v>
      </c>
      <c r="T21" s="17" t="s">
        <v>174</v>
      </c>
      <c r="U21" s="20" t="s">
        <v>226</v>
      </c>
      <c r="V21" s="20" t="s">
        <v>227</v>
      </c>
      <c r="W21" s="31">
        <v>0.625</v>
      </c>
      <c r="X21" s="16" t="s">
        <v>64</v>
      </c>
      <c r="Y21" s="17" t="s">
        <v>151</v>
      </c>
      <c r="Z21" s="17" t="s">
        <v>115</v>
      </c>
      <c r="AA21" s="22" t="s">
        <v>113</v>
      </c>
    </row>
    <row r="22" spans="1:27" x14ac:dyDescent="0.25">
      <c r="A22" s="15">
        <v>42412</v>
      </c>
      <c r="B22" s="16" t="s">
        <v>135</v>
      </c>
      <c r="C22" s="16" t="s">
        <v>100</v>
      </c>
      <c r="D22" s="16" t="s">
        <v>107</v>
      </c>
      <c r="E22" s="17" t="s">
        <v>127</v>
      </c>
      <c r="F22" s="16" t="s">
        <v>121</v>
      </c>
      <c r="G22" s="18">
        <v>38.82</v>
      </c>
      <c r="H22" s="18">
        <v>12.94</v>
      </c>
      <c r="I22" s="30">
        <f t="shared" si="12"/>
        <v>25.880000000000003</v>
      </c>
      <c r="J22" s="18">
        <v>25.88</v>
      </c>
      <c r="K2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2" s="18">
        <f t="shared" si="13"/>
        <v>3.5527136788005009E-15</v>
      </c>
      <c r="M22" s="18"/>
      <c r="N22" s="18">
        <f t="shared" si="14"/>
        <v>0</v>
      </c>
      <c r="O22" s="19">
        <f t="shared" si="15"/>
        <v>0</v>
      </c>
      <c r="P22" s="19">
        <f t="shared" si="15"/>
        <v>0</v>
      </c>
      <c r="Q22" s="19">
        <f t="shared" si="15"/>
        <v>0</v>
      </c>
      <c r="R22" s="18">
        <v>0</v>
      </c>
      <c r="S22" s="18">
        <v>0</v>
      </c>
      <c r="T22" s="17" t="s">
        <v>228</v>
      </c>
      <c r="U22" s="20" t="s">
        <v>229</v>
      </c>
      <c r="V22" s="20" t="s">
        <v>230</v>
      </c>
      <c r="W22" s="21">
        <v>0.67361111111111116</v>
      </c>
      <c r="X22" s="16" t="s">
        <v>74</v>
      </c>
      <c r="Y22" s="17" t="s">
        <v>108</v>
      </c>
      <c r="Z22" s="17" t="s">
        <v>112</v>
      </c>
      <c r="AA22" s="22" t="s">
        <v>118</v>
      </c>
    </row>
    <row r="23" spans="1:27" x14ac:dyDescent="0.25">
      <c r="A23" s="15">
        <v>42412</v>
      </c>
      <c r="B23" s="16" t="s">
        <v>42</v>
      </c>
      <c r="C23" s="16" t="s">
        <v>82</v>
      </c>
      <c r="D23" s="16" t="s">
        <v>181</v>
      </c>
      <c r="E23" s="17" t="s">
        <v>128</v>
      </c>
      <c r="F23" s="16" t="s">
        <v>121</v>
      </c>
      <c r="G23" s="18">
        <v>35.299999999999997</v>
      </c>
      <c r="H23" s="18">
        <v>15.3</v>
      </c>
      <c r="I23" s="30">
        <f t="shared" si="12"/>
        <v>19.999999999999996</v>
      </c>
      <c r="J23" s="18">
        <v>20</v>
      </c>
      <c r="K2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3" s="18">
        <f t="shared" si="13"/>
        <v>-3.5527136788005009E-15</v>
      </c>
      <c r="M23" s="18"/>
      <c r="N23" s="18">
        <f t="shared" si="14"/>
        <v>-3.5527136788005009E-15</v>
      </c>
      <c r="O23" s="19">
        <f t="shared" si="15"/>
        <v>0</v>
      </c>
      <c r="P23" s="19">
        <f t="shared" si="15"/>
        <v>0</v>
      </c>
      <c r="Q23" s="19">
        <f t="shared" si="15"/>
        <v>0</v>
      </c>
      <c r="R23" s="18">
        <v>0</v>
      </c>
      <c r="S23" s="18">
        <v>0</v>
      </c>
      <c r="T23" s="17" t="s">
        <v>231</v>
      </c>
      <c r="U23" s="20" t="s">
        <v>182</v>
      </c>
      <c r="V23" s="20" t="s">
        <v>232</v>
      </c>
      <c r="W23" s="31">
        <v>0.72569444444444453</v>
      </c>
      <c r="X23" s="16" t="s">
        <v>78</v>
      </c>
      <c r="Y23" s="17"/>
      <c r="Z23" s="17"/>
      <c r="AA23" s="22"/>
    </row>
    <row r="24" spans="1:27" x14ac:dyDescent="0.25">
      <c r="A24" s="15">
        <v>42412</v>
      </c>
      <c r="B24" s="16" t="s">
        <v>184</v>
      </c>
      <c r="C24" s="16" t="s">
        <v>82</v>
      </c>
      <c r="D24" s="16" t="s">
        <v>181</v>
      </c>
      <c r="E24" s="17" t="s">
        <v>127</v>
      </c>
      <c r="F24" s="16" t="s">
        <v>121</v>
      </c>
      <c r="G24" s="18">
        <v>38.5</v>
      </c>
      <c r="H24" s="18">
        <v>15.2</v>
      </c>
      <c r="I24" s="30">
        <f t="shared" si="12"/>
        <v>23.3</v>
      </c>
      <c r="J24" s="18">
        <v>23.3</v>
      </c>
      <c r="K2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4" s="18">
        <f t="shared" si="13"/>
        <v>0</v>
      </c>
      <c r="M24" s="18"/>
      <c r="N24" s="18">
        <f t="shared" si="14"/>
        <v>0</v>
      </c>
      <c r="O24" s="19">
        <f t="shared" si="15"/>
        <v>0</v>
      </c>
      <c r="P24" s="19">
        <f t="shared" si="15"/>
        <v>0</v>
      </c>
      <c r="Q24" s="19">
        <f t="shared" si="15"/>
        <v>0</v>
      </c>
      <c r="R24" s="18">
        <v>0</v>
      </c>
      <c r="S24" s="18">
        <v>0</v>
      </c>
      <c r="T24" s="17" t="s">
        <v>233</v>
      </c>
      <c r="U24" s="20" t="s">
        <v>158</v>
      </c>
      <c r="V24" s="20" t="s">
        <v>234</v>
      </c>
      <c r="W24" s="21">
        <v>0.77777777777777779</v>
      </c>
      <c r="X24" s="16" t="s">
        <v>186</v>
      </c>
      <c r="Y24" s="17"/>
      <c r="Z24" s="17"/>
      <c r="AA24" s="22"/>
    </row>
    <row r="25" spans="1:27" x14ac:dyDescent="0.25">
      <c r="A25" s="15">
        <v>42412</v>
      </c>
      <c r="B25" s="16" t="s">
        <v>184</v>
      </c>
      <c r="C25" s="16" t="s">
        <v>82</v>
      </c>
      <c r="D25" s="16" t="s">
        <v>181</v>
      </c>
      <c r="E25" s="17" t="s">
        <v>127</v>
      </c>
      <c r="F25" s="16" t="s">
        <v>121</v>
      </c>
      <c r="G25" s="18">
        <v>43.34</v>
      </c>
      <c r="H25" s="18">
        <v>18.739999999999998</v>
      </c>
      <c r="I25" s="30">
        <f t="shared" si="12"/>
        <v>24.600000000000005</v>
      </c>
      <c r="J25" s="18">
        <v>24.6</v>
      </c>
      <c r="K2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5" s="18">
        <f t="shared" si="13"/>
        <v>3.5527136788005009E-15</v>
      </c>
      <c r="M25" s="18"/>
      <c r="N25" s="18">
        <f t="shared" si="14"/>
        <v>0</v>
      </c>
      <c r="O25" s="19">
        <f t="shared" si="15"/>
        <v>0</v>
      </c>
      <c r="P25" s="19">
        <f t="shared" si="15"/>
        <v>0</v>
      </c>
      <c r="Q25" s="19">
        <f t="shared" si="15"/>
        <v>0</v>
      </c>
      <c r="R25" s="18">
        <v>0</v>
      </c>
      <c r="S25" s="18">
        <v>0</v>
      </c>
      <c r="T25" s="17" t="s">
        <v>235</v>
      </c>
      <c r="U25" s="20" t="s">
        <v>185</v>
      </c>
      <c r="V25" s="20" t="s">
        <v>236</v>
      </c>
      <c r="W25" s="31">
        <v>0.79861111111111116</v>
      </c>
      <c r="X25" s="16" t="s">
        <v>186</v>
      </c>
      <c r="Y25" s="17"/>
      <c r="Z25" s="17"/>
      <c r="AA25" s="22"/>
    </row>
    <row r="26" spans="1:27" x14ac:dyDescent="0.25">
      <c r="A26" s="15">
        <v>42412</v>
      </c>
      <c r="B26" s="16" t="s">
        <v>37</v>
      </c>
      <c r="C26" s="16" t="s">
        <v>100</v>
      </c>
      <c r="D26" s="16" t="s">
        <v>107</v>
      </c>
      <c r="E26" s="17" t="s">
        <v>128</v>
      </c>
      <c r="F26" s="16" t="s">
        <v>121</v>
      </c>
      <c r="G26" s="18">
        <v>43.4</v>
      </c>
      <c r="H26" s="18">
        <v>18.22</v>
      </c>
      <c r="I26" s="30">
        <f t="shared" si="12"/>
        <v>25.18</v>
      </c>
      <c r="J26" s="18">
        <v>25.18</v>
      </c>
      <c r="K2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6" s="18">
        <f t="shared" si="13"/>
        <v>0</v>
      </c>
      <c r="M26" s="18"/>
      <c r="N26" s="18">
        <f t="shared" si="14"/>
        <v>0</v>
      </c>
      <c r="O26" s="19">
        <f t="shared" si="15"/>
        <v>0</v>
      </c>
      <c r="P26" s="19">
        <f t="shared" si="15"/>
        <v>0</v>
      </c>
      <c r="Q26" s="19">
        <f t="shared" si="15"/>
        <v>0</v>
      </c>
      <c r="R26" s="18">
        <v>0</v>
      </c>
      <c r="S26" s="18">
        <v>0</v>
      </c>
      <c r="T26" s="17" t="s">
        <v>237</v>
      </c>
      <c r="U26" s="20" t="s">
        <v>201</v>
      </c>
      <c r="V26" s="20" t="s">
        <v>238</v>
      </c>
      <c r="W26" s="21">
        <v>0.875</v>
      </c>
      <c r="X26" s="16" t="s">
        <v>64</v>
      </c>
      <c r="Y26" s="17" t="s">
        <v>151</v>
      </c>
      <c r="Z26" s="17" t="s">
        <v>115</v>
      </c>
      <c r="AA26" s="22" t="s">
        <v>113</v>
      </c>
    </row>
    <row r="27" spans="1:27" x14ac:dyDescent="0.25">
      <c r="A27" s="15">
        <v>42412</v>
      </c>
      <c r="B27" s="16" t="s">
        <v>184</v>
      </c>
      <c r="C27" s="16" t="s">
        <v>82</v>
      </c>
      <c r="D27" s="16" t="s">
        <v>181</v>
      </c>
      <c r="E27" s="17" t="s">
        <v>127</v>
      </c>
      <c r="F27" s="16" t="s">
        <v>121</v>
      </c>
      <c r="G27" s="18">
        <v>43.34</v>
      </c>
      <c r="H27" s="18">
        <v>18.739999999999998</v>
      </c>
      <c r="I27" s="30">
        <f t="shared" si="12"/>
        <v>24.600000000000005</v>
      </c>
      <c r="J27" s="18">
        <v>24.6</v>
      </c>
      <c r="K2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7" s="18">
        <f t="shared" si="13"/>
        <v>3.5527136788005009E-15</v>
      </c>
      <c r="M27" s="18"/>
      <c r="N27" s="18">
        <f t="shared" si="14"/>
        <v>0</v>
      </c>
      <c r="O27" s="19">
        <f t="shared" si="15"/>
        <v>0</v>
      </c>
      <c r="P27" s="19">
        <f t="shared" si="15"/>
        <v>0</v>
      </c>
      <c r="Q27" s="19">
        <f t="shared" si="15"/>
        <v>0</v>
      </c>
      <c r="R27" s="18">
        <v>0</v>
      </c>
      <c r="S27" s="18">
        <v>0</v>
      </c>
      <c r="T27" s="17" t="s">
        <v>150</v>
      </c>
      <c r="U27" s="20" t="s">
        <v>185</v>
      </c>
      <c r="V27" s="20" t="s">
        <v>239</v>
      </c>
      <c r="W27" s="31">
        <v>0.98611111111111116</v>
      </c>
      <c r="X27" s="16" t="s">
        <v>186</v>
      </c>
      <c r="Y27" s="17"/>
      <c r="Z27" s="17"/>
      <c r="AA27" s="22"/>
    </row>
    <row r="28" spans="1:27" x14ac:dyDescent="0.25">
      <c r="A28" s="15">
        <v>42413</v>
      </c>
      <c r="B28" s="16" t="s">
        <v>61</v>
      </c>
      <c r="C28" s="16" t="s">
        <v>86</v>
      </c>
      <c r="D28" s="16" t="s">
        <v>240</v>
      </c>
      <c r="E28" s="17" t="s">
        <v>128</v>
      </c>
      <c r="F28" s="16" t="s">
        <v>121</v>
      </c>
      <c r="G28" s="18">
        <v>39.200000000000003</v>
      </c>
      <c r="H28" s="18">
        <v>18</v>
      </c>
      <c r="I28" s="30">
        <f t="shared" si="12"/>
        <v>21.200000000000003</v>
      </c>
      <c r="J28" s="18">
        <v>21.2</v>
      </c>
      <c r="K2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8" s="18">
        <f t="shared" si="13"/>
        <v>3.5527136788005009E-15</v>
      </c>
      <c r="M28" s="18"/>
      <c r="N28" s="18">
        <f t="shared" si="14"/>
        <v>0</v>
      </c>
      <c r="O28" s="19">
        <f t="shared" si="15"/>
        <v>0</v>
      </c>
      <c r="P28" s="19">
        <f t="shared" si="15"/>
        <v>0</v>
      </c>
      <c r="Q28" s="19">
        <f t="shared" si="15"/>
        <v>0</v>
      </c>
      <c r="R28" s="18">
        <v>0</v>
      </c>
      <c r="S28" s="18">
        <v>0</v>
      </c>
      <c r="T28" s="17" t="s">
        <v>241</v>
      </c>
      <c r="U28" s="20" t="s">
        <v>242</v>
      </c>
      <c r="V28" s="20" t="s">
        <v>243</v>
      </c>
      <c r="W28" s="21">
        <v>6.5972222222222224E-2</v>
      </c>
      <c r="X28" s="16" t="s">
        <v>61</v>
      </c>
      <c r="Y28" s="17"/>
      <c r="Z28" s="17"/>
      <c r="AA28" s="22"/>
    </row>
    <row r="29" spans="1:27" x14ac:dyDescent="0.25">
      <c r="A29" s="15">
        <v>42413</v>
      </c>
      <c r="B29" s="16" t="s">
        <v>184</v>
      </c>
      <c r="C29" s="16" t="s">
        <v>82</v>
      </c>
      <c r="D29" s="16" t="s">
        <v>181</v>
      </c>
      <c r="E29" s="17" t="s">
        <v>127</v>
      </c>
      <c r="F29" s="16" t="s">
        <v>121</v>
      </c>
      <c r="G29" s="18">
        <v>42.38</v>
      </c>
      <c r="H29" s="18">
        <v>18.68</v>
      </c>
      <c r="I29" s="30">
        <f t="shared" si="12"/>
        <v>23.700000000000003</v>
      </c>
      <c r="J29" s="18">
        <v>23.7</v>
      </c>
      <c r="K2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9" s="18">
        <f t="shared" si="13"/>
        <v>3.5527136788005009E-15</v>
      </c>
      <c r="M29" s="18"/>
      <c r="N29" s="18">
        <f t="shared" si="14"/>
        <v>0</v>
      </c>
      <c r="O29" s="19">
        <f t="shared" si="15"/>
        <v>0</v>
      </c>
      <c r="P29" s="19">
        <f t="shared" si="15"/>
        <v>0</v>
      </c>
      <c r="Q29" s="19">
        <f t="shared" si="15"/>
        <v>0</v>
      </c>
      <c r="R29" s="18">
        <v>0</v>
      </c>
      <c r="S29" s="18">
        <v>0</v>
      </c>
      <c r="T29" s="17" t="s">
        <v>244</v>
      </c>
      <c r="U29" s="20" t="s">
        <v>185</v>
      </c>
      <c r="V29" s="20" t="s">
        <v>245</v>
      </c>
      <c r="W29" s="31">
        <v>0.125</v>
      </c>
      <c r="X29" s="16" t="s">
        <v>186</v>
      </c>
      <c r="Y29" s="17"/>
      <c r="Z29" s="17"/>
      <c r="AA29" s="22"/>
    </row>
    <row r="30" spans="1:27" x14ac:dyDescent="0.25">
      <c r="A30" s="15">
        <v>42413</v>
      </c>
      <c r="B30" s="16" t="s">
        <v>184</v>
      </c>
      <c r="C30" s="16" t="s">
        <v>82</v>
      </c>
      <c r="D30" s="16" t="s">
        <v>181</v>
      </c>
      <c r="E30" s="17" t="s">
        <v>127</v>
      </c>
      <c r="F30" s="16" t="s">
        <v>121</v>
      </c>
      <c r="G30" s="18">
        <v>42.98</v>
      </c>
      <c r="H30" s="18">
        <v>18.68</v>
      </c>
      <c r="I30" s="30">
        <f t="shared" si="12"/>
        <v>24.299999999999997</v>
      </c>
      <c r="J30" s="18">
        <v>24.3</v>
      </c>
      <c r="K3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0" s="18">
        <f t="shared" si="13"/>
        <v>-3.5527136788005009E-15</v>
      </c>
      <c r="M30" s="18"/>
      <c r="N30" s="18">
        <f t="shared" si="14"/>
        <v>-3.5527136788005009E-15</v>
      </c>
      <c r="O30" s="19">
        <f t="shared" si="15"/>
        <v>0</v>
      </c>
      <c r="P30" s="19">
        <f t="shared" si="15"/>
        <v>0</v>
      </c>
      <c r="Q30" s="19">
        <f t="shared" si="15"/>
        <v>0</v>
      </c>
      <c r="R30" s="18">
        <v>0</v>
      </c>
      <c r="S30" s="18">
        <v>0</v>
      </c>
      <c r="T30" s="17" t="s">
        <v>246</v>
      </c>
      <c r="U30" s="20" t="s">
        <v>185</v>
      </c>
      <c r="V30" s="20" t="s">
        <v>247</v>
      </c>
      <c r="W30" s="21">
        <v>0.33333333333333331</v>
      </c>
      <c r="X30" s="16" t="s">
        <v>186</v>
      </c>
      <c r="Y30" s="17"/>
      <c r="Z30" s="17"/>
      <c r="AA30" s="22"/>
    </row>
    <row r="31" spans="1:27" x14ac:dyDescent="0.25">
      <c r="A31" s="15">
        <v>42413</v>
      </c>
      <c r="B31" s="16" t="s">
        <v>37</v>
      </c>
      <c r="C31" s="16" t="s">
        <v>100</v>
      </c>
      <c r="D31" s="16" t="s">
        <v>107</v>
      </c>
      <c r="E31" s="17" t="s">
        <v>128</v>
      </c>
      <c r="F31" s="16" t="s">
        <v>121</v>
      </c>
      <c r="G31" s="18">
        <v>39.450000000000003</v>
      </c>
      <c r="H31" s="18">
        <v>14.69</v>
      </c>
      <c r="I31" s="30">
        <f t="shared" si="12"/>
        <v>24.760000000000005</v>
      </c>
      <c r="J31" s="18">
        <v>24.76</v>
      </c>
      <c r="K3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1" s="18">
        <f t="shared" si="13"/>
        <v>3.5527136788005009E-15</v>
      </c>
      <c r="M31" s="18"/>
      <c r="N31" s="18">
        <f t="shared" si="14"/>
        <v>0</v>
      </c>
      <c r="O31" s="19">
        <f t="shared" si="15"/>
        <v>0</v>
      </c>
      <c r="P31" s="19">
        <f t="shared" si="15"/>
        <v>0</v>
      </c>
      <c r="Q31" s="19">
        <f t="shared" si="15"/>
        <v>0</v>
      </c>
      <c r="R31" s="18">
        <v>0</v>
      </c>
      <c r="S31" s="18">
        <v>0</v>
      </c>
      <c r="T31" s="17" t="s">
        <v>248</v>
      </c>
      <c r="U31" s="20" t="s">
        <v>249</v>
      </c>
      <c r="V31" s="20" t="s">
        <v>250</v>
      </c>
      <c r="W31" s="31">
        <v>0.33333333333333331</v>
      </c>
      <c r="X31" s="16" t="s">
        <v>64</v>
      </c>
      <c r="Y31" s="17" t="s">
        <v>151</v>
      </c>
      <c r="Z31" s="17"/>
      <c r="AA31" s="22" t="s">
        <v>113</v>
      </c>
    </row>
    <row r="32" spans="1:27" x14ac:dyDescent="0.25">
      <c r="A32" s="15">
        <v>42413</v>
      </c>
      <c r="B32" s="16" t="s">
        <v>42</v>
      </c>
      <c r="C32" s="16" t="s">
        <v>82</v>
      </c>
      <c r="D32" s="16" t="s">
        <v>181</v>
      </c>
      <c r="E32" s="17" t="s">
        <v>128</v>
      </c>
      <c r="F32" s="16" t="s">
        <v>121</v>
      </c>
      <c r="G32" s="18">
        <v>34.4</v>
      </c>
      <c r="H32" s="18">
        <v>15.4</v>
      </c>
      <c r="I32" s="30">
        <f t="shared" si="12"/>
        <v>19</v>
      </c>
      <c r="J32" s="18">
        <v>19</v>
      </c>
      <c r="K3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2" s="18">
        <f t="shared" si="13"/>
        <v>0</v>
      </c>
      <c r="M32" s="18"/>
      <c r="N32" s="18">
        <f t="shared" si="14"/>
        <v>0</v>
      </c>
      <c r="O32" s="19">
        <f t="shared" si="15"/>
        <v>0</v>
      </c>
      <c r="P32" s="19">
        <f t="shared" si="15"/>
        <v>0</v>
      </c>
      <c r="Q32" s="19">
        <f t="shared" si="15"/>
        <v>0</v>
      </c>
      <c r="R32" s="18">
        <v>0</v>
      </c>
      <c r="S32" s="18">
        <v>0</v>
      </c>
      <c r="T32" s="17" t="s">
        <v>251</v>
      </c>
      <c r="U32" s="20" t="s">
        <v>182</v>
      </c>
      <c r="V32" s="20" t="s">
        <v>252</v>
      </c>
      <c r="W32" s="21">
        <v>0.52638888888888891</v>
      </c>
      <c r="X32" s="16" t="s">
        <v>78</v>
      </c>
      <c r="Y32" s="17"/>
      <c r="Z32" s="17"/>
      <c r="AA32" s="22"/>
    </row>
    <row r="33" spans="1:27" x14ac:dyDescent="0.25">
      <c r="A33" s="15">
        <v>42413</v>
      </c>
      <c r="B33" s="16" t="s">
        <v>184</v>
      </c>
      <c r="C33" s="16" t="s">
        <v>82</v>
      </c>
      <c r="D33" s="16" t="s">
        <v>181</v>
      </c>
      <c r="E33" s="17" t="s">
        <v>127</v>
      </c>
      <c r="F33" s="16" t="s">
        <v>121</v>
      </c>
      <c r="G33" s="18">
        <v>41.02</v>
      </c>
      <c r="H33" s="18">
        <v>18.72</v>
      </c>
      <c r="I33" s="30">
        <f t="shared" si="12"/>
        <v>22.300000000000004</v>
      </c>
      <c r="J33" s="18">
        <v>22.3</v>
      </c>
      <c r="K3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3" s="18">
        <f t="shared" si="13"/>
        <v>3.5527136788005009E-15</v>
      </c>
      <c r="M33" s="18"/>
      <c r="N33" s="18">
        <f t="shared" si="14"/>
        <v>0</v>
      </c>
      <c r="O33" s="19">
        <f t="shared" si="15"/>
        <v>0</v>
      </c>
      <c r="P33" s="19">
        <f t="shared" si="15"/>
        <v>0</v>
      </c>
      <c r="Q33" s="19">
        <f t="shared" si="15"/>
        <v>0</v>
      </c>
      <c r="R33" s="18">
        <v>0</v>
      </c>
      <c r="S33" s="18">
        <v>0</v>
      </c>
      <c r="T33" s="17" t="s">
        <v>253</v>
      </c>
      <c r="U33" s="20" t="s">
        <v>185</v>
      </c>
      <c r="V33" s="20" t="s">
        <v>254</v>
      </c>
      <c r="W33" s="31">
        <v>0.59722222222222221</v>
      </c>
      <c r="X33" s="16" t="s">
        <v>186</v>
      </c>
      <c r="Y33" s="17"/>
      <c r="Z33" s="17"/>
      <c r="AA33" s="22"/>
    </row>
    <row r="34" spans="1:27" x14ac:dyDescent="0.25">
      <c r="A34" s="15">
        <v>42413</v>
      </c>
      <c r="B34" s="16" t="s">
        <v>42</v>
      </c>
      <c r="C34" s="16" t="s">
        <v>82</v>
      </c>
      <c r="D34" s="16" t="s">
        <v>181</v>
      </c>
      <c r="E34" s="17" t="s">
        <v>128</v>
      </c>
      <c r="F34" s="16" t="s">
        <v>121</v>
      </c>
      <c r="G34" s="18">
        <v>35.200000000000003</v>
      </c>
      <c r="H34" s="18">
        <v>15.4</v>
      </c>
      <c r="I34" s="30">
        <f t="shared" si="12"/>
        <v>19.800000000000004</v>
      </c>
      <c r="J34" s="18">
        <v>19.8</v>
      </c>
      <c r="K3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4" s="18">
        <f t="shared" si="13"/>
        <v>3.5527136788005009E-15</v>
      </c>
      <c r="M34" s="18"/>
      <c r="N34" s="18">
        <f t="shared" si="14"/>
        <v>0</v>
      </c>
      <c r="O34" s="19">
        <f t="shared" si="15"/>
        <v>0</v>
      </c>
      <c r="P34" s="19">
        <f t="shared" si="15"/>
        <v>0</v>
      </c>
      <c r="Q34" s="19">
        <f t="shared" si="15"/>
        <v>0</v>
      </c>
      <c r="R34" s="18">
        <v>0</v>
      </c>
      <c r="S34" s="18">
        <v>0</v>
      </c>
      <c r="T34" s="17" t="s">
        <v>255</v>
      </c>
      <c r="U34" s="20" t="s">
        <v>182</v>
      </c>
      <c r="V34" s="20" t="s">
        <v>256</v>
      </c>
      <c r="W34" s="21">
        <v>0.69166666666666676</v>
      </c>
      <c r="X34" s="16" t="s">
        <v>78</v>
      </c>
      <c r="Y34" s="17"/>
      <c r="Z34" s="17"/>
      <c r="AA34" s="22"/>
    </row>
    <row r="35" spans="1:27" x14ac:dyDescent="0.25">
      <c r="A35" s="15">
        <v>42413</v>
      </c>
      <c r="B35" s="16" t="s">
        <v>184</v>
      </c>
      <c r="C35" s="16" t="s">
        <v>82</v>
      </c>
      <c r="D35" s="16" t="s">
        <v>181</v>
      </c>
      <c r="E35" s="17" t="s">
        <v>127</v>
      </c>
      <c r="F35" s="16" t="s">
        <v>121</v>
      </c>
      <c r="G35" s="18">
        <v>43.22</v>
      </c>
      <c r="H35" s="18">
        <v>18.57</v>
      </c>
      <c r="I35" s="30">
        <f t="shared" si="12"/>
        <v>24.65</v>
      </c>
      <c r="J35" s="18">
        <v>24.65</v>
      </c>
      <c r="K3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5" s="18">
        <f t="shared" si="13"/>
        <v>0</v>
      </c>
      <c r="M35" s="18"/>
      <c r="N35" s="18">
        <f t="shared" si="14"/>
        <v>0</v>
      </c>
      <c r="O35" s="19">
        <f t="shared" si="15"/>
        <v>0</v>
      </c>
      <c r="P35" s="19">
        <f t="shared" si="15"/>
        <v>0</v>
      </c>
      <c r="Q35" s="19">
        <f t="shared" si="15"/>
        <v>0</v>
      </c>
      <c r="R35" s="18">
        <v>0</v>
      </c>
      <c r="S35" s="18">
        <v>0</v>
      </c>
      <c r="T35" s="17" t="s">
        <v>257</v>
      </c>
      <c r="U35" s="20" t="s">
        <v>185</v>
      </c>
      <c r="V35" s="20" t="s">
        <v>258</v>
      </c>
      <c r="W35" s="31">
        <v>0.80555555555555547</v>
      </c>
      <c r="X35" s="16" t="s">
        <v>186</v>
      </c>
      <c r="Y35" s="17"/>
      <c r="Z35" s="17"/>
      <c r="AA35" s="22"/>
    </row>
    <row r="36" spans="1:27" x14ac:dyDescent="0.25">
      <c r="A36" s="15">
        <v>42413</v>
      </c>
      <c r="B36" s="16" t="s">
        <v>42</v>
      </c>
      <c r="C36" s="16" t="s">
        <v>82</v>
      </c>
      <c r="D36" s="16" t="s">
        <v>181</v>
      </c>
      <c r="E36" s="17" t="s">
        <v>128</v>
      </c>
      <c r="F36" s="16" t="s">
        <v>121</v>
      </c>
      <c r="G36" s="18">
        <v>37</v>
      </c>
      <c r="H36" s="18">
        <v>15.35</v>
      </c>
      <c r="I36" s="30">
        <f t="shared" si="12"/>
        <v>21.65</v>
      </c>
      <c r="J36" s="18">
        <v>21.65</v>
      </c>
      <c r="K3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6" s="18">
        <f t="shared" si="13"/>
        <v>0</v>
      </c>
      <c r="M36" s="18"/>
      <c r="N36" s="18">
        <f t="shared" si="14"/>
        <v>0</v>
      </c>
      <c r="O36" s="19">
        <f t="shared" si="15"/>
        <v>0</v>
      </c>
      <c r="P36" s="19">
        <f t="shared" si="15"/>
        <v>0</v>
      </c>
      <c r="Q36" s="19">
        <f t="shared" si="15"/>
        <v>0</v>
      </c>
      <c r="R36" s="18">
        <v>0</v>
      </c>
      <c r="S36" s="18">
        <v>0</v>
      </c>
      <c r="T36" s="17" t="s">
        <v>259</v>
      </c>
      <c r="U36" s="20" t="s">
        <v>182</v>
      </c>
      <c r="V36" s="20" t="s">
        <v>260</v>
      </c>
      <c r="W36" s="21">
        <v>0.83333333333333337</v>
      </c>
      <c r="X36" s="16" t="s">
        <v>78</v>
      </c>
      <c r="Y36" s="17"/>
      <c r="Z36" s="17"/>
      <c r="AA36" s="22"/>
    </row>
    <row r="37" spans="1:27" x14ac:dyDescent="0.25">
      <c r="A37" s="15">
        <v>42413</v>
      </c>
      <c r="B37" s="16" t="s">
        <v>135</v>
      </c>
      <c r="C37" s="16" t="s">
        <v>100</v>
      </c>
      <c r="D37" s="16" t="s">
        <v>107</v>
      </c>
      <c r="E37" s="17" t="s">
        <v>127</v>
      </c>
      <c r="F37" s="16" t="s">
        <v>121</v>
      </c>
      <c r="G37" s="18">
        <v>40.119999999999997</v>
      </c>
      <c r="H37" s="18">
        <v>14.76</v>
      </c>
      <c r="I37" s="30">
        <f t="shared" si="12"/>
        <v>25.36</v>
      </c>
      <c r="J37" s="18">
        <v>25.36</v>
      </c>
      <c r="K3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7" s="18">
        <f t="shared" si="13"/>
        <v>0</v>
      </c>
      <c r="M37" s="18"/>
      <c r="N37" s="18">
        <f t="shared" si="14"/>
        <v>0</v>
      </c>
      <c r="O37" s="19">
        <f t="shared" si="15"/>
        <v>0</v>
      </c>
      <c r="P37" s="19">
        <f t="shared" si="15"/>
        <v>0</v>
      </c>
      <c r="Q37" s="19">
        <f t="shared" si="15"/>
        <v>0</v>
      </c>
      <c r="R37" s="18">
        <v>0</v>
      </c>
      <c r="S37" s="18">
        <v>0</v>
      </c>
      <c r="T37" s="17" t="s">
        <v>261</v>
      </c>
      <c r="U37" s="20" t="s">
        <v>170</v>
      </c>
      <c r="V37" s="20" t="s">
        <v>262</v>
      </c>
      <c r="W37" s="31">
        <v>0.84375</v>
      </c>
      <c r="X37" s="16" t="s">
        <v>74</v>
      </c>
      <c r="Y37" s="17" t="s">
        <v>108</v>
      </c>
      <c r="Z37" s="17" t="s">
        <v>112</v>
      </c>
      <c r="AA37" s="22" t="s">
        <v>118</v>
      </c>
    </row>
    <row r="38" spans="1:27" x14ac:dyDescent="0.25">
      <c r="A38" s="15">
        <v>42413</v>
      </c>
      <c r="B38" s="16" t="s">
        <v>184</v>
      </c>
      <c r="C38" s="16" t="s">
        <v>82</v>
      </c>
      <c r="D38" s="16" t="s">
        <v>181</v>
      </c>
      <c r="E38" s="17" t="s">
        <v>127</v>
      </c>
      <c r="F38" s="16" t="s">
        <v>121</v>
      </c>
      <c r="G38" s="18">
        <v>37.15</v>
      </c>
      <c r="H38" s="18">
        <v>15.1</v>
      </c>
      <c r="I38" s="30">
        <f t="shared" si="12"/>
        <v>22.049999999999997</v>
      </c>
      <c r="J38" s="18">
        <v>22.05</v>
      </c>
      <c r="K3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8" s="18">
        <f t="shared" si="13"/>
        <v>-3.5527136788005009E-15</v>
      </c>
      <c r="M38" s="18"/>
      <c r="N38" s="18">
        <f t="shared" si="14"/>
        <v>-3.5527136788005009E-15</v>
      </c>
      <c r="O38" s="19">
        <f t="shared" si="15"/>
        <v>0</v>
      </c>
      <c r="P38" s="19">
        <f t="shared" si="15"/>
        <v>0</v>
      </c>
      <c r="Q38" s="19">
        <f t="shared" si="15"/>
        <v>0</v>
      </c>
      <c r="R38" s="18">
        <v>0</v>
      </c>
      <c r="S38" s="18">
        <v>0</v>
      </c>
      <c r="T38" s="17" t="s">
        <v>263</v>
      </c>
      <c r="U38" s="20" t="s">
        <v>158</v>
      </c>
      <c r="V38" s="20" t="s">
        <v>264</v>
      </c>
      <c r="W38" s="21">
        <v>0.9819444444444444</v>
      </c>
      <c r="X38" s="16" t="s">
        <v>186</v>
      </c>
      <c r="Y38" s="17"/>
      <c r="Z38" s="17"/>
      <c r="AA38" s="22"/>
    </row>
    <row r="39" spans="1:27" x14ac:dyDescent="0.25">
      <c r="A39" s="15">
        <v>42413</v>
      </c>
      <c r="B39" s="16" t="s">
        <v>184</v>
      </c>
      <c r="C39" s="16" t="s">
        <v>82</v>
      </c>
      <c r="D39" s="16" t="s">
        <v>181</v>
      </c>
      <c r="E39" s="17" t="s">
        <v>127</v>
      </c>
      <c r="F39" s="16" t="s">
        <v>121</v>
      </c>
      <c r="G39" s="18">
        <v>42.9</v>
      </c>
      <c r="H39" s="18">
        <v>18.600000000000001</v>
      </c>
      <c r="I39" s="30">
        <f t="shared" si="12"/>
        <v>24.299999999999997</v>
      </c>
      <c r="J39" s="18">
        <v>24.3</v>
      </c>
      <c r="K3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9" s="18">
        <f t="shared" si="13"/>
        <v>-3.5527136788005009E-15</v>
      </c>
      <c r="M39" s="18"/>
      <c r="N39" s="18">
        <f t="shared" si="14"/>
        <v>-3.5527136788005009E-15</v>
      </c>
      <c r="O39" s="19">
        <f t="shared" si="15"/>
        <v>0</v>
      </c>
      <c r="P39" s="19">
        <f t="shared" si="15"/>
        <v>0</v>
      </c>
      <c r="Q39" s="19">
        <f t="shared" si="15"/>
        <v>0</v>
      </c>
      <c r="R39" s="18">
        <v>0</v>
      </c>
      <c r="S39" s="18">
        <v>0</v>
      </c>
      <c r="T39" s="17" t="s">
        <v>265</v>
      </c>
      <c r="U39" s="20" t="s">
        <v>185</v>
      </c>
      <c r="V39" s="20" t="s">
        <v>266</v>
      </c>
      <c r="W39" s="31">
        <v>0.98611111111111116</v>
      </c>
      <c r="X39" s="16" t="s">
        <v>186</v>
      </c>
      <c r="Y39" s="17"/>
      <c r="Z39" s="17"/>
      <c r="AA39" s="22"/>
    </row>
    <row r="40" spans="1:27" x14ac:dyDescent="0.25">
      <c r="A40" s="15">
        <v>42414</v>
      </c>
      <c r="B40" s="16" t="s">
        <v>135</v>
      </c>
      <c r="C40" s="16" t="s">
        <v>100</v>
      </c>
      <c r="D40" s="16" t="s">
        <v>107</v>
      </c>
      <c r="E40" s="17" t="s">
        <v>127</v>
      </c>
      <c r="F40" s="16" t="s">
        <v>121</v>
      </c>
      <c r="G40" s="18">
        <v>38.340000000000003</v>
      </c>
      <c r="H40" s="18">
        <v>13.04</v>
      </c>
      <c r="I40" s="30">
        <f t="shared" si="12"/>
        <v>25.300000000000004</v>
      </c>
      <c r="J40" s="18">
        <v>25.3</v>
      </c>
      <c r="K4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0" s="18">
        <f t="shared" si="13"/>
        <v>3.5527136788005009E-15</v>
      </c>
      <c r="M40" s="18"/>
      <c r="N40" s="18">
        <f t="shared" si="14"/>
        <v>0</v>
      </c>
      <c r="O40" s="19">
        <f t="shared" si="15"/>
        <v>0</v>
      </c>
      <c r="P40" s="19">
        <f t="shared" si="15"/>
        <v>0</v>
      </c>
      <c r="Q40" s="19">
        <f t="shared" si="15"/>
        <v>0</v>
      </c>
      <c r="R40" s="18">
        <v>0</v>
      </c>
      <c r="S40" s="18">
        <v>0</v>
      </c>
      <c r="T40" s="17" t="s">
        <v>267</v>
      </c>
      <c r="U40" s="20" t="s">
        <v>229</v>
      </c>
      <c r="V40" s="20" t="s">
        <v>268</v>
      </c>
      <c r="W40" s="21">
        <v>8.3333333333333329E-2</v>
      </c>
      <c r="X40" s="16" t="s">
        <v>74</v>
      </c>
      <c r="Y40" s="17" t="s">
        <v>108</v>
      </c>
      <c r="Z40" s="17" t="s">
        <v>112</v>
      </c>
      <c r="AA40" s="22" t="s">
        <v>118</v>
      </c>
    </row>
    <row r="41" spans="1:27" x14ac:dyDescent="0.25">
      <c r="A41" s="15">
        <v>42414</v>
      </c>
      <c r="B41" s="16" t="s">
        <v>42</v>
      </c>
      <c r="C41" s="16" t="s">
        <v>82</v>
      </c>
      <c r="D41" s="16" t="s">
        <v>181</v>
      </c>
      <c r="E41" s="17" t="s">
        <v>128</v>
      </c>
      <c r="F41" s="16" t="s">
        <v>121</v>
      </c>
      <c r="G41" s="18">
        <v>35.549999999999997</v>
      </c>
      <c r="H41" s="18">
        <v>15.3</v>
      </c>
      <c r="I41" s="30">
        <f t="shared" si="12"/>
        <v>20.249999999999996</v>
      </c>
      <c r="J41" s="18">
        <v>20.25</v>
      </c>
      <c r="K4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1" s="18">
        <f t="shared" si="13"/>
        <v>-3.5527136788005009E-15</v>
      </c>
      <c r="M41" s="18"/>
      <c r="N41" s="18">
        <f t="shared" si="14"/>
        <v>-3.5527136788005009E-15</v>
      </c>
      <c r="O41" s="19">
        <f t="shared" si="15"/>
        <v>0</v>
      </c>
      <c r="P41" s="19">
        <f t="shared" si="15"/>
        <v>0</v>
      </c>
      <c r="Q41" s="19">
        <f t="shared" si="15"/>
        <v>0</v>
      </c>
      <c r="R41" s="18">
        <v>0</v>
      </c>
      <c r="S41" s="18">
        <v>0</v>
      </c>
      <c r="T41" s="17" t="s">
        <v>179</v>
      </c>
      <c r="U41" s="20" t="s">
        <v>182</v>
      </c>
      <c r="V41" s="20" t="s">
        <v>269</v>
      </c>
      <c r="W41" s="31">
        <v>0.29375000000000001</v>
      </c>
      <c r="X41" s="16" t="s">
        <v>78</v>
      </c>
      <c r="Y41" s="17"/>
      <c r="Z41" s="17"/>
      <c r="AA41" s="22"/>
    </row>
    <row r="42" spans="1:27" x14ac:dyDescent="0.25">
      <c r="A42" s="15">
        <v>42414</v>
      </c>
      <c r="B42" s="16" t="s">
        <v>135</v>
      </c>
      <c r="C42" s="16" t="s">
        <v>100</v>
      </c>
      <c r="D42" s="16" t="s">
        <v>107</v>
      </c>
      <c r="E42" s="17" t="s">
        <v>127</v>
      </c>
      <c r="F42" s="16" t="s">
        <v>121</v>
      </c>
      <c r="G42" s="18">
        <v>36.64</v>
      </c>
      <c r="H42" s="18">
        <v>14.32</v>
      </c>
      <c r="I42" s="30">
        <f t="shared" si="12"/>
        <v>22.32</v>
      </c>
      <c r="J42" s="18">
        <v>22.32</v>
      </c>
      <c r="K4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2" s="18">
        <f t="shared" si="13"/>
        <v>0</v>
      </c>
      <c r="M42" s="18"/>
      <c r="N42" s="18">
        <f t="shared" si="14"/>
        <v>0</v>
      </c>
      <c r="O42" s="19">
        <f t="shared" si="15"/>
        <v>0</v>
      </c>
      <c r="P42" s="19">
        <f t="shared" si="15"/>
        <v>0</v>
      </c>
      <c r="Q42" s="19">
        <f t="shared" si="15"/>
        <v>0</v>
      </c>
      <c r="R42" s="18">
        <v>0</v>
      </c>
      <c r="S42" s="18">
        <v>0</v>
      </c>
      <c r="T42" s="17" t="s">
        <v>270</v>
      </c>
      <c r="U42" s="20" t="s">
        <v>189</v>
      </c>
      <c r="V42" s="20" t="s">
        <v>271</v>
      </c>
      <c r="W42" s="21">
        <v>0.42708333333333331</v>
      </c>
      <c r="X42" s="16" t="s">
        <v>74</v>
      </c>
      <c r="Y42" s="17" t="s">
        <v>108</v>
      </c>
      <c r="Z42" s="17" t="s">
        <v>112</v>
      </c>
      <c r="AA42" s="22" t="s">
        <v>118</v>
      </c>
    </row>
    <row r="43" spans="1:27" x14ac:dyDescent="0.25">
      <c r="A43" s="15">
        <v>42414</v>
      </c>
      <c r="B43" s="16" t="s">
        <v>135</v>
      </c>
      <c r="C43" s="16" t="s">
        <v>100</v>
      </c>
      <c r="D43" s="16" t="s">
        <v>107</v>
      </c>
      <c r="E43" s="17" t="s">
        <v>127</v>
      </c>
      <c r="F43" s="16" t="s">
        <v>121</v>
      </c>
      <c r="G43" s="18">
        <v>38.74</v>
      </c>
      <c r="H43" s="18">
        <v>14.74</v>
      </c>
      <c r="I43" s="30">
        <f t="shared" si="12"/>
        <v>24</v>
      </c>
      <c r="J43" s="18">
        <v>24</v>
      </c>
      <c r="K4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3" s="18">
        <f t="shared" si="13"/>
        <v>0</v>
      </c>
      <c r="M43" s="18"/>
      <c r="N43" s="18">
        <f t="shared" si="14"/>
        <v>0</v>
      </c>
      <c r="O43" s="19">
        <f t="shared" si="15"/>
        <v>0</v>
      </c>
      <c r="P43" s="19">
        <f t="shared" si="15"/>
        <v>0</v>
      </c>
      <c r="Q43" s="19">
        <f t="shared" si="15"/>
        <v>0</v>
      </c>
      <c r="R43" s="18">
        <v>0</v>
      </c>
      <c r="S43" s="18">
        <v>0</v>
      </c>
      <c r="T43" s="17" t="s">
        <v>272</v>
      </c>
      <c r="U43" s="20" t="s">
        <v>188</v>
      </c>
      <c r="V43" s="20" t="s">
        <v>273</v>
      </c>
      <c r="W43" s="31">
        <v>0.4284722222222222</v>
      </c>
      <c r="X43" s="16" t="s">
        <v>74</v>
      </c>
      <c r="Y43" s="17" t="s">
        <v>108</v>
      </c>
      <c r="Z43" s="17" t="s">
        <v>112</v>
      </c>
      <c r="AA43" s="22" t="s">
        <v>118</v>
      </c>
    </row>
    <row r="44" spans="1:27" x14ac:dyDescent="0.25">
      <c r="A44" s="15">
        <v>42414</v>
      </c>
      <c r="B44" s="16" t="s">
        <v>184</v>
      </c>
      <c r="C44" s="16" t="s">
        <v>82</v>
      </c>
      <c r="D44" s="16" t="s">
        <v>181</v>
      </c>
      <c r="E44" s="17" t="s">
        <v>127</v>
      </c>
      <c r="F44" s="16" t="s">
        <v>121</v>
      </c>
      <c r="G44" s="18">
        <v>37.659999999999997</v>
      </c>
      <c r="H44" s="18">
        <v>15.11</v>
      </c>
      <c r="I44" s="30">
        <f t="shared" si="12"/>
        <v>22.549999999999997</v>
      </c>
      <c r="J44" s="18">
        <v>22.55</v>
      </c>
      <c r="K4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4" s="18">
        <f t="shared" si="13"/>
        <v>-3.5527136788005009E-15</v>
      </c>
      <c r="M44" s="18"/>
      <c r="N44" s="18">
        <f t="shared" si="14"/>
        <v>-3.5527136788005009E-15</v>
      </c>
      <c r="O44" s="19">
        <f t="shared" si="15"/>
        <v>0</v>
      </c>
      <c r="P44" s="19">
        <f t="shared" si="15"/>
        <v>0</v>
      </c>
      <c r="Q44" s="19">
        <f t="shared" si="15"/>
        <v>0</v>
      </c>
      <c r="R44" s="18">
        <v>0</v>
      </c>
      <c r="S44" s="18">
        <v>0</v>
      </c>
      <c r="T44" s="17" t="s">
        <v>274</v>
      </c>
      <c r="U44" s="20" t="s">
        <v>158</v>
      </c>
      <c r="V44" s="20" t="s">
        <v>275</v>
      </c>
      <c r="W44" s="21">
        <v>0.45833333333333331</v>
      </c>
      <c r="X44" s="16" t="s">
        <v>186</v>
      </c>
      <c r="Y44" s="17"/>
      <c r="Z44" s="17"/>
      <c r="AA44" s="22"/>
    </row>
    <row r="45" spans="1:27" x14ac:dyDescent="0.25">
      <c r="A45" s="15">
        <v>42414</v>
      </c>
      <c r="B45" s="16" t="s">
        <v>184</v>
      </c>
      <c r="C45" s="16" t="s">
        <v>82</v>
      </c>
      <c r="D45" s="16" t="s">
        <v>181</v>
      </c>
      <c r="E45" s="17" t="s">
        <v>127</v>
      </c>
      <c r="F45" s="16" t="s">
        <v>121</v>
      </c>
      <c r="G45" s="18">
        <v>42.26</v>
      </c>
      <c r="H45" s="18">
        <v>18.46</v>
      </c>
      <c r="I45" s="30">
        <f t="shared" si="12"/>
        <v>23.799999999999997</v>
      </c>
      <c r="J45" s="18">
        <v>23.8</v>
      </c>
      <c r="K4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5" s="18">
        <f t="shared" si="13"/>
        <v>-3.5527136788005009E-15</v>
      </c>
      <c r="M45" s="18"/>
      <c r="N45" s="18">
        <f t="shared" si="14"/>
        <v>-3.5527136788005009E-15</v>
      </c>
      <c r="O45" s="19">
        <f t="shared" si="15"/>
        <v>0</v>
      </c>
      <c r="P45" s="19">
        <f t="shared" si="15"/>
        <v>0</v>
      </c>
      <c r="Q45" s="19">
        <f t="shared" si="15"/>
        <v>0</v>
      </c>
      <c r="R45" s="18">
        <v>0</v>
      </c>
      <c r="S45" s="18">
        <v>0</v>
      </c>
      <c r="T45" s="17" t="s">
        <v>276</v>
      </c>
      <c r="U45" s="20" t="s">
        <v>185</v>
      </c>
      <c r="V45" s="20" t="s">
        <v>277</v>
      </c>
      <c r="W45" s="31">
        <v>0.47222222222222227</v>
      </c>
      <c r="X45" s="16" t="s">
        <v>186</v>
      </c>
      <c r="Y45" s="17"/>
      <c r="Z45" s="17"/>
      <c r="AA45" s="22"/>
    </row>
    <row r="46" spans="1:27" x14ac:dyDescent="0.25">
      <c r="A46" s="15">
        <v>42414</v>
      </c>
      <c r="B46" s="16" t="s">
        <v>42</v>
      </c>
      <c r="C46" s="16" t="s">
        <v>82</v>
      </c>
      <c r="D46" s="16" t="s">
        <v>181</v>
      </c>
      <c r="E46" s="17" t="s">
        <v>128</v>
      </c>
      <c r="F46" s="16" t="s">
        <v>121</v>
      </c>
      <c r="G46" s="18">
        <v>35.5</v>
      </c>
      <c r="H46" s="18">
        <v>15.3</v>
      </c>
      <c r="I46" s="30">
        <f t="shared" si="12"/>
        <v>20.2</v>
      </c>
      <c r="J46" s="18">
        <v>20.2</v>
      </c>
      <c r="K4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6" s="18">
        <f t="shared" si="13"/>
        <v>0</v>
      </c>
      <c r="M46" s="18"/>
      <c r="N46" s="18">
        <f t="shared" si="14"/>
        <v>0</v>
      </c>
      <c r="O46" s="19">
        <f t="shared" si="15"/>
        <v>0</v>
      </c>
      <c r="P46" s="19">
        <f t="shared" si="15"/>
        <v>0</v>
      </c>
      <c r="Q46" s="19">
        <f t="shared" si="15"/>
        <v>0</v>
      </c>
      <c r="R46" s="18">
        <v>0</v>
      </c>
      <c r="S46" s="18">
        <v>0</v>
      </c>
      <c r="T46" s="17" t="s">
        <v>278</v>
      </c>
      <c r="U46" s="20" t="s">
        <v>182</v>
      </c>
      <c r="V46" s="20" t="s">
        <v>279</v>
      </c>
      <c r="W46" s="21">
        <v>0.4861111111111111</v>
      </c>
      <c r="X46" s="16" t="s">
        <v>78</v>
      </c>
      <c r="Y46" s="17"/>
      <c r="Z46" s="17"/>
      <c r="AA46" s="22"/>
    </row>
    <row r="47" spans="1:27" x14ac:dyDescent="0.25">
      <c r="A47" s="15">
        <v>42414</v>
      </c>
      <c r="B47" s="16" t="s">
        <v>184</v>
      </c>
      <c r="C47" s="16" t="s">
        <v>82</v>
      </c>
      <c r="D47" s="16" t="s">
        <v>181</v>
      </c>
      <c r="E47" s="17" t="s">
        <v>127</v>
      </c>
      <c r="F47" s="16" t="s">
        <v>121</v>
      </c>
      <c r="G47" s="18">
        <v>42.78</v>
      </c>
      <c r="H47" s="18">
        <v>18.53</v>
      </c>
      <c r="I47" s="30">
        <f t="shared" si="12"/>
        <v>24.25</v>
      </c>
      <c r="J47" s="18">
        <v>24.25</v>
      </c>
      <c r="K4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7" s="18">
        <f t="shared" si="13"/>
        <v>0</v>
      </c>
      <c r="M47" s="18"/>
      <c r="N47" s="18">
        <f t="shared" si="14"/>
        <v>0</v>
      </c>
      <c r="O47" s="19">
        <f t="shared" si="15"/>
        <v>0</v>
      </c>
      <c r="P47" s="19">
        <f t="shared" si="15"/>
        <v>0</v>
      </c>
      <c r="Q47" s="19">
        <f t="shared" si="15"/>
        <v>0</v>
      </c>
      <c r="R47" s="18">
        <v>0</v>
      </c>
      <c r="S47" s="18">
        <v>0</v>
      </c>
      <c r="T47" s="17" t="s">
        <v>154</v>
      </c>
      <c r="U47" s="20" t="s">
        <v>185</v>
      </c>
      <c r="V47" s="20" t="s">
        <v>280</v>
      </c>
      <c r="W47" s="31">
        <v>0.63194444444444442</v>
      </c>
      <c r="X47" s="16" t="s">
        <v>186</v>
      </c>
      <c r="Y47" s="17"/>
      <c r="Z47" s="17"/>
      <c r="AA47" s="22"/>
    </row>
    <row r="48" spans="1:27" x14ac:dyDescent="0.25">
      <c r="A48" s="15">
        <v>42414</v>
      </c>
      <c r="B48" s="16" t="s">
        <v>184</v>
      </c>
      <c r="C48" s="16" t="s">
        <v>82</v>
      </c>
      <c r="D48" s="16" t="s">
        <v>181</v>
      </c>
      <c r="E48" s="17" t="s">
        <v>127</v>
      </c>
      <c r="F48" s="16" t="s">
        <v>121</v>
      </c>
      <c r="G48" s="18">
        <v>38.479999999999997</v>
      </c>
      <c r="H48" s="18">
        <v>14.98</v>
      </c>
      <c r="I48" s="30">
        <f t="shared" si="12"/>
        <v>23.499999999999996</v>
      </c>
      <c r="J48" s="18">
        <v>23.5</v>
      </c>
      <c r="K4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8" s="18">
        <f t="shared" si="13"/>
        <v>-3.5527136788005009E-15</v>
      </c>
      <c r="M48" s="18"/>
      <c r="N48" s="18">
        <f t="shared" si="14"/>
        <v>-3.5527136788005009E-15</v>
      </c>
      <c r="O48" s="19">
        <f t="shared" si="15"/>
        <v>0</v>
      </c>
      <c r="P48" s="19">
        <f t="shared" si="15"/>
        <v>0</v>
      </c>
      <c r="Q48" s="19">
        <f t="shared" si="15"/>
        <v>0</v>
      </c>
      <c r="R48" s="18">
        <v>0</v>
      </c>
      <c r="S48" s="18">
        <v>0</v>
      </c>
      <c r="T48" s="17" t="s">
        <v>281</v>
      </c>
      <c r="U48" s="20" t="s">
        <v>158</v>
      </c>
      <c r="V48" s="20" t="s">
        <v>282</v>
      </c>
      <c r="W48" s="21">
        <v>0.63541666666666663</v>
      </c>
      <c r="X48" s="16" t="s">
        <v>186</v>
      </c>
      <c r="Y48" s="17"/>
      <c r="Z48" s="17"/>
      <c r="AA48" s="22"/>
    </row>
    <row r="49" spans="1:27" x14ac:dyDescent="0.25">
      <c r="A49" s="15">
        <v>42414</v>
      </c>
      <c r="B49" s="16" t="s">
        <v>135</v>
      </c>
      <c r="C49" s="16" t="s">
        <v>100</v>
      </c>
      <c r="D49" s="16" t="s">
        <v>107</v>
      </c>
      <c r="E49" s="17" t="s">
        <v>127</v>
      </c>
      <c r="F49" s="16" t="s">
        <v>121</v>
      </c>
      <c r="G49" s="18">
        <v>38.22</v>
      </c>
      <c r="H49" s="18">
        <v>13.5</v>
      </c>
      <c r="I49" s="30">
        <f t="shared" si="12"/>
        <v>24.72</v>
      </c>
      <c r="J49" s="18">
        <v>24.72</v>
      </c>
      <c r="K4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9" s="18">
        <f t="shared" si="13"/>
        <v>0</v>
      </c>
      <c r="M49" s="18"/>
      <c r="N49" s="18">
        <f t="shared" si="14"/>
        <v>0</v>
      </c>
      <c r="O49" s="19">
        <f t="shared" si="15"/>
        <v>0</v>
      </c>
      <c r="P49" s="19">
        <f t="shared" si="15"/>
        <v>0</v>
      </c>
      <c r="Q49" s="19">
        <f t="shared" si="15"/>
        <v>0</v>
      </c>
      <c r="R49" s="18">
        <v>0</v>
      </c>
      <c r="S49" s="18">
        <v>0</v>
      </c>
      <c r="T49" s="17" t="s">
        <v>283</v>
      </c>
      <c r="U49" s="20" t="s">
        <v>171</v>
      </c>
      <c r="V49" s="20" t="s">
        <v>284</v>
      </c>
      <c r="W49" s="21">
        <v>0.6875</v>
      </c>
      <c r="X49" s="16" t="s">
        <v>74</v>
      </c>
      <c r="Y49" s="17" t="s">
        <v>108</v>
      </c>
      <c r="Z49" s="17" t="s">
        <v>112</v>
      </c>
      <c r="AA49" s="22" t="s">
        <v>118</v>
      </c>
    </row>
    <row r="50" spans="1:27" x14ac:dyDescent="0.25">
      <c r="A50" s="15">
        <v>42414</v>
      </c>
      <c r="B50" s="16" t="s">
        <v>184</v>
      </c>
      <c r="C50" s="16" t="s">
        <v>82</v>
      </c>
      <c r="D50" s="16" t="s">
        <v>181</v>
      </c>
      <c r="E50" s="17" t="s">
        <v>127</v>
      </c>
      <c r="F50" s="16" t="s">
        <v>121</v>
      </c>
      <c r="G50" s="18">
        <v>38.74</v>
      </c>
      <c r="H50" s="18">
        <v>15.14</v>
      </c>
      <c r="I50" s="30">
        <f t="shared" si="12"/>
        <v>23.6</v>
      </c>
      <c r="J50" s="18">
        <v>23.6</v>
      </c>
      <c r="K5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0" s="18">
        <f t="shared" si="13"/>
        <v>0</v>
      </c>
      <c r="M50" s="18"/>
      <c r="N50" s="18">
        <f t="shared" si="14"/>
        <v>0</v>
      </c>
      <c r="O50" s="19">
        <f t="shared" si="15"/>
        <v>0</v>
      </c>
      <c r="P50" s="19">
        <f t="shared" si="15"/>
        <v>0</v>
      </c>
      <c r="Q50" s="19">
        <f t="shared" si="15"/>
        <v>0</v>
      </c>
      <c r="R50" s="18">
        <v>0</v>
      </c>
      <c r="S50" s="18">
        <v>0</v>
      </c>
      <c r="T50" s="17" t="s">
        <v>285</v>
      </c>
      <c r="U50" s="20" t="s">
        <v>158</v>
      </c>
      <c r="V50" s="20" t="s">
        <v>286</v>
      </c>
      <c r="W50" s="31">
        <v>0.78125</v>
      </c>
      <c r="X50" s="16" t="s">
        <v>186</v>
      </c>
      <c r="Y50" s="17"/>
      <c r="Z50" s="17"/>
      <c r="AA50" s="22"/>
    </row>
    <row r="51" spans="1:27" x14ac:dyDescent="0.25">
      <c r="A51" s="15">
        <v>42414</v>
      </c>
      <c r="B51" s="16" t="s">
        <v>184</v>
      </c>
      <c r="C51" s="16" t="s">
        <v>82</v>
      </c>
      <c r="D51" s="16" t="s">
        <v>181</v>
      </c>
      <c r="E51" s="17" t="s">
        <v>127</v>
      </c>
      <c r="F51" s="16" t="s">
        <v>121</v>
      </c>
      <c r="G51" s="18">
        <v>43.88</v>
      </c>
      <c r="H51" s="18">
        <v>18.579999999999998</v>
      </c>
      <c r="I51" s="30">
        <f t="shared" si="12"/>
        <v>25.300000000000004</v>
      </c>
      <c r="J51" s="18">
        <v>25.3</v>
      </c>
      <c r="K5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1" s="18">
        <f t="shared" si="13"/>
        <v>3.5527136788005009E-15</v>
      </c>
      <c r="M51" s="18"/>
      <c r="N51" s="18">
        <f t="shared" si="14"/>
        <v>0</v>
      </c>
      <c r="O51" s="19">
        <f t="shared" si="15"/>
        <v>0</v>
      </c>
      <c r="P51" s="19">
        <f t="shared" si="15"/>
        <v>0</v>
      </c>
      <c r="Q51" s="19">
        <f t="shared" si="15"/>
        <v>0</v>
      </c>
      <c r="R51" s="18">
        <v>0</v>
      </c>
      <c r="S51" s="18">
        <v>0</v>
      </c>
      <c r="T51" s="17" t="s">
        <v>287</v>
      </c>
      <c r="U51" s="20" t="s">
        <v>185</v>
      </c>
      <c r="V51" s="20" t="s">
        <v>288</v>
      </c>
      <c r="W51" s="21">
        <v>0.80902777777777779</v>
      </c>
      <c r="X51" s="16" t="s">
        <v>186</v>
      </c>
      <c r="Y51" s="17"/>
      <c r="Z51" s="17"/>
      <c r="AA51" s="22"/>
    </row>
    <row r="52" spans="1:27" x14ac:dyDescent="0.25">
      <c r="A52" s="15">
        <v>42420</v>
      </c>
      <c r="B52" s="16" t="s">
        <v>41</v>
      </c>
      <c r="C52" s="16" t="s">
        <v>82</v>
      </c>
      <c r="D52" s="16" t="s">
        <v>181</v>
      </c>
      <c r="E52" s="17" t="s">
        <v>127</v>
      </c>
      <c r="F52" s="16" t="s">
        <v>121</v>
      </c>
      <c r="G52" s="18">
        <v>61.34</v>
      </c>
      <c r="H52" s="18">
        <v>17.600000000000001</v>
      </c>
      <c r="I52" s="30">
        <f t="shared" ref="I52:I95" si="16">IF(G52="","",G52-H52)</f>
        <v>43.74</v>
      </c>
      <c r="J52" s="18">
        <v>43.74</v>
      </c>
      <c r="K5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2" s="18">
        <f t="shared" ref="L52:L94" si="17">IFERROR(I52-J52,"")</f>
        <v>0</v>
      </c>
      <c r="M52" s="18"/>
      <c r="N52" s="18">
        <f t="shared" ref="N52:N94" si="18">IF(M52=I52,0,(IF(L52&lt;0,L52,0)))</f>
        <v>0</v>
      </c>
      <c r="O52" s="19">
        <f t="shared" ref="O52:Q95" si="19">IF(M52&gt;I52,M52-I52,0)</f>
        <v>0</v>
      </c>
      <c r="P52" s="19">
        <f t="shared" si="19"/>
        <v>0</v>
      </c>
      <c r="Q52" s="19">
        <f t="shared" si="19"/>
        <v>0</v>
      </c>
      <c r="R52" s="18">
        <v>0</v>
      </c>
      <c r="S52" s="18">
        <v>0</v>
      </c>
      <c r="T52" s="17" t="s">
        <v>295</v>
      </c>
      <c r="U52" s="20" t="s">
        <v>296</v>
      </c>
      <c r="V52" s="20" t="s">
        <v>161</v>
      </c>
      <c r="W52" s="21">
        <v>4.1666666666666664E-2</v>
      </c>
      <c r="X52" s="16" t="s">
        <v>297</v>
      </c>
      <c r="Y52" s="17"/>
      <c r="Z52" s="17"/>
      <c r="AA52" s="22"/>
    </row>
    <row r="53" spans="1:27" x14ac:dyDescent="0.25">
      <c r="A53" s="15">
        <v>42420</v>
      </c>
      <c r="B53" s="16" t="s">
        <v>42</v>
      </c>
      <c r="C53" s="16" t="s">
        <v>82</v>
      </c>
      <c r="D53" s="16" t="s">
        <v>181</v>
      </c>
      <c r="E53" s="17" t="s">
        <v>128</v>
      </c>
      <c r="F53" s="16" t="s">
        <v>121</v>
      </c>
      <c r="G53" s="18">
        <v>41.5</v>
      </c>
      <c r="H53" s="18">
        <v>15.15</v>
      </c>
      <c r="I53" s="30">
        <f t="shared" si="16"/>
        <v>26.35</v>
      </c>
      <c r="J53" s="18">
        <v>26.35</v>
      </c>
      <c r="K5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3" s="18">
        <f t="shared" si="17"/>
        <v>0</v>
      </c>
      <c r="M53" s="18"/>
      <c r="N53" s="18">
        <f t="shared" si="18"/>
        <v>0</v>
      </c>
      <c r="O53" s="19">
        <f t="shared" si="19"/>
        <v>0</v>
      </c>
      <c r="P53" s="19">
        <f t="shared" si="19"/>
        <v>0</v>
      </c>
      <c r="Q53" s="19">
        <f t="shared" si="19"/>
        <v>0</v>
      </c>
      <c r="R53" s="18">
        <v>0</v>
      </c>
      <c r="S53" s="18">
        <v>0</v>
      </c>
      <c r="T53" s="17" t="s">
        <v>298</v>
      </c>
      <c r="U53" s="20" t="s">
        <v>182</v>
      </c>
      <c r="V53" s="20" t="s">
        <v>299</v>
      </c>
      <c r="W53" s="31">
        <v>0.51250000000000007</v>
      </c>
      <c r="X53" s="16" t="s">
        <v>78</v>
      </c>
      <c r="Y53" s="17"/>
      <c r="Z53" s="17"/>
      <c r="AA53" s="22"/>
    </row>
    <row r="54" spans="1:27" x14ac:dyDescent="0.25">
      <c r="A54" s="15">
        <v>42420</v>
      </c>
      <c r="B54" s="16" t="s">
        <v>36</v>
      </c>
      <c r="C54" s="16" t="s">
        <v>93</v>
      </c>
      <c r="D54" s="16" t="s">
        <v>106</v>
      </c>
      <c r="E54" s="17" t="s">
        <v>128</v>
      </c>
      <c r="F54" s="16" t="s">
        <v>121</v>
      </c>
      <c r="G54" s="18">
        <v>12.3</v>
      </c>
      <c r="H54" s="18">
        <v>8.6999999999999993</v>
      </c>
      <c r="I54" s="30">
        <f t="shared" si="16"/>
        <v>3.6000000000000014</v>
      </c>
      <c r="J54" s="18">
        <v>3.6</v>
      </c>
      <c r="K5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4" s="18">
        <f t="shared" si="17"/>
        <v>1.3322676295501878E-15</v>
      </c>
      <c r="M54" s="18"/>
      <c r="N54" s="18">
        <f t="shared" si="18"/>
        <v>0</v>
      </c>
      <c r="O54" s="19">
        <f t="shared" si="19"/>
        <v>0</v>
      </c>
      <c r="P54" s="19">
        <f t="shared" si="19"/>
        <v>0</v>
      </c>
      <c r="Q54" s="19">
        <f t="shared" si="19"/>
        <v>0</v>
      </c>
      <c r="R54" s="18">
        <v>0</v>
      </c>
      <c r="S54" s="18">
        <v>0</v>
      </c>
      <c r="T54" s="17" t="s">
        <v>300</v>
      </c>
      <c r="U54" s="20" t="s">
        <v>301</v>
      </c>
      <c r="V54" s="20" t="s">
        <v>291</v>
      </c>
      <c r="W54" s="21">
        <v>0.56597222222222221</v>
      </c>
      <c r="X54" s="16" t="s">
        <v>68</v>
      </c>
      <c r="Y54" s="17"/>
      <c r="Z54" s="17"/>
      <c r="AA54" s="22"/>
    </row>
    <row r="55" spans="1:27" x14ac:dyDescent="0.25">
      <c r="A55" s="15">
        <v>42420</v>
      </c>
      <c r="B55" s="16" t="s">
        <v>36</v>
      </c>
      <c r="C55" s="16" t="s">
        <v>98</v>
      </c>
      <c r="D55" s="16" t="s">
        <v>106</v>
      </c>
      <c r="E55" s="17" t="s">
        <v>128</v>
      </c>
      <c r="F55" s="16" t="s">
        <v>121</v>
      </c>
      <c r="G55" s="18">
        <v>8650</v>
      </c>
      <c r="H55" s="18">
        <v>6.65</v>
      </c>
      <c r="I55" s="30">
        <f t="shared" si="16"/>
        <v>8643.35</v>
      </c>
      <c r="J55" s="18">
        <v>2</v>
      </c>
      <c r="K5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5" s="18">
        <f t="shared" si="17"/>
        <v>8641.35</v>
      </c>
      <c r="M55" s="18"/>
      <c r="N55" s="18">
        <f t="shared" si="18"/>
        <v>0</v>
      </c>
      <c r="O55" s="19">
        <f t="shared" si="19"/>
        <v>0</v>
      </c>
      <c r="P55" s="19">
        <f t="shared" si="19"/>
        <v>0</v>
      </c>
      <c r="Q55" s="19">
        <f t="shared" si="19"/>
        <v>0</v>
      </c>
      <c r="R55" s="18">
        <v>0</v>
      </c>
      <c r="S55" s="18">
        <v>0</v>
      </c>
      <c r="T55" s="17" t="s">
        <v>302</v>
      </c>
      <c r="U55" s="20" t="s">
        <v>301</v>
      </c>
      <c r="V55" s="20" t="s">
        <v>293</v>
      </c>
      <c r="W55" s="31">
        <v>0.57638888888888895</v>
      </c>
      <c r="X55" s="16" t="s">
        <v>68</v>
      </c>
      <c r="Y55" s="17"/>
      <c r="Z55" s="17"/>
      <c r="AA55" s="22"/>
    </row>
    <row r="56" spans="1:27" x14ac:dyDescent="0.25">
      <c r="A56" s="15">
        <v>42420</v>
      </c>
      <c r="B56" s="16" t="s">
        <v>42</v>
      </c>
      <c r="C56" s="16" t="s">
        <v>82</v>
      </c>
      <c r="D56" s="16" t="s">
        <v>181</v>
      </c>
      <c r="E56" s="17" t="s">
        <v>128</v>
      </c>
      <c r="F56" s="16" t="s">
        <v>121</v>
      </c>
      <c r="G56" s="18">
        <v>36.1</v>
      </c>
      <c r="H56" s="18">
        <v>15.1</v>
      </c>
      <c r="I56" s="30">
        <f t="shared" si="16"/>
        <v>21</v>
      </c>
      <c r="J56" s="18">
        <v>21</v>
      </c>
      <c r="K5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6" s="18">
        <f t="shared" si="17"/>
        <v>0</v>
      </c>
      <c r="M56" s="18"/>
      <c r="N56" s="18">
        <f t="shared" si="18"/>
        <v>0</v>
      </c>
      <c r="O56" s="19">
        <f t="shared" si="19"/>
        <v>0</v>
      </c>
      <c r="P56" s="19">
        <f t="shared" si="19"/>
        <v>0</v>
      </c>
      <c r="Q56" s="19">
        <f t="shared" si="19"/>
        <v>0</v>
      </c>
      <c r="R56" s="18">
        <v>0</v>
      </c>
      <c r="S56" s="18">
        <v>0</v>
      </c>
      <c r="T56" s="17" t="s">
        <v>303</v>
      </c>
      <c r="U56" s="20" t="s">
        <v>182</v>
      </c>
      <c r="V56" s="20" t="s">
        <v>304</v>
      </c>
      <c r="W56" s="21">
        <v>0.64583333333333337</v>
      </c>
      <c r="X56" s="16" t="s">
        <v>78</v>
      </c>
      <c r="Y56" s="17"/>
      <c r="Z56" s="17"/>
      <c r="AA56" s="22"/>
    </row>
    <row r="57" spans="1:27" x14ac:dyDescent="0.25">
      <c r="A57" s="15">
        <v>42420</v>
      </c>
      <c r="B57" s="16" t="s">
        <v>42</v>
      </c>
      <c r="C57" s="16" t="s">
        <v>82</v>
      </c>
      <c r="D57" s="16" t="s">
        <v>181</v>
      </c>
      <c r="E57" s="17" t="s">
        <v>128</v>
      </c>
      <c r="F57" s="16" t="s">
        <v>121</v>
      </c>
      <c r="G57" s="18">
        <v>38.4</v>
      </c>
      <c r="H57" s="18">
        <v>15.1</v>
      </c>
      <c r="I57" s="30">
        <f t="shared" si="16"/>
        <v>23.299999999999997</v>
      </c>
      <c r="J57" s="18">
        <v>23.3</v>
      </c>
      <c r="K5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7" s="18">
        <f t="shared" si="17"/>
        <v>-3.5527136788005009E-15</v>
      </c>
      <c r="M57" s="18"/>
      <c r="N57" s="18">
        <f t="shared" si="18"/>
        <v>-3.5527136788005009E-15</v>
      </c>
      <c r="O57" s="19">
        <f t="shared" si="19"/>
        <v>0</v>
      </c>
      <c r="P57" s="19">
        <f t="shared" si="19"/>
        <v>0</v>
      </c>
      <c r="Q57" s="19">
        <f t="shared" si="19"/>
        <v>0</v>
      </c>
      <c r="R57" s="18">
        <v>0</v>
      </c>
      <c r="S57" s="18">
        <v>0</v>
      </c>
      <c r="T57" s="17" t="s">
        <v>305</v>
      </c>
      <c r="U57" s="20" t="s">
        <v>182</v>
      </c>
      <c r="V57" s="20" t="s">
        <v>306</v>
      </c>
      <c r="W57" s="31">
        <v>0.78125</v>
      </c>
      <c r="X57" s="16" t="s">
        <v>78</v>
      </c>
      <c r="Y57" s="17"/>
      <c r="Z57" s="17"/>
      <c r="AA57" s="22"/>
    </row>
    <row r="58" spans="1:27" x14ac:dyDescent="0.25">
      <c r="A58" s="15">
        <v>42420</v>
      </c>
      <c r="B58" s="16" t="s">
        <v>135</v>
      </c>
      <c r="C58" s="16" t="s">
        <v>100</v>
      </c>
      <c r="D58" s="16" t="s">
        <v>107</v>
      </c>
      <c r="E58" s="17" t="s">
        <v>128</v>
      </c>
      <c r="F58" s="16" t="s">
        <v>121</v>
      </c>
      <c r="G58" s="18">
        <v>52.65</v>
      </c>
      <c r="H58" s="18">
        <v>14.29</v>
      </c>
      <c r="I58" s="30">
        <f t="shared" si="16"/>
        <v>38.36</v>
      </c>
      <c r="J58" s="18">
        <v>38.36</v>
      </c>
      <c r="K5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8" s="18">
        <f t="shared" si="17"/>
        <v>0</v>
      </c>
      <c r="M58" s="18"/>
      <c r="N58" s="18">
        <f t="shared" si="18"/>
        <v>0</v>
      </c>
      <c r="O58" s="19">
        <f t="shared" si="19"/>
        <v>0</v>
      </c>
      <c r="P58" s="19">
        <f t="shared" si="19"/>
        <v>0</v>
      </c>
      <c r="Q58" s="19">
        <f t="shared" si="19"/>
        <v>0</v>
      </c>
      <c r="R58" s="18">
        <v>0</v>
      </c>
      <c r="S58" s="18">
        <v>0</v>
      </c>
      <c r="T58" s="17" t="s">
        <v>307</v>
      </c>
      <c r="U58" s="20" t="s">
        <v>308</v>
      </c>
      <c r="V58" s="20" t="s">
        <v>309</v>
      </c>
      <c r="W58" s="21">
        <v>0.93055555555555547</v>
      </c>
      <c r="X58" s="16" t="s">
        <v>74</v>
      </c>
      <c r="Y58" s="17" t="s">
        <v>108</v>
      </c>
      <c r="Z58" s="17" t="s">
        <v>112</v>
      </c>
      <c r="AA58" s="22" t="s">
        <v>118</v>
      </c>
    </row>
    <row r="59" spans="1:27" x14ac:dyDescent="0.25">
      <c r="A59" s="15">
        <v>42420</v>
      </c>
      <c r="B59" s="16" t="s">
        <v>135</v>
      </c>
      <c r="C59" s="16" t="s">
        <v>100</v>
      </c>
      <c r="D59" s="16" t="s">
        <v>107</v>
      </c>
      <c r="E59" s="17" t="s">
        <v>128</v>
      </c>
      <c r="F59" s="16" t="s">
        <v>121</v>
      </c>
      <c r="G59" s="18">
        <v>50.45</v>
      </c>
      <c r="H59" s="18">
        <v>14.19</v>
      </c>
      <c r="I59" s="30">
        <f t="shared" si="16"/>
        <v>36.260000000000005</v>
      </c>
      <c r="J59" s="18">
        <v>36.26</v>
      </c>
      <c r="K5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9" s="18">
        <f t="shared" si="17"/>
        <v>7.1054273576010019E-15</v>
      </c>
      <c r="M59" s="18"/>
      <c r="N59" s="18">
        <f t="shared" si="18"/>
        <v>0</v>
      </c>
      <c r="O59" s="19">
        <f t="shared" si="19"/>
        <v>0</v>
      </c>
      <c r="P59" s="19">
        <f t="shared" si="19"/>
        <v>0</v>
      </c>
      <c r="Q59" s="19">
        <f t="shared" si="19"/>
        <v>0</v>
      </c>
      <c r="R59" s="18">
        <v>0</v>
      </c>
      <c r="S59" s="18">
        <v>0</v>
      </c>
      <c r="T59" s="17" t="s">
        <v>310</v>
      </c>
      <c r="U59" s="20" t="s">
        <v>215</v>
      </c>
      <c r="V59" s="20" t="s">
        <v>311</v>
      </c>
      <c r="W59" s="31">
        <v>0.96527777777777779</v>
      </c>
      <c r="X59" s="16" t="s">
        <v>74</v>
      </c>
      <c r="Y59" s="17" t="s">
        <v>108</v>
      </c>
      <c r="Z59" s="17" t="s">
        <v>112</v>
      </c>
      <c r="AA59" s="22" t="s">
        <v>118</v>
      </c>
    </row>
    <row r="60" spans="1:27" x14ac:dyDescent="0.25">
      <c r="A60" s="15">
        <v>42420</v>
      </c>
      <c r="B60" s="16" t="s">
        <v>37</v>
      </c>
      <c r="C60" s="16" t="s">
        <v>100</v>
      </c>
      <c r="D60" s="16" t="s">
        <v>107</v>
      </c>
      <c r="E60" s="17" t="s">
        <v>128</v>
      </c>
      <c r="F60" s="16" t="s">
        <v>121</v>
      </c>
      <c r="G60" s="18">
        <v>40</v>
      </c>
      <c r="H60" s="18">
        <v>15.54</v>
      </c>
      <c r="I60" s="30">
        <f t="shared" si="16"/>
        <v>24.46</v>
      </c>
      <c r="J60" s="18">
        <v>24.26</v>
      </c>
      <c r="K6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0" s="18">
        <f t="shared" si="17"/>
        <v>0.19999999999999929</v>
      </c>
      <c r="M60" s="18"/>
      <c r="N60" s="18">
        <f t="shared" si="18"/>
        <v>0</v>
      </c>
      <c r="O60" s="19">
        <f t="shared" si="19"/>
        <v>0</v>
      </c>
      <c r="P60" s="19">
        <f t="shared" si="19"/>
        <v>0</v>
      </c>
      <c r="Q60" s="19">
        <f t="shared" si="19"/>
        <v>0</v>
      </c>
      <c r="R60" s="18">
        <v>0</v>
      </c>
      <c r="S60" s="18">
        <v>0</v>
      </c>
      <c r="T60" s="17" t="s">
        <v>312</v>
      </c>
      <c r="U60" s="20" t="s">
        <v>175</v>
      </c>
      <c r="V60" s="20" t="s">
        <v>313</v>
      </c>
      <c r="W60" s="21">
        <v>0.9784722222222223</v>
      </c>
      <c r="X60" s="16" t="s">
        <v>64</v>
      </c>
      <c r="Y60" s="17" t="s">
        <v>151</v>
      </c>
      <c r="Z60" s="17"/>
      <c r="AA60" s="22" t="s">
        <v>113</v>
      </c>
    </row>
    <row r="61" spans="1:27" x14ac:dyDescent="0.25">
      <c r="A61" s="15">
        <v>42420</v>
      </c>
      <c r="B61" s="16" t="s">
        <v>135</v>
      </c>
      <c r="C61" s="16" t="s">
        <v>100</v>
      </c>
      <c r="D61" s="16" t="s">
        <v>107</v>
      </c>
      <c r="E61" s="17" t="s">
        <v>128</v>
      </c>
      <c r="F61" s="16" t="s">
        <v>121</v>
      </c>
      <c r="G61" s="18">
        <v>38.799999999999997</v>
      </c>
      <c r="H61" s="18">
        <v>13.82</v>
      </c>
      <c r="I61" s="30">
        <f t="shared" si="16"/>
        <v>24.979999999999997</v>
      </c>
      <c r="J61" s="18">
        <v>24.98</v>
      </c>
      <c r="K6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1" s="18">
        <f t="shared" si="17"/>
        <v>-3.5527136788005009E-15</v>
      </c>
      <c r="M61" s="18"/>
      <c r="N61" s="18">
        <f t="shared" si="18"/>
        <v>-3.5527136788005009E-15</v>
      </c>
      <c r="O61" s="19">
        <f t="shared" si="19"/>
        <v>0</v>
      </c>
      <c r="P61" s="19">
        <f t="shared" si="19"/>
        <v>0</v>
      </c>
      <c r="Q61" s="19">
        <f t="shared" si="19"/>
        <v>0</v>
      </c>
      <c r="R61" s="18">
        <v>0</v>
      </c>
      <c r="S61" s="18">
        <v>0</v>
      </c>
      <c r="T61" s="17" t="s">
        <v>314</v>
      </c>
      <c r="U61" s="20" t="s">
        <v>165</v>
      </c>
      <c r="V61" s="20" t="s">
        <v>315</v>
      </c>
      <c r="W61" s="31">
        <v>0.98541666666666661</v>
      </c>
      <c r="X61" s="16" t="s">
        <v>74</v>
      </c>
      <c r="Y61" s="17" t="s">
        <v>108</v>
      </c>
      <c r="Z61" s="17" t="s">
        <v>112</v>
      </c>
      <c r="AA61" s="22" t="s">
        <v>118</v>
      </c>
    </row>
    <row r="62" spans="1:27" x14ac:dyDescent="0.25">
      <c r="A62" s="15">
        <v>42420</v>
      </c>
      <c r="B62" s="16" t="s">
        <v>135</v>
      </c>
      <c r="C62" s="16" t="s">
        <v>100</v>
      </c>
      <c r="D62" s="16" t="s">
        <v>107</v>
      </c>
      <c r="E62" s="17" t="s">
        <v>128</v>
      </c>
      <c r="F62" s="16" t="s">
        <v>121</v>
      </c>
      <c r="G62" s="18">
        <v>38.4</v>
      </c>
      <c r="H62" s="18">
        <v>13.44</v>
      </c>
      <c r="I62" s="30">
        <f t="shared" si="16"/>
        <v>24.96</v>
      </c>
      <c r="J62" s="18">
        <v>24.96</v>
      </c>
      <c r="K6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2" s="18">
        <f t="shared" si="17"/>
        <v>0</v>
      </c>
      <c r="M62" s="18"/>
      <c r="N62" s="18">
        <f t="shared" si="18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8">
        <v>0</v>
      </c>
      <c r="S62" s="18">
        <v>0</v>
      </c>
      <c r="T62" s="17" t="s">
        <v>316</v>
      </c>
      <c r="U62" s="20" t="s">
        <v>218</v>
      </c>
      <c r="V62" s="20" t="s">
        <v>317</v>
      </c>
      <c r="W62" s="21">
        <v>0.98958333333333337</v>
      </c>
      <c r="X62" s="16" t="s">
        <v>74</v>
      </c>
      <c r="Y62" s="17" t="s">
        <v>108</v>
      </c>
      <c r="Z62" s="17" t="s">
        <v>112</v>
      </c>
      <c r="AA62" s="22" t="s">
        <v>118</v>
      </c>
    </row>
    <row r="63" spans="1:27" x14ac:dyDescent="0.25">
      <c r="A63" s="15">
        <v>42421</v>
      </c>
      <c r="B63" s="16" t="s">
        <v>37</v>
      </c>
      <c r="C63" s="16" t="s">
        <v>100</v>
      </c>
      <c r="D63" s="16" t="s">
        <v>107</v>
      </c>
      <c r="E63" s="17" t="s">
        <v>128</v>
      </c>
      <c r="F63" s="16" t="s">
        <v>121</v>
      </c>
      <c r="G63" s="18">
        <v>43.8</v>
      </c>
      <c r="H63" s="18">
        <v>14.04</v>
      </c>
      <c r="I63" s="30">
        <f t="shared" si="16"/>
        <v>29.759999999999998</v>
      </c>
      <c r="J63" s="18">
        <v>29.76</v>
      </c>
      <c r="K6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3" s="18">
        <f t="shared" si="17"/>
        <v>-3.5527136788005009E-15</v>
      </c>
      <c r="M63" s="18"/>
      <c r="N63" s="18">
        <f t="shared" si="18"/>
        <v>-3.5527136788005009E-15</v>
      </c>
      <c r="O63" s="19">
        <f t="shared" si="19"/>
        <v>0</v>
      </c>
      <c r="P63" s="19">
        <f t="shared" si="19"/>
        <v>0</v>
      </c>
      <c r="Q63" s="19">
        <f t="shared" si="19"/>
        <v>0</v>
      </c>
      <c r="R63" s="18">
        <v>0</v>
      </c>
      <c r="S63" s="18">
        <v>0</v>
      </c>
      <c r="T63" s="17" t="s">
        <v>318</v>
      </c>
      <c r="U63" s="20" t="s">
        <v>283</v>
      </c>
      <c r="V63" s="20" t="s">
        <v>319</v>
      </c>
      <c r="W63" s="31">
        <v>0.1076388888888889</v>
      </c>
      <c r="X63" s="16" t="s">
        <v>64</v>
      </c>
      <c r="Y63" s="17" t="s">
        <v>151</v>
      </c>
      <c r="Z63" s="17"/>
      <c r="AA63" s="22" t="s">
        <v>113</v>
      </c>
    </row>
    <row r="64" spans="1:27" x14ac:dyDescent="0.25">
      <c r="A64" s="15">
        <v>42421</v>
      </c>
      <c r="B64" s="16" t="s">
        <v>37</v>
      </c>
      <c r="C64" s="16" t="s">
        <v>100</v>
      </c>
      <c r="D64" s="16" t="s">
        <v>107</v>
      </c>
      <c r="E64" s="17" t="s">
        <v>128</v>
      </c>
      <c r="F64" s="16" t="s">
        <v>121</v>
      </c>
      <c r="G64" s="18">
        <v>39.700000000000003</v>
      </c>
      <c r="H64" s="18">
        <v>14.6</v>
      </c>
      <c r="I64" s="30">
        <f t="shared" si="16"/>
        <v>25.1</v>
      </c>
      <c r="J64" s="18">
        <v>25.1</v>
      </c>
      <c r="K6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4" s="18">
        <f t="shared" si="17"/>
        <v>0</v>
      </c>
      <c r="M64" s="18"/>
      <c r="N64" s="18">
        <f t="shared" si="18"/>
        <v>0</v>
      </c>
      <c r="O64" s="19">
        <f t="shared" si="19"/>
        <v>0</v>
      </c>
      <c r="P64" s="19">
        <f t="shared" si="19"/>
        <v>0</v>
      </c>
      <c r="Q64" s="19">
        <f t="shared" si="19"/>
        <v>0</v>
      </c>
      <c r="R64" s="18">
        <v>0</v>
      </c>
      <c r="S64" s="18">
        <v>0</v>
      </c>
      <c r="T64" s="17" t="s">
        <v>320</v>
      </c>
      <c r="U64" s="20" t="s">
        <v>321</v>
      </c>
      <c r="V64" s="20" t="s">
        <v>322</v>
      </c>
      <c r="W64" s="21">
        <v>0.17013888888888887</v>
      </c>
      <c r="X64" s="16" t="s">
        <v>64</v>
      </c>
      <c r="Y64" s="17" t="s">
        <v>151</v>
      </c>
      <c r="Z64" s="17"/>
      <c r="AA64" s="22" t="s">
        <v>113</v>
      </c>
    </row>
    <row r="65" spans="1:27" x14ac:dyDescent="0.25">
      <c r="A65" s="15">
        <v>42421</v>
      </c>
      <c r="B65" s="16" t="s">
        <v>37</v>
      </c>
      <c r="C65" s="16" t="s">
        <v>100</v>
      </c>
      <c r="D65" s="16" t="s">
        <v>107</v>
      </c>
      <c r="E65" s="17" t="s">
        <v>128</v>
      </c>
      <c r="F65" s="16" t="s">
        <v>121</v>
      </c>
      <c r="G65" s="18">
        <v>39.5</v>
      </c>
      <c r="H65" s="18">
        <v>16.059999999999999</v>
      </c>
      <c r="I65" s="30">
        <f t="shared" si="16"/>
        <v>23.44</v>
      </c>
      <c r="J65" s="18">
        <v>23.44</v>
      </c>
      <c r="K6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5" s="18">
        <f t="shared" si="17"/>
        <v>0</v>
      </c>
      <c r="M65" s="18"/>
      <c r="N65" s="18">
        <f t="shared" si="18"/>
        <v>0</v>
      </c>
      <c r="O65" s="19">
        <f t="shared" si="19"/>
        <v>0</v>
      </c>
      <c r="P65" s="19">
        <f t="shared" si="19"/>
        <v>0</v>
      </c>
      <c r="Q65" s="19">
        <f t="shared" si="19"/>
        <v>0</v>
      </c>
      <c r="R65" s="18">
        <v>0</v>
      </c>
      <c r="S65" s="18">
        <v>0</v>
      </c>
      <c r="T65" s="17" t="s">
        <v>323</v>
      </c>
      <c r="U65" s="20" t="s">
        <v>324</v>
      </c>
      <c r="V65" s="20" t="s">
        <v>325</v>
      </c>
      <c r="W65" s="31">
        <v>0.23333333333333331</v>
      </c>
      <c r="X65" s="16" t="s">
        <v>64</v>
      </c>
      <c r="Y65" s="17" t="s">
        <v>151</v>
      </c>
      <c r="Z65" s="17"/>
      <c r="AA65" s="22" t="s">
        <v>113</v>
      </c>
    </row>
    <row r="66" spans="1:27" x14ac:dyDescent="0.25">
      <c r="A66" s="15">
        <v>42421</v>
      </c>
      <c r="B66" s="16" t="s">
        <v>37</v>
      </c>
      <c r="C66" s="16" t="s">
        <v>100</v>
      </c>
      <c r="D66" s="16" t="s">
        <v>107</v>
      </c>
      <c r="E66" s="17" t="s">
        <v>128</v>
      </c>
      <c r="F66" s="16" t="s">
        <v>121</v>
      </c>
      <c r="G66" s="18">
        <v>43.05</v>
      </c>
      <c r="H66" s="18">
        <v>14.99</v>
      </c>
      <c r="I66" s="30">
        <f t="shared" si="16"/>
        <v>28.059999999999995</v>
      </c>
      <c r="J66" s="18">
        <v>28.06</v>
      </c>
      <c r="K6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6" s="18">
        <f t="shared" si="17"/>
        <v>-3.5527136788005009E-15</v>
      </c>
      <c r="M66" s="18"/>
      <c r="N66" s="18">
        <f t="shared" si="18"/>
        <v>-3.5527136788005009E-15</v>
      </c>
      <c r="O66" s="19">
        <f t="shared" si="19"/>
        <v>0</v>
      </c>
      <c r="P66" s="19">
        <f t="shared" si="19"/>
        <v>0</v>
      </c>
      <c r="Q66" s="19">
        <f t="shared" si="19"/>
        <v>0</v>
      </c>
      <c r="R66" s="18">
        <v>0</v>
      </c>
      <c r="S66" s="18">
        <v>0</v>
      </c>
      <c r="T66" s="17" t="s">
        <v>326</v>
      </c>
      <c r="U66" s="20" t="s">
        <v>327</v>
      </c>
      <c r="V66" s="20" t="s">
        <v>328</v>
      </c>
      <c r="W66" s="21">
        <v>0.26041666666666669</v>
      </c>
      <c r="X66" s="16" t="s">
        <v>64</v>
      </c>
      <c r="Y66" s="17" t="s">
        <v>151</v>
      </c>
      <c r="Z66" s="17"/>
      <c r="AA66" s="22" t="s">
        <v>113</v>
      </c>
    </row>
    <row r="67" spans="1:27" x14ac:dyDescent="0.25">
      <c r="A67" s="15">
        <v>42421</v>
      </c>
      <c r="B67" s="16" t="s">
        <v>37</v>
      </c>
      <c r="C67" s="16" t="s">
        <v>100</v>
      </c>
      <c r="D67" s="16" t="s">
        <v>107</v>
      </c>
      <c r="E67" s="17" t="s">
        <v>128</v>
      </c>
      <c r="F67" s="16" t="s">
        <v>121</v>
      </c>
      <c r="G67" s="18">
        <v>38.4</v>
      </c>
      <c r="H67" s="18">
        <v>13.34</v>
      </c>
      <c r="I67" s="30">
        <f t="shared" si="16"/>
        <v>25.06</v>
      </c>
      <c r="J67" s="18">
        <v>25.06</v>
      </c>
      <c r="K6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7" s="18">
        <f t="shared" si="17"/>
        <v>0</v>
      </c>
      <c r="M67" s="18"/>
      <c r="N67" s="18">
        <f t="shared" si="18"/>
        <v>0</v>
      </c>
      <c r="O67" s="19">
        <f t="shared" si="19"/>
        <v>0</v>
      </c>
      <c r="P67" s="19">
        <f t="shared" si="19"/>
        <v>0</v>
      </c>
      <c r="Q67" s="19">
        <f t="shared" si="19"/>
        <v>0</v>
      </c>
      <c r="R67" s="18">
        <v>0</v>
      </c>
      <c r="S67" s="18">
        <v>0</v>
      </c>
      <c r="T67" s="17" t="s">
        <v>329</v>
      </c>
      <c r="U67" s="20" t="s">
        <v>134</v>
      </c>
      <c r="V67" s="20" t="s">
        <v>330</v>
      </c>
      <c r="W67" s="31">
        <v>0.57986111111111105</v>
      </c>
      <c r="X67" s="16" t="s">
        <v>64</v>
      </c>
      <c r="Y67" s="17" t="s">
        <v>151</v>
      </c>
      <c r="Z67" s="17" t="s">
        <v>115</v>
      </c>
      <c r="AA67" s="22" t="s">
        <v>113</v>
      </c>
    </row>
    <row r="68" spans="1:27" x14ac:dyDescent="0.25">
      <c r="A68" s="15">
        <v>42421</v>
      </c>
      <c r="B68" s="16" t="s">
        <v>42</v>
      </c>
      <c r="C68" s="16" t="s">
        <v>82</v>
      </c>
      <c r="D68" s="16" t="s">
        <v>181</v>
      </c>
      <c r="E68" s="17" t="s">
        <v>128</v>
      </c>
      <c r="F68" s="16" t="s">
        <v>121</v>
      </c>
      <c r="G68" s="18">
        <v>37</v>
      </c>
      <c r="H68" s="18">
        <v>15.1</v>
      </c>
      <c r="I68" s="30">
        <f t="shared" si="16"/>
        <v>21.9</v>
      </c>
      <c r="J68" s="18">
        <v>21.9</v>
      </c>
      <c r="K6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8" s="18">
        <f t="shared" si="17"/>
        <v>0</v>
      </c>
      <c r="M68" s="18"/>
      <c r="N68" s="18">
        <f t="shared" si="18"/>
        <v>0</v>
      </c>
      <c r="O68" s="19">
        <f t="shared" si="19"/>
        <v>0</v>
      </c>
      <c r="P68" s="19">
        <f t="shared" si="19"/>
        <v>0</v>
      </c>
      <c r="Q68" s="19">
        <f t="shared" si="19"/>
        <v>0</v>
      </c>
      <c r="R68" s="18">
        <v>0</v>
      </c>
      <c r="S68" s="18">
        <v>0</v>
      </c>
      <c r="T68" s="17" t="s">
        <v>331</v>
      </c>
      <c r="U68" s="20" t="s">
        <v>182</v>
      </c>
      <c r="V68" s="20" t="s">
        <v>332</v>
      </c>
      <c r="W68" s="21">
        <v>0.72916666666666663</v>
      </c>
      <c r="X68" s="16" t="s">
        <v>78</v>
      </c>
      <c r="Y68" s="17"/>
      <c r="Z68" s="17"/>
      <c r="AA68" s="22"/>
    </row>
    <row r="69" spans="1:27" x14ac:dyDescent="0.25">
      <c r="A69" s="15">
        <v>42421</v>
      </c>
      <c r="B69" s="16" t="s">
        <v>42</v>
      </c>
      <c r="C69" s="16" t="s">
        <v>82</v>
      </c>
      <c r="D69" s="16" t="s">
        <v>181</v>
      </c>
      <c r="E69" s="17" t="s">
        <v>128</v>
      </c>
      <c r="F69" s="16" t="s">
        <v>121</v>
      </c>
      <c r="G69" s="18">
        <v>43.2</v>
      </c>
      <c r="H69" s="18">
        <v>15.1</v>
      </c>
      <c r="I69" s="30">
        <f t="shared" si="16"/>
        <v>28.1</v>
      </c>
      <c r="J69" s="18">
        <v>28.1</v>
      </c>
      <c r="K6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9" s="18">
        <f t="shared" si="17"/>
        <v>0</v>
      </c>
      <c r="M69" s="18"/>
      <c r="N69" s="18">
        <f t="shared" si="18"/>
        <v>0</v>
      </c>
      <c r="O69" s="19">
        <f t="shared" si="19"/>
        <v>0</v>
      </c>
      <c r="P69" s="19">
        <f t="shared" si="19"/>
        <v>0</v>
      </c>
      <c r="Q69" s="19">
        <f t="shared" si="19"/>
        <v>0</v>
      </c>
      <c r="R69" s="18">
        <v>0</v>
      </c>
      <c r="S69" s="18">
        <v>0</v>
      </c>
      <c r="T69" s="17" t="s">
        <v>333</v>
      </c>
      <c r="U69" s="20" t="s">
        <v>182</v>
      </c>
      <c r="V69" s="20" t="s">
        <v>334</v>
      </c>
      <c r="W69" s="31">
        <v>0.92708333333333337</v>
      </c>
      <c r="X69" s="16" t="s">
        <v>78</v>
      </c>
      <c r="Y69" s="17"/>
      <c r="Z69" s="17"/>
      <c r="AA69" s="22"/>
    </row>
    <row r="70" spans="1:27" x14ac:dyDescent="0.25">
      <c r="A70" s="15">
        <v>42422</v>
      </c>
      <c r="B70" s="16" t="s">
        <v>42</v>
      </c>
      <c r="C70" s="16" t="s">
        <v>82</v>
      </c>
      <c r="D70" s="16" t="s">
        <v>181</v>
      </c>
      <c r="E70" s="17" t="s">
        <v>128</v>
      </c>
      <c r="F70" s="16" t="s">
        <v>121</v>
      </c>
      <c r="G70" s="18">
        <v>40.6</v>
      </c>
      <c r="H70" s="18">
        <v>15.25</v>
      </c>
      <c r="I70" s="30">
        <f t="shared" si="16"/>
        <v>25.35</v>
      </c>
      <c r="J70" s="18">
        <v>25.35</v>
      </c>
      <c r="K7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0" s="18">
        <f t="shared" si="17"/>
        <v>0</v>
      </c>
      <c r="M70" s="18"/>
      <c r="N70" s="18">
        <f t="shared" si="18"/>
        <v>0</v>
      </c>
      <c r="O70" s="19">
        <f t="shared" si="19"/>
        <v>0</v>
      </c>
      <c r="P70" s="19">
        <f t="shared" si="19"/>
        <v>0</v>
      </c>
      <c r="Q70" s="19">
        <f t="shared" si="19"/>
        <v>0</v>
      </c>
      <c r="R70" s="18">
        <v>0</v>
      </c>
      <c r="S70" s="18">
        <v>0</v>
      </c>
      <c r="T70" s="17" t="s">
        <v>335</v>
      </c>
      <c r="U70" s="20" t="s">
        <v>182</v>
      </c>
      <c r="V70" s="20" t="s">
        <v>336</v>
      </c>
      <c r="W70" s="21">
        <v>0.20833333333333334</v>
      </c>
      <c r="X70" s="16" t="s">
        <v>78</v>
      </c>
      <c r="Y70" s="17"/>
      <c r="Z70" s="17"/>
      <c r="AA70" s="22"/>
    </row>
    <row r="71" spans="1:27" x14ac:dyDescent="0.25">
      <c r="A71" s="15">
        <v>42425</v>
      </c>
      <c r="B71" s="16" t="s">
        <v>37</v>
      </c>
      <c r="C71" s="16" t="s">
        <v>100</v>
      </c>
      <c r="D71" s="16" t="s">
        <v>107</v>
      </c>
      <c r="E71" s="17" t="s">
        <v>128</v>
      </c>
      <c r="F71" s="16" t="s">
        <v>121</v>
      </c>
      <c r="G71" s="18">
        <v>53.8</v>
      </c>
      <c r="H71" s="18">
        <v>15.04</v>
      </c>
      <c r="I71" s="30">
        <f t="shared" si="16"/>
        <v>38.76</v>
      </c>
      <c r="J71" s="18">
        <v>38.76</v>
      </c>
      <c r="K7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1" s="18">
        <f t="shared" si="17"/>
        <v>0</v>
      </c>
      <c r="M71" s="18"/>
      <c r="N71" s="18">
        <f t="shared" si="18"/>
        <v>0</v>
      </c>
      <c r="O71" s="19">
        <f t="shared" si="19"/>
        <v>0</v>
      </c>
      <c r="P71" s="19">
        <f t="shared" si="19"/>
        <v>0</v>
      </c>
      <c r="Q71" s="19">
        <f t="shared" si="19"/>
        <v>0</v>
      </c>
      <c r="R71" s="18">
        <v>0</v>
      </c>
      <c r="S71" s="18">
        <v>0</v>
      </c>
      <c r="T71" s="17" t="s">
        <v>337</v>
      </c>
      <c r="U71" s="20" t="s">
        <v>190</v>
      </c>
      <c r="V71" s="20" t="s">
        <v>338</v>
      </c>
      <c r="W71" s="31">
        <v>1.0416666666666666E-2</v>
      </c>
      <c r="X71" s="16" t="s">
        <v>64</v>
      </c>
      <c r="Y71" s="17" t="s">
        <v>151</v>
      </c>
      <c r="Z71" s="17" t="s">
        <v>115</v>
      </c>
      <c r="AA71" s="22" t="s">
        <v>113</v>
      </c>
    </row>
    <row r="72" spans="1:27" x14ac:dyDescent="0.25">
      <c r="A72" s="15">
        <v>42425</v>
      </c>
      <c r="B72" s="16" t="s">
        <v>37</v>
      </c>
      <c r="C72" s="16" t="s">
        <v>100</v>
      </c>
      <c r="D72" s="16" t="s">
        <v>107</v>
      </c>
      <c r="E72" s="17" t="s">
        <v>128</v>
      </c>
      <c r="F72" s="16" t="s">
        <v>121</v>
      </c>
      <c r="G72" s="18">
        <v>56</v>
      </c>
      <c r="H72" s="18">
        <v>16.62</v>
      </c>
      <c r="I72" s="30">
        <f t="shared" si="16"/>
        <v>39.379999999999995</v>
      </c>
      <c r="J72" s="18">
        <v>39.380000000000003</v>
      </c>
      <c r="K7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2" s="18">
        <f t="shared" si="17"/>
        <v>-7.1054273576010019E-15</v>
      </c>
      <c r="M72" s="18"/>
      <c r="N72" s="18">
        <f t="shared" si="18"/>
        <v>-7.1054273576010019E-15</v>
      </c>
      <c r="O72" s="19">
        <f t="shared" si="19"/>
        <v>0</v>
      </c>
      <c r="P72" s="19">
        <f t="shared" si="19"/>
        <v>0</v>
      </c>
      <c r="Q72" s="19">
        <f t="shared" si="19"/>
        <v>0</v>
      </c>
      <c r="R72" s="18">
        <v>0</v>
      </c>
      <c r="S72" s="18">
        <v>0</v>
      </c>
      <c r="T72" s="17" t="s">
        <v>339</v>
      </c>
      <c r="U72" s="20" t="s">
        <v>340</v>
      </c>
      <c r="V72" s="20" t="s">
        <v>341</v>
      </c>
      <c r="W72" s="21">
        <v>4.5138888888888888E-2</v>
      </c>
      <c r="X72" s="16" t="s">
        <v>64</v>
      </c>
      <c r="Y72" s="17" t="s">
        <v>151</v>
      </c>
      <c r="Z72" s="17" t="s">
        <v>115</v>
      </c>
      <c r="AA72" s="22" t="s">
        <v>113</v>
      </c>
    </row>
    <row r="73" spans="1:27" x14ac:dyDescent="0.25">
      <c r="A73" s="15">
        <v>42425</v>
      </c>
      <c r="B73" s="16" t="s">
        <v>37</v>
      </c>
      <c r="C73" s="16" t="s">
        <v>100</v>
      </c>
      <c r="D73" s="16" t="s">
        <v>107</v>
      </c>
      <c r="E73" s="17" t="s">
        <v>128</v>
      </c>
      <c r="F73" s="16" t="s">
        <v>121</v>
      </c>
      <c r="G73" s="18">
        <v>54.65</v>
      </c>
      <c r="H73" s="18">
        <v>15.71</v>
      </c>
      <c r="I73" s="30">
        <f t="shared" si="16"/>
        <v>38.94</v>
      </c>
      <c r="J73" s="18">
        <v>38.94</v>
      </c>
      <c r="K7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3" s="18">
        <f t="shared" si="17"/>
        <v>0</v>
      </c>
      <c r="M73" s="18"/>
      <c r="N73" s="18">
        <f t="shared" si="18"/>
        <v>0</v>
      </c>
      <c r="O73" s="19">
        <f t="shared" si="19"/>
        <v>0</v>
      </c>
      <c r="P73" s="19">
        <f t="shared" si="19"/>
        <v>0</v>
      </c>
      <c r="Q73" s="19">
        <f t="shared" si="19"/>
        <v>0</v>
      </c>
      <c r="R73" s="18">
        <v>0</v>
      </c>
      <c r="S73" s="18">
        <v>0</v>
      </c>
      <c r="T73" s="17" t="s">
        <v>342</v>
      </c>
      <c r="U73" s="20" t="s">
        <v>183</v>
      </c>
      <c r="V73" s="20" t="s">
        <v>343</v>
      </c>
      <c r="W73" s="31">
        <v>0.35416666666666669</v>
      </c>
      <c r="X73" s="16" t="s">
        <v>64</v>
      </c>
      <c r="Y73" s="17" t="s">
        <v>151</v>
      </c>
      <c r="Z73" s="17"/>
      <c r="AA73" s="22" t="s">
        <v>113</v>
      </c>
    </row>
    <row r="74" spans="1:27" x14ac:dyDescent="0.25">
      <c r="A74" s="15">
        <v>42425</v>
      </c>
      <c r="B74" s="16" t="s">
        <v>135</v>
      </c>
      <c r="C74" s="16" t="s">
        <v>100</v>
      </c>
      <c r="D74" s="16" t="s">
        <v>107</v>
      </c>
      <c r="E74" s="17" t="s">
        <v>128</v>
      </c>
      <c r="F74" s="16" t="s">
        <v>121</v>
      </c>
      <c r="G74" s="18">
        <v>48.6</v>
      </c>
      <c r="H74" s="18">
        <v>13.78</v>
      </c>
      <c r="I74" s="30">
        <f t="shared" si="16"/>
        <v>34.82</v>
      </c>
      <c r="J74" s="18">
        <v>34.82</v>
      </c>
      <c r="K7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4" s="18">
        <f t="shared" si="17"/>
        <v>0</v>
      </c>
      <c r="M74" s="18"/>
      <c r="N74" s="18">
        <f t="shared" si="18"/>
        <v>0</v>
      </c>
      <c r="O74" s="19">
        <f t="shared" si="19"/>
        <v>0</v>
      </c>
      <c r="P74" s="19">
        <f t="shared" si="19"/>
        <v>0</v>
      </c>
      <c r="Q74" s="19">
        <f t="shared" si="19"/>
        <v>0</v>
      </c>
      <c r="R74" s="18">
        <v>0</v>
      </c>
      <c r="S74" s="18">
        <v>0</v>
      </c>
      <c r="T74" s="17" t="s">
        <v>344</v>
      </c>
      <c r="U74" s="20" t="s">
        <v>171</v>
      </c>
      <c r="V74" s="20" t="s">
        <v>345</v>
      </c>
      <c r="W74" s="21">
        <v>0.43194444444444446</v>
      </c>
      <c r="X74" s="16" t="s">
        <v>74</v>
      </c>
      <c r="Y74" s="17" t="s">
        <v>108</v>
      </c>
      <c r="Z74" s="17"/>
      <c r="AA74" s="22" t="s">
        <v>118</v>
      </c>
    </row>
    <row r="75" spans="1:27" x14ac:dyDescent="0.25">
      <c r="A75" s="15">
        <v>42425</v>
      </c>
      <c r="B75" s="16" t="s">
        <v>135</v>
      </c>
      <c r="C75" s="16" t="s">
        <v>100</v>
      </c>
      <c r="D75" s="16" t="s">
        <v>107</v>
      </c>
      <c r="E75" s="17" t="s">
        <v>128</v>
      </c>
      <c r="F75" s="16" t="s">
        <v>121</v>
      </c>
      <c r="G75" s="18">
        <v>51.3</v>
      </c>
      <c r="H75" s="18">
        <v>14.18</v>
      </c>
      <c r="I75" s="30">
        <f t="shared" si="16"/>
        <v>37.119999999999997</v>
      </c>
      <c r="J75" s="18">
        <v>37.119999999999997</v>
      </c>
      <c r="K7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5" s="18">
        <f t="shared" si="17"/>
        <v>0</v>
      </c>
      <c r="M75" s="18"/>
      <c r="N75" s="18">
        <f t="shared" si="18"/>
        <v>0</v>
      </c>
      <c r="O75" s="19">
        <f t="shared" si="19"/>
        <v>0</v>
      </c>
      <c r="P75" s="19">
        <f t="shared" si="19"/>
        <v>0</v>
      </c>
      <c r="Q75" s="19">
        <f t="shared" si="19"/>
        <v>0</v>
      </c>
      <c r="R75" s="18">
        <v>0</v>
      </c>
      <c r="S75" s="18">
        <v>0</v>
      </c>
      <c r="T75" s="17" t="s">
        <v>346</v>
      </c>
      <c r="U75" s="20" t="s">
        <v>189</v>
      </c>
      <c r="V75" s="20" t="s">
        <v>347</v>
      </c>
      <c r="W75" s="31">
        <v>0.43541666666666662</v>
      </c>
      <c r="X75" s="16" t="s">
        <v>74</v>
      </c>
      <c r="Y75" s="17" t="s">
        <v>108</v>
      </c>
      <c r="Z75" s="17"/>
      <c r="AA75" s="22" t="s">
        <v>118</v>
      </c>
    </row>
    <row r="76" spans="1:27" x14ac:dyDescent="0.25">
      <c r="A76" s="15">
        <v>42425</v>
      </c>
      <c r="B76" s="16" t="s">
        <v>42</v>
      </c>
      <c r="C76" s="16" t="s">
        <v>82</v>
      </c>
      <c r="D76" s="16" t="s">
        <v>181</v>
      </c>
      <c r="E76" s="17" t="s">
        <v>128</v>
      </c>
      <c r="F76" s="16" t="s">
        <v>121</v>
      </c>
      <c r="G76" s="18">
        <v>59.2</v>
      </c>
      <c r="H76" s="18">
        <v>18.3</v>
      </c>
      <c r="I76" s="30">
        <f t="shared" si="16"/>
        <v>40.900000000000006</v>
      </c>
      <c r="J76" s="18">
        <v>40.9</v>
      </c>
      <c r="K7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6" s="18">
        <f t="shared" si="17"/>
        <v>7.1054273576010019E-15</v>
      </c>
      <c r="M76" s="18"/>
      <c r="N76" s="18">
        <f t="shared" si="18"/>
        <v>0</v>
      </c>
      <c r="O76" s="19">
        <f t="shared" si="19"/>
        <v>0</v>
      </c>
      <c r="P76" s="19">
        <f t="shared" si="19"/>
        <v>0</v>
      </c>
      <c r="Q76" s="19">
        <f t="shared" si="19"/>
        <v>0</v>
      </c>
      <c r="R76" s="18">
        <v>0</v>
      </c>
      <c r="S76" s="18">
        <v>0</v>
      </c>
      <c r="T76" s="17" t="s">
        <v>348</v>
      </c>
      <c r="U76" s="20" t="s">
        <v>160</v>
      </c>
      <c r="V76" s="20" t="s">
        <v>349</v>
      </c>
      <c r="W76" s="21">
        <v>0.45833333333333331</v>
      </c>
      <c r="X76" s="16" t="s">
        <v>78</v>
      </c>
      <c r="Y76" s="17"/>
      <c r="Z76" s="17"/>
      <c r="AA76" s="22"/>
    </row>
    <row r="77" spans="1:27" x14ac:dyDescent="0.25">
      <c r="A77" s="15">
        <v>42425</v>
      </c>
      <c r="B77" s="16" t="s">
        <v>42</v>
      </c>
      <c r="C77" s="16" t="s">
        <v>82</v>
      </c>
      <c r="D77" s="16" t="s">
        <v>181</v>
      </c>
      <c r="E77" s="17" t="s">
        <v>128</v>
      </c>
      <c r="F77" s="16" t="s">
        <v>121</v>
      </c>
      <c r="G77" s="18">
        <v>58.8</v>
      </c>
      <c r="H77" s="18">
        <v>18.2</v>
      </c>
      <c r="I77" s="30">
        <f t="shared" si="16"/>
        <v>40.599999999999994</v>
      </c>
      <c r="J77" s="18">
        <v>40.6</v>
      </c>
      <c r="K7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7" s="18">
        <f t="shared" si="17"/>
        <v>-7.1054273576010019E-15</v>
      </c>
      <c r="M77" s="18"/>
      <c r="N77" s="18">
        <f t="shared" si="18"/>
        <v>-7.1054273576010019E-15</v>
      </c>
      <c r="O77" s="19">
        <f t="shared" si="19"/>
        <v>0</v>
      </c>
      <c r="P77" s="19">
        <f t="shared" si="19"/>
        <v>0</v>
      </c>
      <c r="Q77" s="19">
        <f t="shared" si="19"/>
        <v>0</v>
      </c>
      <c r="R77" s="18">
        <v>0</v>
      </c>
      <c r="S77" s="18">
        <v>0</v>
      </c>
      <c r="T77" s="17" t="s">
        <v>350</v>
      </c>
      <c r="U77" s="20" t="s">
        <v>160</v>
      </c>
      <c r="V77" s="20" t="s">
        <v>351</v>
      </c>
      <c r="W77" s="31">
        <v>0.58333333333333337</v>
      </c>
      <c r="X77" s="16" t="s">
        <v>78</v>
      </c>
      <c r="Y77" s="17"/>
      <c r="Z77" s="17"/>
      <c r="AA77" s="22"/>
    </row>
    <row r="78" spans="1:27" x14ac:dyDescent="0.25">
      <c r="A78" s="15">
        <v>42425</v>
      </c>
      <c r="B78" s="16" t="s">
        <v>42</v>
      </c>
      <c r="C78" s="16" t="s">
        <v>82</v>
      </c>
      <c r="D78" s="16" t="s">
        <v>181</v>
      </c>
      <c r="E78" s="17" t="s">
        <v>128</v>
      </c>
      <c r="F78" s="16" t="s">
        <v>121</v>
      </c>
      <c r="G78" s="18">
        <v>56.4</v>
      </c>
      <c r="H78" s="18">
        <v>18.2</v>
      </c>
      <c r="I78" s="30">
        <f t="shared" si="16"/>
        <v>38.200000000000003</v>
      </c>
      <c r="J78" s="18">
        <v>38.200000000000003</v>
      </c>
      <c r="K7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8" s="18">
        <f t="shared" si="17"/>
        <v>0</v>
      </c>
      <c r="M78" s="18"/>
      <c r="N78" s="18">
        <f t="shared" si="18"/>
        <v>0</v>
      </c>
      <c r="O78" s="19">
        <f t="shared" si="19"/>
        <v>0</v>
      </c>
      <c r="P78" s="19">
        <f t="shared" si="19"/>
        <v>0</v>
      </c>
      <c r="Q78" s="19">
        <f t="shared" si="19"/>
        <v>0</v>
      </c>
      <c r="R78" s="18">
        <v>0</v>
      </c>
      <c r="S78" s="18">
        <v>0</v>
      </c>
      <c r="T78" s="17" t="s">
        <v>352</v>
      </c>
      <c r="U78" s="20" t="s">
        <v>160</v>
      </c>
      <c r="V78" s="20" t="s">
        <v>353</v>
      </c>
      <c r="W78" s="21">
        <v>0.67222222222222217</v>
      </c>
      <c r="X78" s="16" t="s">
        <v>78</v>
      </c>
      <c r="Y78" s="17"/>
      <c r="Z78" s="17"/>
      <c r="AA78" s="22"/>
    </row>
    <row r="79" spans="1:27" x14ac:dyDescent="0.25">
      <c r="A79" s="15">
        <v>42425</v>
      </c>
      <c r="B79" s="16" t="s">
        <v>42</v>
      </c>
      <c r="C79" s="16" t="s">
        <v>82</v>
      </c>
      <c r="D79" s="16" t="s">
        <v>181</v>
      </c>
      <c r="E79" s="17" t="s">
        <v>128</v>
      </c>
      <c r="F79" s="16" t="s">
        <v>121</v>
      </c>
      <c r="G79" s="18">
        <v>59.3</v>
      </c>
      <c r="H79" s="18">
        <v>18.149999999999999</v>
      </c>
      <c r="I79" s="30">
        <f t="shared" si="16"/>
        <v>41.15</v>
      </c>
      <c r="J79" s="18">
        <v>41.15</v>
      </c>
      <c r="K7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9" s="18">
        <f t="shared" si="17"/>
        <v>0</v>
      </c>
      <c r="M79" s="18"/>
      <c r="N79" s="18">
        <f t="shared" si="18"/>
        <v>0</v>
      </c>
      <c r="O79" s="19">
        <f t="shared" si="19"/>
        <v>0</v>
      </c>
      <c r="P79" s="19">
        <f t="shared" si="19"/>
        <v>0</v>
      </c>
      <c r="Q79" s="19">
        <f t="shared" si="19"/>
        <v>0</v>
      </c>
      <c r="R79" s="18">
        <v>0</v>
      </c>
      <c r="S79" s="18">
        <v>0</v>
      </c>
      <c r="T79" s="17" t="s">
        <v>354</v>
      </c>
      <c r="U79" s="20" t="s">
        <v>160</v>
      </c>
      <c r="V79" s="20" t="s">
        <v>355</v>
      </c>
      <c r="W79" s="31">
        <v>0.81736111111111109</v>
      </c>
      <c r="X79" s="16" t="s">
        <v>78</v>
      </c>
      <c r="Y79" s="17"/>
      <c r="Z79" s="17"/>
      <c r="AA79" s="22"/>
    </row>
    <row r="80" spans="1:27" x14ac:dyDescent="0.25">
      <c r="A80" s="15">
        <v>42425</v>
      </c>
      <c r="B80" s="16" t="s">
        <v>42</v>
      </c>
      <c r="C80" s="16" t="s">
        <v>82</v>
      </c>
      <c r="D80" s="16" t="s">
        <v>181</v>
      </c>
      <c r="E80" s="17" t="s">
        <v>128</v>
      </c>
      <c r="F80" s="16" t="s">
        <v>121</v>
      </c>
      <c r="G80" s="18">
        <v>51.9</v>
      </c>
      <c r="H80" s="18">
        <v>17.05</v>
      </c>
      <c r="I80" s="30">
        <f t="shared" si="16"/>
        <v>34.849999999999994</v>
      </c>
      <c r="J80" s="18">
        <v>34.85</v>
      </c>
      <c r="K8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0" s="18">
        <f t="shared" si="17"/>
        <v>-7.1054273576010019E-15</v>
      </c>
      <c r="M80" s="18"/>
      <c r="N80" s="18">
        <f t="shared" si="18"/>
        <v>-7.1054273576010019E-15</v>
      </c>
      <c r="O80" s="19">
        <f t="shared" si="19"/>
        <v>0</v>
      </c>
      <c r="P80" s="19">
        <f t="shared" si="19"/>
        <v>0</v>
      </c>
      <c r="Q80" s="19">
        <f t="shared" si="19"/>
        <v>0</v>
      </c>
      <c r="R80" s="18">
        <v>0</v>
      </c>
      <c r="S80" s="18">
        <v>0</v>
      </c>
      <c r="T80" s="17" t="s">
        <v>356</v>
      </c>
      <c r="U80" s="20" t="s">
        <v>357</v>
      </c>
      <c r="V80" s="20" t="s">
        <v>358</v>
      </c>
      <c r="W80" s="21">
        <v>0.81805555555555554</v>
      </c>
      <c r="X80" s="16" t="s">
        <v>78</v>
      </c>
      <c r="Y80" s="17"/>
      <c r="Z80" s="17"/>
      <c r="AA80" s="22"/>
    </row>
    <row r="81" spans="1:27" x14ac:dyDescent="0.25">
      <c r="A81" s="15">
        <v>42425</v>
      </c>
      <c r="B81" s="16" t="s">
        <v>42</v>
      </c>
      <c r="C81" s="16" t="s">
        <v>82</v>
      </c>
      <c r="D81" s="16" t="s">
        <v>181</v>
      </c>
      <c r="E81" s="17" t="s">
        <v>128</v>
      </c>
      <c r="F81" s="16" t="s">
        <v>121</v>
      </c>
      <c r="G81" s="18">
        <v>56.15</v>
      </c>
      <c r="H81" s="18">
        <v>18.100000000000001</v>
      </c>
      <c r="I81" s="30">
        <f t="shared" si="16"/>
        <v>38.049999999999997</v>
      </c>
      <c r="J81" s="18">
        <v>38.049999999999997</v>
      </c>
      <c r="K8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1" s="18">
        <f t="shared" si="17"/>
        <v>0</v>
      </c>
      <c r="M81" s="18"/>
      <c r="N81" s="18">
        <f t="shared" si="18"/>
        <v>0</v>
      </c>
      <c r="O81" s="19">
        <f t="shared" si="19"/>
        <v>0</v>
      </c>
      <c r="P81" s="19">
        <f t="shared" si="19"/>
        <v>0</v>
      </c>
      <c r="Q81" s="19">
        <f t="shared" si="19"/>
        <v>0</v>
      </c>
      <c r="R81" s="18">
        <v>0</v>
      </c>
      <c r="S81" s="18">
        <v>0</v>
      </c>
      <c r="T81" s="17" t="s">
        <v>359</v>
      </c>
      <c r="U81" s="20" t="s">
        <v>160</v>
      </c>
      <c r="V81" s="20" t="s">
        <v>360</v>
      </c>
      <c r="W81" s="31">
        <v>0.98749999999999993</v>
      </c>
      <c r="X81" s="16" t="s">
        <v>78</v>
      </c>
      <c r="Y81" s="17"/>
      <c r="Z81" s="17"/>
      <c r="AA81" s="22"/>
    </row>
    <row r="82" spans="1:27" x14ac:dyDescent="0.25">
      <c r="A82" s="15">
        <v>42425</v>
      </c>
      <c r="B82" s="16" t="s">
        <v>42</v>
      </c>
      <c r="C82" s="16" t="s">
        <v>82</v>
      </c>
      <c r="D82" s="16" t="s">
        <v>181</v>
      </c>
      <c r="E82" s="17" t="s">
        <v>128</v>
      </c>
      <c r="F82" s="16" t="s">
        <v>121</v>
      </c>
      <c r="G82" s="18">
        <v>51.6</v>
      </c>
      <c r="H82" s="18">
        <v>17.05</v>
      </c>
      <c r="I82" s="30">
        <f t="shared" si="16"/>
        <v>34.549999999999997</v>
      </c>
      <c r="J82" s="18">
        <v>34.549999999999997</v>
      </c>
      <c r="K8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2" s="18">
        <f t="shared" si="17"/>
        <v>0</v>
      </c>
      <c r="M82" s="18"/>
      <c r="N82" s="18">
        <f t="shared" si="18"/>
        <v>0</v>
      </c>
      <c r="O82" s="19">
        <f t="shared" si="19"/>
        <v>0</v>
      </c>
      <c r="P82" s="19">
        <f t="shared" si="19"/>
        <v>0</v>
      </c>
      <c r="Q82" s="19">
        <f t="shared" si="19"/>
        <v>0</v>
      </c>
      <c r="R82" s="18">
        <v>0</v>
      </c>
      <c r="S82" s="18">
        <v>0</v>
      </c>
      <c r="T82" s="17" t="s">
        <v>361</v>
      </c>
      <c r="U82" s="20" t="s">
        <v>357</v>
      </c>
      <c r="V82" s="20" t="s">
        <v>362</v>
      </c>
      <c r="W82" s="21">
        <v>0.98611111111111116</v>
      </c>
      <c r="X82" s="16" t="s">
        <v>78</v>
      </c>
      <c r="Y82" s="17"/>
      <c r="Z82" s="17"/>
      <c r="AA82" s="22"/>
    </row>
    <row r="83" spans="1:27" x14ac:dyDescent="0.25">
      <c r="A83" s="15">
        <v>42426</v>
      </c>
      <c r="B83" s="16" t="s">
        <v>42</v>
      </c>
      <c r="C83" s="16" t="s">
        <v>82</v>
      </c>
      <c r="D83" s="16" t="s">
        <v>181</v>
      </c>
      <c r="E83" s="17" t="s">
        <v>128</v>
      </c>
      <c r="F83" s="16" t="s">
        <v>121</v>
      </c>
      <c r="G83" s="18">
        <v>58.55</v>
      </c>
      <c r="H83" s="18">
        <v>18.100000000000001</v>
      </c>
      <c r="I83" s="30">
        <f t="shared" si="16"/>
        <v>40.449999999999996</v>
      </c>
      <c r="J83" s="18">
        <v>40.450000000000003</v>
      </c>
      <c r="K8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3" s="18">
        <f t="shared" si="17"/>
        <v>-7.1054273576010019E-15</v>
      </c>
      <c r="M83" s="18"/>
      <c r="N83" s="18">
        <f t="shared" si="18"/>
        <v>-7.1054273576010019E-15</v>
      </c>
      <c r="O83" s="19">
        <f t="shared" si="19"/>
        <v>0</v>
      </c>
      <c r="P83" s="19">
        <f t="shared" si="19"/>
        <v>0</v>
      </c>
      <c r="Q83" s="19">
        <f t="shared" si="19"/>
        <v>0</v>
      </c>
      <c r="R83" s="18">
        <v>0</v>
      </c>
      <c r="S83" s="18">
        <v>0</v>
      </c>
      <c r="T83" s="17" t="s">
        <v>363</v>
      </c>
      <c r="U83" s="20" t="s">
        <v>160</v>
      </c>
      <c r="V83" s="20" t="s">
        <v>364</v>
      </c>
      <c r="W83" s="31">
        <v>0.50347222222222221</v>
      </c>
      <c r="X83" s="16" t="s">
        <v>78</v>
      </c>
      <c r="Y83" s="17"/>
      <c r="Z83" s="17"/>
      <c r="AA83" s="22"/>
    </row>
    <row r="84" spans="1:27" x14ac:dyDescent="0.25">
      <c r="A84" s="15">
        <v>42426</v>
      </c>
      <c r="B84" s="16" t="s">
        <v>42</v>
      </c>
      <c r="C84" s="16" t="s">
        <v>82</v>
      </c>
      <c r="D84" s="16" t="s">
        <v>181</v>
      </c>
      <c r="E84" s="17" t="s">
        <v>128</v>
      </c>
      <c r="F84" s="16" t="s">
        <v>121</v>
      </c>
      <c r="G84" s="18">
        <v>54.9</v>
      </c>
      <c r="H84" s="18">
        <v>17</v>
      </c>
      <c r="I84" s="30">
        <f t="shared" si="16"/>
        <v>37.9</v>
      </c>
      <c r="J84" s="18">
        <v>37.9</v>
      </c>
      <c r="K8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4" s="18">
        <f t="shared" si="17"/>
        <v>0</v>
      </c>
      <c r="M84" s="18"/>
      <c r="N84" s="18">
        <f t="shared" si="18"/>
        <v>0</v>
      </c>
      <c r="O84" s="19">
        <f t="shared" si="19"/>
        <v>0</v>
      </c>
      <c r="P84" s="19">
        <f t="shared" si="19"/>
        <v>0</v>
      </c>
      <c r="Q84" s="19">
        <f t="shared" si="19"/>
        <v>0</v>
      </c>
      <c r="R84" s="18">
        <v>0</v>
      </c>
      <c r="S84" s="18">
        <v>0</v>
      </c>
      <c r="T84" s="17" t="s">
        <v>365</v>
      </c>
      <c r="U84" s="20" t="s">
        <v>357</v>
      </c>
      <c r="V84" s="20" t="s">
        <v>366</v>
      </c>
      <c r="W84" s="21">
        <v>0.50555555555555554</v>
      </c>
      <c r="X84" s="16" t="s">
        <v>78</v>
      </c>
      <c r="Y84" s="17"/>
      <c r="Z84" s="17"/>
      <c r="AA84" s="22"/>
    </row>
    <row r="85" spans="1:27" x14ac:dyDescent="0.25">
      <c r="A85" s="15">
        <v>42426</v>
      </c>
      <c r="B85" s="16" t="s">
        <v>42</v>
      </c>
      <c r="C85" s="16" t="s">
        <v>82</v>
      </c>
      <c r="D85" s="16" t="s">
        <v>181</v>
      </c>
      <c r="E85" s="17" t="s">
        <v>128</v>
      </c>
      <c r="F85" s="16" t="s">
        <v>121</v>
      </c>
      <c r="G85" s="18">
        <v>59.1</v>
      </c>
      <c r="H85" s="18">
        <v>18.100000000000001</v>
      </c>
      <c r="I85" s="30">
        <f t="shared" si="16"/>
        <v>41</v>
      </c>
      <c r="J85" s="18">
        <v>41</v>
      </c>
      <c r="K8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5" s="18">
        <f t="shared" si="17"/>
        <v>0</v>
      </c>
      <c r="M85" s="18"/>
      <c r="N85" s="18">
        <f t="shared" si="18"/>
        <v>0</v>
      </c>
      <c r="O85" s="19">
        <f t="shared" si="19"/>
        <v>0</v>
      </c>
      <c r="P85" s="19">
        <f t="shared" si="19"/>
        <v>0</v>
      </c>
      <c r="Q85" s="19">
        <f t="shared" si="19"/>
        <v>0</v>
      </c>
      <c r="R85" s="18">
        <v>0</v>
      </c>
      <c r="S85" s="18">
        <v>0</v>
      </c>
      <c r="T85" s="17" t="s">
        <v>367</v>
      </c>
      <c r="U85" s="20" t="s">
        <v>160</v>
      </c>
      <c r="V85" s="20" t="s">
        <v>368</v>
      </c>
      <c r="W85" s="31">
        <v>0.61458333333333337</v>
      </c>
      <c r="X85" s="16" t="s">
        <v>78</v>
      </c>
      <c r="Y85" s="17"/>
      <c r="Z85" s="17"/>
      <c r="AA85" s="22"/>
    </row>
    <row r="86" spans="1:27" x14ac:dyDescent="0.25">
      <c r="A86" s="15">
        <v>42426</v>
      </c>
      <c r="B86" s="16" t="s">
        <v>42</v>
      </c>
      <c r="C86" s="16" t="s">
        <v>82</v>
      </c>
      <c r="D86" s="16" t="s">
        <v>181</v>
      </c>
      <c r="E86" s="17" t="s">
        <v>128</v>
      </c>
      <c r="F86" s="16" t="s">
        <v>121</v>
      </c>
      <c r="G86" s="18">
        <v>55.5</v>
      </c>
      <c r="H86" s="18">
        <v>17</v>
      </c>
      <c r="I86" s="30">
        <f t="shared" si="16"/>
        <v>38.5</v>
      </c>
      <c r="J86" s="18">
        <v>38.5</v>
      </c>
      <c r="K8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6" s="18">
        <f t="shared" si="17"/>
        <v>0</v>
      </c>
      <c r="M86" s="18"/>
      <c r="N86" s="18">
        <f t="shared" si="18"/>
        <v>0</v>
      </c>
      <c r="O86" s="19">
        <f t="shared" si="19"/>
        <v>0</v>
      </c>
      <c r="P86" s="19">
        <f t="shared" si="19"/>
        <v>0</v>
      </c>
      <c r="Q86" s="19">
        <f t="shared" si="19"/>
        <v>0</v>
      </c>
      <c r="R86" s="18">
        <v>0</v>
      </c>
      <c r="S86" s="18">
        <v>0</v>
      </c>
      <c r="T86" s="17" t="s">
        <v>369</v>
      </c>
      <c r="U86" s="20" t="s">
        <v>357</v>
      </c>
      <c r="V86" s="20" t="s">
        <v>370</v>
      </c>
      <c r="W86" s="21">
        <v>0.6166666666666667</v>
      </c>
      <c r="X86" s="16" t="s">
        <v>78</v>
      </c>
      <c r="Y86" s="17"/>
      <c r="Z86" s="17"/>
      <c r="AA86" s="22"/>
    </row>
    <row r="87" spans="1:27" x14ac:dyDescent="0.25">
      <c r="A87" s="15">
        <v>42426</v>
      </c>
      <c r="B87" s="16" t="s">
        <v>37</v>
      </c>
      <c r="C87" s="16" t="s">
        <v>82</v>
      </c>
      <c r="D87" s="16" t="s">
        <v>181</v>
      </c>
      <c r="E87" s="17" t="s">
        <v>127</v>
      </c>
      <c r="F87" s="16" t="s">
        <v>121</v>
      </c>
      <c r="G87" s="18">
        <v>39.18</v>
      </c>
      <c r="H87" s="18">
        <v>16.079999999999998</v>
      </c>
      <c r="I87" s="30">
        <f t="shared" si="16"/>
        <v>23.1</v>
      </c>
      <c r="J87" s="18">
        <v>23.1</v>
      </c>
      <c r="K8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7" s="18">
        <f t="shared" si="17"/>
        <v>0</v>
      </c>
      <c r="M87" s="18"/>
      <c r="N87" s="18">
        <f t="shared" si="18"/>
        <v>0</v>
      </c>
      <c r="O87" s="19">
        <f t="shared" si="19"/>
        <v>0</v>
      </c>
      <c r="P87" s="19">
        <f t="shared" si="19"/>
        <v>0</v>
      </c>
      <c r="Q87" s="19">
        <f t="shared" si="19"/>
        <v>0</v>
      </c>
      <c r="R87" s="18">
        <v>0</v>
      </c>
      <c r="S87" s="18">
        <v>0</v>
      </c>
      <c r="T87" s="17" t="s">
        <v>371</v>
      </c>
      <c r="U87" s="20" t="s">
        <v>187</v>
      </c>
      <c r="V87" s="20" t="s">
        <v>372</v>
      </c>
      <c r="W87" s="31">
        <v>0.39583333333333331</v>
      </c>
      <c r="X87" s="16" t="s">
        <v>64</v>
      </c>
      <c r="Y87" s="17"/>
      <c r="Z87" s="17"/>
      <c r="AA87" s="22"/>
    </row>
    <row r="88" spans="1:27" x14ac:dyDescent="0.25">
      <c r="A88" s="15">
        <v>42426</v>
      </c>
      <c r="B88" s="16" t="s">
        <v>42</v>
      </c>
      <c r="C88" s="16" t="s">
        <v>82</v>
      </c>
      <c r="D88" s="16" t="s">
        <v>181</v>
      </c>
      <c r="E88" s="17" t="s">
        <v>128</v>
      </c>
      <c r="F88" s="16" t="s">
        <v>121</v>
      </c>
      <c r="G88" s="18">
        <v>57</v>
      </c>
      <c r="H88" s="18">
        <v>18.100000000000001</v>
      </c>
      <c r="I88" s="30">
        <f t="shared" si="16"/>
        <v>38.9</v>
      </c>
      <c r="J88" s="18">
        <v>38.9</v>
      </c>
      <c r="K8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8" s="18">
        <f t="shared" si="17"/>
        <v>0</v>
      </c>
      <c r="M88" s="18"/>
      <c r="N88" s="18">
        <f t="shared" si="18"/>
        <v>0</v>
      </c>
      <c r="O88" s="19">
        <f t="shared" si="19"/>
        <v>0</v>
      </c>
      <c r="P88" s="19">
        <f t="shared" si="19"/>
        <v>0</v>
      </c>
      <c r="Q88" s="19">
        <f t="shared" si="19"/>
        <v>0</v>
      </c>
      <c r="R88" s="18">
        <v>0</v>
      </c>
      <c r="S88" s="18">
        <v>0</v>
      </c>
      <c r="T88" s="17" t="s">
        <v>373</v>
      </c>
      <c r="U88" s="20" t="s">
        <v>160</v>
      </c>
      <c r="V88" s="20" t="s">
        <v>374</v>
      </c>
      <c r="W88" s="21">
        <v>0.70000000000000007</v>
      </c>
      <c r="X88" s="16" t="s">
        <v>78</v>
      </c>
      <c r="Y88" s="17"/>
      <c r="Z88" s="17"/>
      <c r="AA88" s="22"/>
    </row>
    <row r="89" spans="1:27" x14ac:dyDescent="0.25">
      <c r="A89" s="15">
        <v>42426</v>
      </c>
      <c r="B89" s="16" t="s">
        <v>42</v>
      </c>
      <c r="C89" s="16" t="s">
        <v>82</v>
      </c>
      <c r="D89" s="16" t="s">
        <v>181</v>
      </c>
      <c r="E89" s="17" t="s">
        <v>128</v>
      </c>
      <c r="F89" s="16" t="s">
        <v>121</v>
      </c>
      <c r="G89" s="18">
        <v>56.15</v>
      </c>
      <c r="H89" s="18">
        <v>17</v>
      </c>
      <c r="I89" s="30">
        <f t="shared" si="16"/>
        <v>39.15</v>
      </c>
      <c r="J89" s="18">
        <v>39.15</v>
      </c>
      <c r="K8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9" s="18">
        <f t="shared" si="17"/>
        <v>0</v>
      </c>
      <c r="M89" s="18"/>
      <c r="N89" s="18">
        <f t="shared" si="18"/>
        <v>0</v>
      </c>
      <c r="O89" s="19">
        <f t="shared" si="19"/>
        <v>0</v>
      </c>
      <c r="P89" s="19">
        <f t="shared" si="19"/>
        <v>0</v>
      </c>
      <c r="Q89" s="19">
        <f t="shared" si="19"/>
        <v>0</v>
      </c>
      <c r="R89" s="18">
        <v>0</v>
      </c>
      <c r="S89" s="18">
        <v>0</v>
      </c>
      <c r="T89" s="17" t="s">
        <v>375</v>
      </c>
      <c r="U89" s="20" t="s">
        <v>357</v>
      </c>
      <c r="V89" s="20" t="s">
        <v>376</v>
      </c>
      <c r="W89" s="31">
        <v>0.70138888888888884</v>
      </c>
      <c r="X89" s="16" t="s">
        <v>78</v>
      </c>
      <c r="Y89" s="17"/>
      <c r="Z89" s="17"/>
      <c r="AA89" s="22"/>
    </row>
    <row r="90" spans="1:27" x14ac:dyDescent="0.25">
      <c r="A90" s="15">
        <v>42426</v>
      </c>
      <c r="B90" s="16" t="s">
        <v>37</v>
      </c>
      <c r="C90" s="16" t="s">
        <v>82</v>
      </c>
      <c r="D90" s="16" t="s">
        <v>181</v>
      </c>
      <c r="E90" s="17" t="s">
        <v>127</v>
      </c>
      <c r="F90" s="16" t="s">
        <v>121</v>
      </c>
      <c r="G90" s="18">
        <v>38.479999999999997</v>
      </c>
      <c r="H90" s="18">
        <v>16.22</v>
      </c>
      <c r="I90" s="30">
        <f t="shared" si="16"/>
        <v>22.259999999999998</v>
      </c>
      <c r="J90" s="18">
        <v>22.4</v>
      </c>
      <c r="K9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0" s="18">
        <f t="shared" si="17"/>
        <v>-0.14000000000000057</v>
      </c>
      <c r="M90" s="18"/>
      <c r="N90" s="18">
        <f t="shared" si="18"/>
        <v>-0.14000000000000057</v>
      </c>
      <c r="O90" s="19">
        <f t="shared" si="19"/>
        <v>0</v>
      </c>
      <c r="P90" s="19">
        <f t="shared" si="19"/>
        <v>0</v>
      </c>
      <c r="Q90" s="19">
        <f t="shared" si="19"/>
        <v>0</v>
      </c>
      <c r="R90" s="18">
        <v>0</v>
      </c>
      <c r="S90" s="18">
        <v>0</v>
      </c>
      <c r="T90" s="17" t="s">
        <v>377</v>
      </c>
      <c r="U90" s="20" t="s">
        <v>187</v>
      </c>
      <c r="V90" s="20" t="s">
        <v>378</v>
      </c>
      <c r="W90" s="21">
        <v>0.76736111111111116</v>
      </c>
      <c r="X90" s="16" t="s">
        <v>64</v>
      </c>
      <c r="Y90" s="17"/>
      <c r="Z90" s="17"/>
      <c r="AA90" s="22"/>
    </row>
    <row r="91" spans="1:27" x14ac:dyDescent="0.25">
      <c r="A91" s="15">
        <v>42426</v>
      </c>
      <c r="B91" s="16" t="s">
        <v>37</v>
      </c>
      <c r="C91" s="16" t="s">
        <v>82</v>
      </c>
      <c r="D91" s="16" t="s">
        <v>181</v>
      </c>
      <c r="E91" s="17" t="s">
        <v>127</v>
      </c>
      <c r="F91" s="16" t="s">
        <v>121</v>
      </c>
      <c r="G91" s="18">
        <v>39.04</v>
      </c>
      <c r="H91" s="18">
        <v>16.64</v>
      </c>
      <c r="I91" s="30">
        <f t="shared" si="16"/>
        <v>22.4</v>
      </c>
      <c r="J91" s="18">
        <v>22.4</v>
      </c>
      <c r="K9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1" s="18">
        <f t="shared" si="17"/>
        <v>0</v>
      </c>
      <c r="M91" s="18"/>
      <c r="N91" s="18">
        <f t="shared" si="18"/>
        <v>0</v>
      </c>
      <c r="O91" s="19">
        <f t="shared" si="19"/>
        <v>0</v>
      </c>
      <c r="P91" s="19">
        <f t="shared" si="19"/>
        <v>0</v>
      </c>
      <c r="Q91" s="19">
        <f t="shared" si="19"/>
        <v>0</v>
      </c>
      <c r="R91" s="18">
        <v>0</v>
      </c>
      <c r="S91" s="18">
        <v>0</v>
      </c>
      <c r="T91" s="17" t="s">
        <v>379</v>
      </c>
      <c r="U91" s="20" t="s">
        <v>163</v>
      </c>
      <c r="V91" s="20" t="s">
        <v>380</v>
      </c>
      <c r="W91" s="31">
        <v>0.78819444444444453</v>
      </c>
      <c r="X91" s="16" t="s">
        <v>64</v>
      </c>
      <c r="Y91" s="17"/>
      <c r="Z91" s="17"/>
      <c r="AA91" s="22"/>
    </row>
    <row r="92" spans="1:27" x14ac:dyDescent="0.25">
      <c r="A92" s="15">
        <v>42426</v>
      </c>
      <c r="B92" s="16" t="s">
        <v>135</v>
      </c>
      <c r="C92" s="16" t="s">
        <v>100</v>
      </c>
      <c r="D92" s="16" t="s">
        <v>107</v>
      </c>
      <c r="E92" s="17" t="s">
        <v>127</v>
      </c>
      <c r="F92" s="16" t="s">
        <v>121</v>
      </c>
      <c r="G92" s="18">
        <v>52.28</v>
      </c>
      <c r="H92" s="18">
        <v>14.38</v>
      </c>
      <c r="I92" s="30">
        <f t="shared" si="16"/>
        <v>37.9</v>
      </c>
      <c r="J92" s="18">
        <v>37.9</v>
      </c>
      <c r="K9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2" s="18">
        <f t="shared" si="17"/>
        <v>0</v>
      </c>
      <c r="M92" s="18"/>
      <c r="N92" s="18">
        <f t="shared" si="18"/>
        <v>0</v>
      </c>
      <c r="O92" s="19">
        <f t="shared" si="19"/>
        <v>0</v>
      </c>
      <c r="P92" s="19">
        <f t="shared" si="19"/>
        <v>0</v>
      </c>
      <c r="Q92" s="19">
        <f t="shared" si="19"/>
        <v>0</v>
      </c>
      <c r="R92" s="18">
        <v>0</v>
      </c>
      <c r="S92" s="18">
        <v>0</v>
      </c>
      <c r="T92" s="17" t="s">
        <v>381</v>
      </c>
      <c r="U92" s="20" t="s">
        <v>308</v>
      </c>
      <c r="V92" s="20" t="s">
        <v>382</v>
      </c>
      <c r="W92" s="21">
        <v>0.82638888888888884</v>
      </c>
      <c r="X92" s="16" t="s">
        <v>74</v>
      </c>
      <c r="Y92" s="17" t="s">
        <v>108</v>
      </c>
      <c r="Z92" s="17" t="s">
        <v>112</v>
      </c>
      <c r="AA92" s="22" t="s">
        <v>118</v>
      </c>
    </row>
    <row r="93" spans="1:27" x14ac:dyDescent="0.25">
      <c r="A93" s="15">
        <v>42426</v>
      </c>
      <c r="B93" s="16" t="s">
        <v>135</v>
      </c>
      <c r="C93" s="16" t="s">
        <v>100</v>
      </c>
      <c r="D93" s="16" t="s">
        <v>107</v>
      </c>
      <c r="E93" s="17" t="s">
        <v>127</v>
      </c>
      <c r="F93" s="16" t="s">
        <v>121</v>
      </c>
      <c r="G93" s="18">
        <v>50.46</v>
      </c>
      <c r="H93" s="18">
        <v>13.88</v>
      </c>
      <c r="I93" s="30">
        <f t="shared" si="16"/>
        <v>36.58</v>
      </c>
      <c r="J93" s="18">
        <v>36.58</v>
      </c>
      <c r="K9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3" s="18">
        <f t="shared" si="17"/>
        <v>0</v>
      </c>
      <c r="M93" s="18"/>
      <c r="N93" s="18">
        <f t="shared" si="18"/>
        <v>0</v>
      </c>
      <c r="O93" s="19">
        <f t="shared" si="19"/>
        <v>0</v>
      </c>
      <c r="P93" s="19">
        <f t="shared" si="19"/>
        <v>0</v>
      </c>
      <c r="Q93" s="19">
        <f t="shared" si="19"/>
        <v>0</v>
      </c>
      <c r="R93" s="18">
        <v>0</v>
      </c>
      <c r="S93" s="18">
        <v>0</v>
      </c>
      <c r="T93" s="17" t="s">
        <v>383</v>
      </c>
      <c r="U93" s="20" t="s">
        <v>171</v>
      </c>
      <c r="V93" s="20" t="s">
        <v>384</v>
      </c>
      <c r="W93" s="31">
        <v>0.82986111111111116</v>
      </c>
      <c r="X93" s="16" t="s">
        <v>74</v>
      </c>
      <c r="Y93" s="17" t="s">
        <v>108</v>
      </c>
      <c r="Z93" s="17" t="s">
        <v>112</v>
      </c>
      <c r="AA93" s="22" t="s">
        <v>118</v>
      </c>
    </row>
    <row r="94" spans="1:27" x14ac:dyDescent="0.25">
      <c r="A94" s="15">
        <v>42426</v>
      </c>
      <c r="B94" s="16" t="s">
        <v>42</v>
      </c>
      <c r="C94" s="16" t="s">
        <v>82</v>
      </c>
      <c r="D94" s="16" t="s">
        <v>181</v>
      </c>
      <c r="E94" s="17" t="s">
        <v>128</v>
      </c>
      <c r="F94" s="16" t="s">
        <v>121</v>
      </c>
      <c r="G94" s="18">
        <v>62.1</v>
      </c>
      <c r="H94" s="18">
        <v>18.05</v>
      </c>
      <c r="I94" s="30">
        <f t="shared" si="16"/>
        <v>44.05</v>
      </c>
      <c r="J94" s="18">
        <v>44.05</v>
      </c>
      <c r="K9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4" s="18">
        <f t="shared" si="17"/>
        <v>0</v>
      </c>
      <c r="M94" s="18"/>
      <c r="N94" s="18">
        <f t="shared" si="18"/>
        <v>0</v>
      </c>
      <c r="O94" s="19">
        <f t="shared" si="19"/>
        <v>0</v>
      </c>
      <c r="P94" s="19">
        <f t="shared" si="19"/>
        <v>0</v>
      </c>
      <c r="Q94" s="19">
        <f t="shared" si="19"/>
        <v>0</v>
      </c>
      <c r="R94" s="18">
        <v>0</v>
      </c>
      <c r="S94" s="18">
        <v>0</v>
      </c>
      <c r="T94" s="17" t="s">
        <v>385</v>
      </c>
      <c r="U94" s="20" t="s">
        <v>160</v>
      </c>
      <c r="V94" s="20" t="s">
        <v>386</v>
      </c>
      <c r="W94" s="21">
        <v>0.85625000000000007</v>
      </c>
      <c r="X94" s="16" t="s">
        <v>78</v>
      </c>
      <c r="Y94" s="17"/>
      <c r="Z94" s="17"/>
      <c r="AA94" s="22"/>
    </row>
    <row r="95" spans="1:27" x14ac:dyDescent="0.25">
      <c r="A95" s="15">
        <v>42426</v>
      </c>
      <c r="B95" s="16" t="s">
        <v>387</v>
      </c>
      <c r="C95" s="16" t="s">
        <v>82</v>
      </c>
      <c r="D95" s="16" t="s">
        <v>181</v>
      </c>
      <c r="E95" s="17" t="s">
        <v>128</v>
      </c>
      <c r="F95" s="16" t="s">
        <v>121</v>
      </c>
      <c r="G95" s="18">
        <v>58.15</v>
      </c>
      <c r="H95" s="18">
        <v>16.75</v>
      </c>
      <c r="I95" s="30">
        <f t="shared" si="16"/>
        <v>41.4</v>
      </c>
      <c r="J95" s="18">
        <v>41.4</v>
      </c>
      <c r="K9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5" s="18">
        <f t="shared" ref="L95:L158" si="20">IFERROR(I95-J95,"")</f>
        <v>0</v>
      </c>
      <c r="M95" s="18"/>
      <c r="N95" s="18">
        <f t="shared" ref="N95:N158" si="21">IF(M95=I95,0,(IF(L95&lt;0,L95,0)))</f>
        <v>0</v>
      </c>
      <c r="O95" s="19">
        <f t="shared" si="19"/>
        <v>0</v>
      </c>
      <c r="P95" s="19">
        <f t="shared" si="19"/>
        <v>0</v>
      </c>
      <c r="Q95" s="19">
        <f t="shared" si="19"/>
        <v>0</v>
      </c>
      <c r="R95" s="18">
        <v>0</v>
      </c>
      <c r="S95" s="18">
        <v>0</v>
      </c>
      <c r="T95" s="17" t="s">
        <v>388</v>
      </c>
      <c r="U95" s="20" t="s">
        <v>389</v>
      </c>
      <c r="V95" s="20" t="s">
        <v>161</v>
      </c>
      <c r="W95" s="31">
        <v>0.91666666666666663</v>
      </c>
      <c r="X95" s="16" t="s">
        <v>81</v>
      </c>
      <c r="Y95" s="17"/>
      <c r="Z95" s="17"/>
      <c r="AA95" s="22"/>
    </row>
    <row r="96" spans="1:27" x14ac:dyDescent="0.25">
      <c r="A96" s="15">
        <v>42426</v>
      </c>
      <c r="B96" s="16" t="s">
        <v>387</v>
      </c>
      <c r="C96" s="16" t="s">
        <v>82</v>
      </c>
      <c r="D96" s="16" t="s">
        <v>181</v>
      </c>
      <c r="E96" s="17" t="s">
        <v>128</v>
      </c>
      <c r="F96" s="16" t="s">
        <v>121</v>
      </c>
      <c r="G96" s="18">
        <v>63.5</v>
      </c>
      <c r="H96" s="18">
        <v>16.600000000000001</v>
      </c>
      <c r="I96" s="30">
        <f t="shared" ref="I96:I159" si="22">IF(G96="","",G96-H96)</f>
        <v>46.9</v>
      </c>
      <c r="J96" s="18">
        <v>46.9</v>
      </c>
      <c r="K9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6" s="18">
        <f t="shared" si="20"/>
        <v>0</v>
      </c>
      <c r="M96" s="18"/>
      <c r="N96" s="18">
        <f t="shared" si="21"/>
        <v>0</v>
      </c>
      <c r="O96" s="19">
        <f t="shared" ref="O96:Q159" si="23">IF(M96&gt;I96,M96-I96,0)</f>
        <v>0</v>
      </c>
      <c r="P96" s="19">
        <f t="shared" si="23"/>
        <v>0</v>
      </c>
      <c r="Q96" s="19">
        <f t="shared" si="23"/>
        <v>0</v>
      </c>
      <c r="R96" s="18">
        <v>0</v>
      </c>
      <c r="S96" s="18">
        <v>0</v>
      </c>
      <c r="T96" s="17" t="s">
        <v>390</v>
      </c>
      <c r="U96" s="20" t="s">
        <v>391</v>
      </c>
      <c r="V96" s="20" t="s">
        <v>191</v>
      </c>
      <c r="W96" s="21">
        <v>0.91875000000000007</v>
      </c>
      <c r="X96" s="16" t="s">
        <v>81</v>
      </c>
      <c r="Y96" s="17"/>
      <c r="Z96" s="17"/>
      <c r="AA96" s="22"/>
    </row>
    <row r="97" spans="1:27" x14ac:dyDescent="0.25">
      <c r="A97" s="15">
        <v>42426</v>
      </c>
      <c r="B97" s="16" t="s">
        <v>387</v>
      </c>
      <c r="C97" s="16" t="s">
        <v>82</v>
      </c>
      <c r="D97" s="16" t="s">
        <v>181</v>
      </c>
      <c r="E97" s="17" t="s">
        <v>128</v>
      </c>
      <c r="F97" s="16" t="s">
        <v>121</v>
      </c>
      <c r="G97" s="18">
        <v>58.2</v>
      </c>
      <c r="H97" s="18">
        <v>16.5</v>
      </c>
      <c r="I97" s="30">
        <f t="shared" si="22"/>
        <v>41.7</v>
      </c>
      <c r="J97" s="18">
        <v>41.7</v>
      </c>
      <c r="K9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7" s="18">
        <f t="shared" si="20"/>
        <v>0</v>
      </c>
      <c r="M97" s="18"/>
      <c r="N97" s="18">
        <f t="shared" si="21"/>
        <v>0</v>
      </c>
      <c r="O97" s="19">
        <f t="shared" si="23"/>
        <v>0</v>
      </c>
      <c r="P97" s="19">
        <f t="shared" si="23"/>
        <v>0</v>
      </c>
      <c r="Q97" s="19">
        <f t="shared" si="23"/>
        <v>0</v>
      </c>
      <c r="R97" s="18">
        <v>0</v>
      </c>
      <c r="S97" s="18">
        <v>0</v>
      </c>
      <c r="T97" s="17" t="s">
        <v>392</v>
      </c>
      <c r="U97" s="20" t="s">
        <v>375</v>
      </c>
      <c r="V97" s="20" t="s">
        <v>299</v>
      </c>
      <c r="W97" s="31">
        <v>0.92013888888888884</v>
      </c>
      <c r="X97" s="16" t="s">
        <v>81</v>
      </c>
      <c r="Y97" s="17"/>
      <c r="Z97" s="17"/>
      <c r="AA97" s="22"/>
    </row>
    <row r="98" spans="1:27" x14ac:dyDescent="0.25">
      <c r="A98" s="15">
        <v>42426</v>
      </c>
      <c r="B98" s="16" t="s">
        <v>387</v>
      </c>
      <c r="C98" s="16" t="s">
        <v>82</v>
      </c>
      <c r="D98" s="16" t="s">
        <v>181</v>
      </c>
      <c r="E98" s="17" t="s">
        <v>128</v>
      </c>
      <c r="F98" s="16" t="s">
        <v>121</v>
      </c>
      <c r="G98" s="18">
        <v>59.55</v>
      </c>
      <c r="H98" s="18">
        <v>16.600000000000001</v>
      </c>
      <c r="I98" s="30">
        <f t="shared" si="22"/>
        <v>42.949999999999996</v>
      </c>
      <c r="J98" s="18">
        <v>42.95</v>
      </c>
      <c r="K9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8" s="18">
        <f t="shared" si="20"/>
        <v>-7.1054273576010019E-15</v>
      </c>
      <c r="M98" s="18"/>
      <c r="N98" s="18">
        <f t="shared" si="21"/>
        <v>-7.1054273576010019E-15</v>
      </c>
      <c r="O98" s="19">
        <f t="shared" si="23"/>
        <v>0</v>
      </c>
      <c r="P98" s="19">
        <f t="shared" si="23"/>
        <v>0</v>
      </c>
      <c r="Q98" s="19">
        <f t="shared" si="23"/>
        <v>0</v>
      </c>
      <c r="R98" s="18">
        <v>0</v>
      </c>
      <c r="S98" s="18">
        <v>0</v>
      </c>
      <c r="T98" s="17" t="s">
        <v>393</v>
      </c>
      <c r="U98" s="20" t="s">
        <v>357</v>
      </c>
      <c r="V98" s="20" t="s">
        <v>260</v>
      </c>
      <c r="W98" s="21">
        <v>0.92152777777777783</v>
      </c>
      <c r="X98" s="16" t="s">
        <v>81</v>
      </c>
      <c r="Y98" s="17"/>
      <c r="Z98" s="17"/>
      <c r="AA98" s="22"/>
    </row>
    <row r="99" spans="1:27" x14ac:dyDescent="0.25">
      <c r="A99" s="15">
        <v>42426</v>
      </c>
      <c r="B99" s="16" t="s">
        <v>387</v>
      </c>
      <c r="C99" s="16" t="s">
        <v>82</v>
      </c>
      <c r="D99" s="16" t="s">
        <v>181</v>
      </c>
      <c r="E99" s="17" t="s">
        <v>128</v>
      </c>
      <c r="F99" s="16" t="s">
        <v>121</v>
      </c>
      <c r="G99" s="18">
        <v>59.15</v>
      </c>
      <c r="H99" s="18">
        <v>15.9</v>
      </c>
      <c r="I99" s="30">
        <f t="shared" si="22"/>
        <v>43.25</v>
      </c>
      <c r="J99" s="18">
        <v>43.25</v>
      </c>
      <c r="K9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9" s="18">
        <f t="shared" si="20"/>
        <v>0</v>
      </c>
      <c r="M99" s="18"/>
      <c r="N99" s="18">
        <f t="shared" si="21"/>
        <v>0</v>
      </c>
      <c r="O99" s="19">
        <f t="shared" si="23"/>
        <v>0</v>
      </c>
      <c r="P99" s="19">
        <f t="shared" si="23"/>
        <v>0</v>
      </c>
      <c r="Q99" s="19">
        <f t="shared" si="23"/>
        <v>0</v>
      </c>
      <c r="R99" s="18">
        <v>0</v>
      </c>
      <c r="S99" s="18">
        <v>0</v>
      </c>
      <c r="T99" s="17" t="s">
        <v>394</v>
      </c>
      <c r="U99" s="20" t="s">
        <v>395</v>
      </c>
      <c r="V99" s="20" t="s">
        <v>396</v>
      </c>
      <c r="W99" s="31">
        <v>0.9243055555555556</v>
      </c>
      <c r="X99" s="16" t="s">
        <v>81</v>
      </c>
      <c r="Y99" s="17"/>
      <c r="Z99" s="17"/>
      <c r="AA99" s="22"/>
    </row>
    <row r="100" spans="1:27" x14ac:dyDescent="0.25">
      <c r="A100" s="15">
        <v>42426</v>
      </c>
      <c r="B100" s="16" t="s">
        <v>42</v>
      </c>
      <c r="C100" s="16" t="s">
        <v>82</v>
      </c>
      <c r="D100" s="16" t="s">
        <v>181</v>
      </c>
      <c r="E100" s="17" t="s">
        <v>128</v>
      </c>
      <c r="F100" s="16" t="s">
        <v>121</v>
      </c>
      <c r="G100" s="18">
        <v>57.95</v>
      </c>
      <c r="H100" s="18">
        <v>18.3</v>
      </c>
      <c r="I100" s="30">
        <f t="shared" si="22"/>
        <v>39.650000000000006</v>
      </c>
      <c r="J100" s="18">
        <v>39.65</v>
      </c>
      <c r="K10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0" s="18">
        <f t="shared" si="20"/>
        <v>7.1054273576010019E-15</v>
      </c>
      <c r="M100" s="18"/>
      <c r="N100" s="18">
        <f t="shared" si="21"/>
        <v>0</v>
      </c>
      <c r="O100" s="19">
        <f t="shared" si="23"/>
        <v>0</v>
      </c>
      <c r="P100" s="19">
        <f t="shared" si="23"/>
        <v>0</v>
      </c>
      <c r="Q100" s="19">
        <f t="shared" si="23"/>
        <v>0</v>
      </c>
      <c r="R100" s="18">
        <v>0</v>
      </c>
      <c r="S100" s="18">
        <v>0</v>
      </c>
      <c r="T100" s="17" t="s">
        <v>397</v>
      </c>
      <c r="U100" s="20" t="s">
        <v>160</v>
      </c>
      <c r="V100" s="20" t="s">
        <v>292</v>
      </c>
      <c r="W100" s="21">
        <v>0.96180555555555547</v>
      </c>
      <c r="X100" s="16" t="s">
        <v>78</v>
      </c>
      <c r="Y100" s="17"/>
      <c r="Z100" s="17"/>
      <c r="AA100" s="22"/>
    </row>
    <row r="101" spans="1:27" x14ac:dyDescent="0.25">
      <c r="A101" s="15">
        <v>42426</v>
      </c>
      <c r="B101" s="16" t="s">
        <v>37</v>
      </c>
      <c r="C101" s="16" t="s">
        <v>100</v>
      </c>
      <c r="D101" s="16" t="s">
        <v>107</v>
      </c>
      <c r="E101" s="17" t="s">
        <v>128</v>
      </c>
      <c r="F101" s="16" t="s">
        <v>121</v>
      </c>
      <c r="G101" s="18">
        <v>54.75</v>
      </c>
      <c r="H101" s="18">
        <v>16.5</v>
      </c>
      <c r="I101" s="30">
        <f t="shared" si="22"/>
        <v>38.25</v>
      </c>
      <c r="J101" s="18">
        <v>38.200000000000003</v>
      </c>
      <c r="K10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1" s="18">
        <f t="shared" si="20"/>
        <v>4.9999999999997158E-2</v>
      </c>
      <c r="M101" s="18"/>
      <c r="N101" s="18">
        <f t="shared" si="21"/>
        <v>0</v>
      </c>
      <c r="O101" s="19">
        <f t="shared" si="23"/>
        <v>0</v>
      </c>
      <c r="P101" s="19">
        <f t="shared" si="23"/>
        <v>0</v>
      </c>
      <c r="Q101" s="19">
        <f t="shared" si="23"/>
        <v>0</v>
      </c>
      <c r="R101" s="18">
        <v>0</v>
      </c>
      <c r="S101" s="18">
        <v>0</v>
      </c>
      <c r="T101" s="17" t="s">
        <v>398</v>
      </c>
      <c r="U101" s="20" t="s">
        <v>399</v>
      </c>
      <c r="V101" s="20" t="s">
        <v>400</v>
      </c>
      <c r="W101" s="31">
        <v>0.98263888888888884</v>
      </c>
      <c r="X101" s="16" t="s">
        <v>64</v>
      </c>
      <c r="Y101" s="17" t="s">
        <v>151</v>
      </c>
      <c r="Z101" s="17" t="s">
        <v>115</v>
      </c>
      <c r="AA101" s="22" t="s">
        <v>113</v>
      </c>
    </row>
    <row r="102" spans="1:27" x14ac:dyDescent="0.25">
      <c r="A102" s="15">
        <v>42427</v>
      </c>
      <c r="B102" s="16" t="s">
        <v>37</v>
      </c>
      <c r="C102" s="16" t="s">
        <v>82</v>
      </c>
      <c r="D102" s="16" t="s">
        <v>181</v>
      </c>
      <c r="E102" s="17" t="s">
        <v>127</v>
      </c>
      <c r="F102" s="16" t="s">
        <v>121</v>
      </c>
      <c r="G102" s="18">
        <v>39.92</v>
      </c>
      <c r="H102" s="18">
        <v>15.62</v>
      </c>
      <c r="I102" s="30">
        <f t="shared" si="22"/>
        <v>24.300000000000004</v>
      </c>
      <c r="J102" s="18">
        <v>24.3</v>
      </c>
      <c r="K10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2" s="18">
        <f t="shared" si="20"/>
        <v>3.5527136788005009E-15</v>
      </c>
      <c r="M102" s="18"/>
      <c r="N102" s="18">
        <f t="shared" si="21"/>
        <v>0</v>
      </c>
      <c r="O102" s="19">
        <f t="shared" si="23"/>
        <v>0</v>
      </c>
      <c r="P102" s="19">
        <f t="shared" si="23"/>
        <v>0</v>
      </c>
      <c r="Q102" s="19">
        <f t="shared" si="23"/>
        <v>0</v>
      </c>
      <c r="R102" s="18">
        <v>0</v>
      </c>
      <c r="S102" s="18">
        <v>0</v>
      </c>
      <c r="T102" s="17" t="s">
        <v>401</v>
      </c>
      <c r="U102" s="20" t="s">
        <v>402</v>
      </c>
      <c r="V102" s="20" t="s">
        <v>403</v>
      </c>
      <c r="W102" s="21">
        <v>1.0416666666666666E-2</v>
      </c>
      <c r="X102" s="16" t="s">
        <v>64</v>
      </c>
      <c r="Y102" s="17"/>
      <c r="Z102" s="17"/>
      <c r="AA102" s="22"/>
    </row>
    <row r="103" spans="1:27" x14ac:dyDescent="0.25">
      <c r="A103" s="15">
        <v>42427</v>
      </c>
      <c r="B103" s="16" t="s">
        <v>37</v>
      </c>
      <c r="C103" s="16" t="s">
        <v>100</v>
      </c>
      <c r="D103" s="16" t="s">
        <v>107</v>
      </c>
      <c r="E103" s="17" t="s">
        <v>127</v>
      </c>
      <c r="F103" s="16" t="s">
        <v>121</v>
      </c>
      <c r="G103" s="18">
        <v>53.96</v>
      </c>
      <c r="H103" s="18">
        <v>15.66</v>
      </c>
      <c r="I103" s="30">
        <f t="shared" si="22"/>
        <v>38.299999999999997</v>
      </c>
      <c r="J103" s="18">
        <v>38.299999999999997</v>
      </c>
      <c r="K10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3" s="18">
        <f t="shared" si="20"/>
        <v>0</v>
      </c>
      <c r="M103" s="18"/>
      <c r="N103" s="18">
        <f t="shared" si="21"/>
        <v>0</v>
      </c>
      <c r="O103" s="19">
        <f t="shared" si="23"/>
        <v>0</v>
      </c>
      <c r="P103" s="19">
        <f t="shared" si="23"/>
        <v>0</v>
      </c>
      <c r="Q103" s="19">
        <f t="shared" si="23"/>
        <v>0</v>
      </c>
      <c r="R103" s="18">
        <v>0</v>
      </c>
      <c r="S103" s="18">
        <v>0</v>
      </c>
      <c r="T103" s="17" t="s">
        <v>404</v>
      </c>
      <c r="U103" s="20" t="s">
        <v>405</v>
      </c>
      <c r="V103" s="20" t="s">
        <v>406</v>
      </c>
      <c r="W103" s="31">
        <v>2.4305555555555556E-2</v>
      </c>
      <c r="X103" s="16" t="s">
        <v>64</v>
      </c>
      <c r="Y103" s="17" t="s">
        <v>151</v>
      </c>
      <c r="Z103" s="17" t="s">
        <v>115</v>
      </c>
      <c r="AA103" s="22" t="s">
        <v>116</v>
      </c>
    </row>
    <row r="104" spans="1:27" x14ac:dyDescent="0.25">
      <c r="A104" s="15">
        <v>42427</v>
      </c>
      <c r="B104" s="16" t="s">
        <v>37</v>
      </c>
      <c r="C104" s="16" t="s">
        <v>100</v>
      </c>
      <c r="D104" s="16" t="s">
        <v>107</v>
      </c>
      <c r="E104" s="17" t="s">
        <v>127</v>
      </c>
      <c r="F104" s="16" t="s">
        <v>121</v>
      </c>
      <c r="G104" s="18">
        <v>54.32</v>
      </c>
      <c r="H104" s="18">
        <v>15.5</v>
      </c>
      <c r="I104" s="30">
        <f t="shared" si="22"/>
        <v>38.82</v>
      </c>
      <c r="J104" s="18">
        <v>38.82</v>
      </c>
      <c r="K10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4" s="18">
        <f t="shared" si="20"/>
        <v>0</v>
      </c>
      <c r="M104" s="18"/>
      <c r="N104" s="18">
        <f t="shared" si="21"/>
        <v>0</v>
      </c>
      <c r="O104" s="19">
        <f t="shared" si="23"/>
        <v>0</v>
      </c>
      <c r="P104" s="19">
        <f t="shared" si="23"/>
        <v>0</v>
      </c>
      <c r="Q104" s="19">
        <f t="shared" si="23"/>
        <v>0</v>
      </c>
      <c r="R104" s="18">
        <v>0</v>
      </c>
      <c r="S104" s="18">
        <v>0</v>
      </c>
      <c r="T104" s="17" t="s">
        <v>180</v>
      </c>
      <c r="U104" s="20" t="s">
        <v>190</v>
      </c>
      <c r="V104" s="20" t="s">
        <v>407</v>
      </c>
      <c r="W104" s="21">
        <v>3.8194444444444441E-2</v>
      </c>
      <c r="X104" s="16" t="s">
        <v>64</v>
      </c>
      <c r="Y104" s="17" t="s">
        <v>151</v>
      </c>
      <c r="Z104" s="17" t="s">
        <v>115</v>
      </c>
      <c r="AA104" s="22" t="s">
        <v>116</v>
      </c>
    </row>
    <row r="105" spans="1:27" x14ac:dyDescent="0.25">
      <c r="A105" s="15">
        <v>42427</v>
      </c>
      <c r="B105" s="16" t="s">
        <v>37</v>
      </c>
      <c r="C105" s="16" t="s">
        <v>100</v>
      </c>
      <c r="D105" s="16" t="s">
        <v>107</v>
      </c>
      <c r="E105" s="17" t="s">
        <v>128</v>
      </c>
      <c r="F105" s="16" t="s">
        <v>121</v>
      </c>
      <c r="G105" s="18">
        <v>51.7</v>
      </c>
      <c r="H105" s="18">
        <v>13.58</v>
      </c>
      <c r="I105" s="30">
        <f t="shared" si="22"/>
        <v>38.120000000000005</v>
      </c>
      <c r="J105" s="18">
        <v>38.119999999999997</v>
      </c>
      <c r="K10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5" s="18">
        <f t="shared" si="20"/>
        <v>7.1054273576010019E-15</v>
      </c>
      <c r="M105" s="18"/>
      <c r="N105" s="18">
        <f t="shared" si="21"/>
        <v>0</v>
      </c>
      <c r="O105" s="19">
        <f t="shared" si="23"/>
        <v>0</v>
      </c>
      <c r="P105" s="19">
        <f t="shared" si="23"/>
        <v>0</v>
      </c>
      <c r="Q105" s="19">
        <f t="shared" si="23"/>
        <v>0</v>
      </c>
      <c r="R105" s="18">
        <v>0</v>
      </c>
      <c r="S105" s="18">
        <v>0</v>
      </c>
      <c r="T105" s="17" t="s">
        <v>408</v>
      </c>
      <c r="U105" s="20" t="s">
        <v>212</v>
      </c>
      <c r="V105" s="20" t="s">
        <v>409</v>
      </c>
      <c r="W105" s="31">
        <v>0.10416666666666667</v>
      </c>
      <c r="X105" s="16" t="s">
        <v>64</v>
      </c>
      <c r="Y105" s="17" t="s">
        <v>151</v>
      </c>
      <c r="Z105" s="17" t="s">
        <v>115</v>
      </c>
      <c r="AA105" s="22" t="s">
        <v>113</v>
      </c>
    </row>
    <row r="106" spans="1:27" x14ac:dyDescent="0.25">
      <c r="A106" s="15">
        <v>42427</v>
      </c>
      <c r="B106" s="16" t="s">
        <v>410</v>
      </c>
      <c r="C106" s="16" t="s">
        <v>82</v>
      </c>
      <c r="D106" s="16" t="s">
        <v>181</v>
      </c>
      <c r="E106" s="17" t="s">
        <v>128</v>
      </c>
      <c r="F106" s="16" t="s">
        <v>121</v>
      </c>
      <c r="G106" s="18">
        <v>39.4</v>
      </c>
      <c r="H106" s="18">
        <v>16.100000000000001</v>
      </c>
      <c r="I106" s="30">
        <f t="shared" si="22"/>
        <v>23.299999999999997</v>
      </c>
      <c r="J106" s="18">
        <v>23.3</v>
      </c>
      <c r="K10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6" s="18">
        <f t="shared" si="20"/>
        <v>-3.5527136788005009E-15</v>
      </c>
      <c r="M106" s="18"/>
      <c r="N106" s="18">
        <f t="shared" si="21"/>
        <v>-3.5527136788005009E-15</v>
      </c>
      <c r="O106" s="19">
        <f t="shared" si="23"/>
        <v>0</v>
      </c>
      <c r="P106" s="19">
        <f t="shared" si="23"/>
        <v>0</v>
      </c>
      <c r="Q106" s="19">
        <f t="shared" si="23"/>
        <v>0</v>
      </c>
      <c r="R106" s="18">
        <v>0</v>
      </c>
      <c r="S106" s="18">
        <v>0</v>
      </c>
      <c r="T106" s="17" t="s">
        <v>411</v>
      </c>
      <c r="U106" s="20" t="s">
        <v>187</v>
      </c>
      <c r="V106" s="20" t="s">
        <v>412</v>
      </c>
      <c r="W106" s="21">
        <v>0.1173611111111111</v>
      </c>
      <c r="X106" s="16" t="s">
        <v>80</v>
      </c>
      <c r="Y106" s="17"/>
      <c r="Z106" s="17"/>
      <c r="AA106" s="22"/>
    </row>
    <row r="107" spans="1:27" x14ac:dyDescent="0.25">
      <c r="A107" s="15">
        <v>42427</v>
      </c>
      <c r="B107" s="16" t="s">
        <v>410</v>
      </c>
      <c r="C107" s="16" t="s">
        <v>82</v>
      </c>
      <c r="D107" s="16" t="s">
        <v>181</v>
      </c>
      <c r="E107" s="17" t="s">
        <v>128</v>
      </c>
      <c r="F107" s="16" t="s">
        <v>121</v>
      </c>
      <c r="G107" s="18">
        <v>39.1</v>
      </c>
      <c r="H107" s="18">
        <v>16.350000000000001</v>
      </c>
      <c r="I107" s="30">
        <f t="shared" si="22"/>
        <v>22.75</v>
      </c>
      <c r="J107" s="18">
        <v>22.75</v>
      </c>
      <c r="K10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7" s="18">
        <f t="shared" si="20"/>
        <v>0</v>
      </c>
      <c r="M107" s="18"/>
      <c r="N107" s="18">
        <f t="shared" si="21"/>
        <v>0</v>
      </c>
      <c r="O107" s="19">
        <f t="shared" si="23"/>
        <v>0</v>
      </c>
      <c r="P107" s="19">
        <f t="shared" si="23"/>
        <v>0</v>
      </c>
      <c r="Q107" s="19">
        <f t="shared" si="23"/>
        <v>0</v>
      </c>
      <c r="R107" s="18">
        <v>0</v>
      </c>
      <c r="S107" s="18">
        <v>0</v>
      </c>
      <c r="T107" s="17" t="s">
        <v>413</v>
      </c>
      <c r="U107" s="20" t="s">
        <v>163</v>
      </c>
      <c r="V107" s="20" t="s">
        <v>414</v>
      </c>
      <c r="W107" s="31">
        <v>0.12152777777777778</v>
      </c>
      <c r="X107" s="16" t="s">
        <v>80</v>
      </c>
      <c r="Y107" s="17"/>
      <c r="Z107" s="17"/>
      <c r="AA107" s="22"/>
    </row>
    <row r="108" spans="1:27" x14ac:dyDescent="0.25">
      <c r="A108" s="15">
        <v>42427</v>
      </c>
      <c r="B108" s="16" t="s">
        <v>410</v>
      </c>
      <c r="C108" s="16" t="s">
        <v>82</v>
      </c>
      <c r="D108" s="16" t="s">
        <v>181</v>
      </c>
      <c r="E108" s="17" t="s">
        <v>128</v>
      </c>
      <c r="F108" s="16" t="s">
        <v>121</v>
      </c>
      <c r="G108" s="18">
        <v>39</v>
      </c>
      <c r="H108" s="18">
        <v>16.05</v>
      </c>
      <c r="I108" s="30">
        <f t="shared" si="22"/>
        <v>22.95</v>
      </c>
      <c r="J108" s="18">
        <v>22.95</v>
      </c>
      <c r="K10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8" s="18">
        <f t="shared" si="20"/>
        <v>0</v>
      </c>
      <c r="M108" s="18"/>
      <c r="N108" s="18">
        <f t="shared" si="21"/>
        <v>0</v>
      </c>
      <c r="O108" s="19">
        <f t="shared" si="23"/>
        <v>0</v>
      </c>
      <c r="P108" s="19">
        <f t="shared" si="23"/>
        <v>0</v>
      </c>
      <c r="Q108" s="19">
        <f t="shared" si="23"/>
        <v>0</v>
      </c>
      <c r="R108" s="18">
        <v>0</v>
      </c>
      <c r="S108" s="18">
        <v>0</v>
      </c>
      <c r="T108" s="17" t="s">
        <v>415</v>
      </c>
      <c r="U108" s="20" t="s">
        <v>133</v>
      </c>
      <c r="V108" s="20" t="s">
        <v>416</v>
      </c>
      <c r="W108" s="21">
        <v>0.36458333333333331</v>
      </c>
      <c r="X108" s="16" t="s">
        <v>80</v>
      </c>
      <c r="Y108" s="17"/>
      <c r="Z108" s="17"/>
      <c r="AA108" s="22"/>
    </row>
    <row r="109" spans="1:27" x14ac:dyDescent="0.25">
      <c r="A109" s="15">
        <v>42427</v>
      </c>
      <c r="B109" s="16" t="s">
        <v>410</v>
      </c>
      <c r="C109" s="16" t="s">
        <v>82</v>
      </c>
      <c r="D109" s="16" t="s">
        <v>181</v>
      </c>
      <c r="E109" s="17" t="s">
        <v>128</v>
      </c>
      <c r="F109" s="16" t="s">
        <v>121</v>
      </c>
      <c r="G109" s="18">
        <v>38.799999999999997</v>
      </c>
      <c r="H109" s="18">
        <v>16.2</v>
      </c>
      <c r="I109" s="30">
        <f t="shared" si="22"/>
        <v>22.599999999999998</v>
      </c>
      <c r="J109" s="18">
        <v>22.6</v>
      </c>
      <c r="K10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9" s="18">
        <f t="shared" si="20"/>
        <v>-3.5527136788005009E-15</v>
      </c>
      <c r="M109" s="18"/>
      <c r="N109" s="18">
        <f t="shared" si="21"/>
        <v>-3.5527136788005009E-15</v>
      </c>
      <c r="O109" s="19">
        <f t="shared" si="23"/>
        <v>0</v>
      </c>
      <c r="P109" s="19">
        <f t="shared" si="23"/>
        <v>0</v>
      </c>
      <c r="Q109" s="19">
        <f t="shared" si="23"/>
        <v>0</v>
      </c>
      <c r="R109" s="18">
        <v>0</v>
      </c>
      <c r="S109" s="18">
        <v>0</v>
      </c>
      <c r="T109" s="17" t="s">
        <v>417</v>
      </c>
      <c r="U109" s="20" t="s">
        <v>402</v>
      </c>
      <c r="V109" s="20" t="s">
        <v>418</v>
      </c>
      <c r="W109" s="31">
        <v>0.36527777777777781</v>
      </c>
      <c r="X109" s="16" t="s">
        <v>80</v>
      </c>
      <c r="Y109" s="17"/>
      <c r="Z109" s="17"/>
      <c r="AA109" s="22"/>
    </row>
    <row r="110" spans="1:27" x14ac:dyDescent="0.25">
      <c r="A110" s="15">
        <v>42427</v>
      </c>
      <c r="B110" s="16" t="s">
        <v>37</v>
      </c>
      <c r="C110" s="16" t="s">
        <v>100</v>
      </c>
      <c r="D110" s="16" t="s">
        <v>107</v>
      </c>
      <c r="E110" s="17" t="s">
        <v>127</v>
      </c>
      <c r="F110" s="16" t="s">
        <v>121</v>
      </c>
      <c r="G110" s="18">
        <v>50.76</v>
      </c>
      <c r="H110" s="18">
        <v>15.66</v>
      </c>
      <c r="I110" s="30">
        <f t="shared" si="22"/>
        <v>35.099999999999994</v>
      </c>
      <c r="J110" s="18">
        <v>35.1</v>
      </c>
      <c r="K11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0" s="18">
        <f t="shared" si="20"/>
        <v>-7.1054273576010019E-15</v>
      </c>
      <c r="M110" s="18"/>
      <c r="N110" s="18">
        <f t="shared" si="21"/>
        <v>-7.1054273576010019E-15</v>
      </c>
      <c r="O110" s="19">
        <f t="shared" si="23"/>
        <v>0</v>
      </c>
      <c r="P110" s="19">
        <f t="shared" si="23"/>
        <v>0</v>
      </c>
      <c r="Q110" s="19">
        <f t="shared" si="23"/>
        <v>0</v>
      </c>
      <c r="R110" s="18">
        <v>0</v>
      </c>
      <c r="S110" s="18">
        <v>0</v>
      </c>
      <c r="T110" s="17" t="s">
        <v>419</v>
      </c>
      <c r="U110" s="20" t="s">
        <v>420</v>
      </c>
      <c r="V110" s="20" t="s">
        <v>421</v>
      </c>
      <c r="W110" s="21">
        <v>0.4375</v>
      </c>
      <c r="X110" s="16" t="s">
        <v>64</v>
      </c>
      <c r="Y110" s="17" t="s">
        <v>151</v>
      </c>
      <c r="Z110" s="17" t="s">
        <v>115</v>
      </c>
      <c r="AA110" s="22" t="s">
        <v>116</v>
      </c>
    </row>
    <row r="111" spans="1:27" x14ac:dyDescent="0.25">
      <c r="A111" s="15">
        <v>42427</v>
      </c>
      <c r="B111" s="16" t="s">
        <v>37</v>
      </c>
      <c r="C111" s="16" t="s">
        <v>82</v>
      </c>
      <c r="D111" s="16" t="s">
        <v>181</v>
      </c>
      <c r="E111" s="17" t="s">
        <v>127</v>
      </c>
      <c r="F111" s="16" t="s">
        <v>121</v>
      </c>
      <c r="G111" s="18">
        <v>39</v>
      </c>
      <c r="H111" s="18">
        <v>15.98</v>
      </c>
      <c r="I111" s="30">
        <f t="shared" si="22"/>
        <v>23.02</v>
      </c>
      <c r="J111" s="18">
        <v>23.02</v>
      </c>
      <c r="K11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1" s="18">
        <f t="shared" si="20"/>
        <v>0</v>
      </c>
      <c r="M111" s="18"/>
      <c r="N111" s="18">
        <f t="shared" si="21"/>
        <v>0</v>
      </c>
      <c r="O111" s="19">
        <f t="shared" si="23"/>
        <v>0</v>
      </c>
      <c r="P111" s="19">
        <f t="shared" si="23"/>
        <v>0</v>
      </c>
      <c r="Q111" s="19">
        <f t="shared" si="23"/>
        <v>0</v>
      </c>
      <c r="R111" s="18">
        <v>0</v>
      </c>
      <c r="S111" s="18">
        <v>0</v>
      </c>
      <c r="T111" s="17" t="s">
        <v>422</v>
      </c>
      <c r="U111" s="20" t="s">
        <v>187</v>
      </c>
      <c r="V111" s="20" t="s">
        <v>423</v>
      </c>
      <c r="W111" s="31">
        <v>0.46875</v>
      </c>
      <c r="X111" s="16" t="s">
        <v>64</v>
      </c>
      <c r="Y111" s="17"/>
      <c r="Z111" s="17"/>
      <c r="AA111" s="22"/>
    </row>
    <row r="112" spans="1:27" x14ac:dyDescent="0.25">
      <c r="A112" s="15">
        <v>42427</v>
      </c>
      <c r="B112" s="16" t="s">
        <v>37</v>
      </c>
      <c r="C112" s="16" t="s">
        <v>82</v>
      </c>
      <c r="D112" s="16" t="s">
        <v>181</v>
      </c>
      <c r="E112" s="17" t="s">
        <v>127</v>
      </c>
      <c r="F112" s="16" t="s">
        <v>121</v>
      </c>
      <c r="G112" s="18">
        <v>39.82</v>
      </c>
      <c r="H112" s="18">
        <v>16.260000000000002</v>
      </c>
      <c r="I112" s="30">
        <f t="shared" si="22"/>
        <v>23.56</v>
      </c>
      <c r="J112" s="18">
        <v>23.56</v>
      </c>
      <c r="K11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2" s="18">
        <f t="shared" si="20"/>
        <v>0</v>
      </c>
      <c r="M112" s="18"/>
      <c r="N112" s="18">
        <f t="shared" si="21"/>
        <v>0</v>
      </c>
      <c r="O112" s="19">
        <f t="shared" si="23"/>
        <v>0</v>
      </c>
      <c r="P112" s="19">
        <f t="shared" si="23"/>
        <v>0</v>
      </c>
      <c r="Q112" s="19">
        <f t="shared" si="23"/>
        <v>0</v>
      </c>
      <c r="R112" s="18">
        <v>0</v>
      </c>
      <c r="S112" s="18">
        <v>0</v>
      </c>
      <c r="T112" s="17" t="s">
        <v>424</v>
      </c>
      <c r="U112" s="20" t="s">
        <v>163</v>
      </c>
      <c r="V112" s="20" t="s">
        <v>425</v>
      </c>
      <c r="W112" s="21">
        <v>0.47222222222222227</v>
      </c>
      <c r="X112" s="16" t="s">
        <v>64</v>
      </c>
      <c r="Y112" s="17"/>
      <c r="Z112" s="17"/>
      <c r="AA112" s="22"/>
    </row>
    <row r="113" spans="1:27" x14ac:dyDescent="0.25">
      <c r="A113" s="15">
        <v>42427</v>
      </c>
      <c r="B113" s="16" t="s">
        <v>387</v>
      </c>
      <c r="C113" s="16" t="s">
        <v>82</v>
      </c>
      <c r="D113" s="16" t="s">
        <v>181</v>
      </c>
      <c r="E113" s="17" t="s">
        <v>128</v>
      </c>
      <c r="F113" s="16" t="s">
        <v>121</v>
      </c>
      <c r="G113" s="18">
        <v>58.35</v>
      </c>
      <c r="H113" s="18">
        <v>16.649999999999999</v>
      </c>
      <c r="I113" s="30">
        <f t="shared" si="22"/>
        <v>41.7</v>
      </c>
      <c r="J113" s="18">
        <v>41.7</v>
      </c>
      <c r="K11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3" s="18">
        <f t="shared" si="20"/>
        <v>0</v>
      </c>
      <c r="M113" s="18"/>
      <c r="N113" s="18">
        <f t="shared" si="21"/>
        <v>0</v>
      </c>
      <c r="O113" s="19">
        <f t="shared" si="23"/>
        <v>0</v>
      </c>
      <c r="P113" s="19">
        <f t="shared" si="23"/>
        <v>0</v>
      </c>
      <c r="Q113" s="19">
        <f t="shared" si="23"/>
        <v>0</v>
      </c>
      <c r="R113" s="18">
        <v>0</v>
      </c>
      <c r="S113" s="18">
        <v>0</v>
      </c>
      <c r="T113" s="17" t="s">
        <v>426</v>
      </c>
      <c r="U113" s="20" t="s">
        <v>389</v>
      </c>
      <c r="V113" s="20" t="s">
        <v>161</v>
      </c>
      <c r="W113" s="31">
        <v>0.63194444444444442</v>
      </c>
      <c r="X113" s="16" t="s">
        <v>81</v>
      </c>
      <c r="Y113" s="17"/>
      <c r="Z113" s="17"/>
      <c r="AA113" s="22"/>
    </row>
    <row r="114" spans="1:27" x14ac:dyDescent="0.25">
      <c r="A114" s="15">
        <v>42427</v>
      </c>
      <c r="B114" s="16" t="s">
        <v>387</v>
      </c>
      <c r="C114" s="16" t="s">
        <v>82</v>
      </c>
      <c r="D114" s="16" t="s">
        <v>181</v>
      </c>
      <c r="E114" s="17" t="s">
        <v>128</v>
      </c>
      <c r="F114" s="16" t="s">
        <v>121</v>
      </c>
      <c r="G114" s="18">
        <v>56.2</v>
      </c>
      <c r="H114" s="18">
        <v>16.600000000000001</v>
      </c>
      <c r="I114" s="30">
        <f t="shared" si="22"/>
        <v>39.6</v>
      </c>
      <c r="J114" s="18">
        <v>39.6</v>
      </c>
      <c r="K11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4" s="18">
        <f t="shared" si="20"/>
        <v>0</v>
      </c>
      <c r="M114" s="18"/>
      <c r="N114" s="18">
        <f t="shared" si="21"/>
        <v>0</v>
      </c>
      <c r="O114" s="19">
        <f t="shared" si="23"/>
        <v>0</v>
      </c>
      <c r="P114" s="19">
        <f t="shared" si="23"/>
        <v>0</v>
      </c>
      <c r="Q114" s="19">
        <f t="shared" si="23"/>
        <v>0</v>
      </c>
      <c r="R114" s="18">
        <v>0</v>
      </c>
      <c r="S114" s="18">
        <v>0</v>
      </c>
      <c r="T114" s="17" t="s">
        <v>427</v>
      </c>
      <c r="U114" s="20" t="s">
        <v>375</v>
      </c>
      <c r="V114" s="20" t="s">
        <v>304</v>
      </c>
      <c r="W114" s="21">
        <v>0.6333333333333333</v>
      </c>
      <c r="X114" s="16" t="s">
        <v>81</v>
      </c>
      <c r="Y114" s="17"/>
      <c r="Z114" s="17"/>
      <c r="AA114" s="22"/>
    </row>
    <row r="115" spans="1:27" x14ac:dyDescent="0.25">
      <c r="A115" s="15">
        <v>42427</v>
      </c>
      <c r="B115" s="16" t="s">
        <v>387</v>
      </c>
      <c r="C115" s="16" t="s">
        <v>82</v>
      </c>
      <c r="D115" s="16" t="s">
        <v>181</v>
      </c>
      <c r="E115" s="17" t="s">
        <v>128</v>
      </c>
      <c r="F115" s="16" t="s">
        <v>121</v>
      </c>
      <c r="G115" s="18">
        <v>57.55</v>
      </c>
      <c r="H115" s="18">
        <v>16.05</v>
      </c>
      <c r="I115" s="30">
        <f t="shared" si="22"/>
        <v>41.5</v>
      </c>
      <c r="J115" s="18">
        <v>41.5</v>
      </c>
      <c r="K11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5" s="18">
        <f t="shared" si="20"/>
        <v>0</v>
      </c>
      <c r="M115" s="18"/>
      <c r="N115" s="18">
        <f t="shared" si="21"/>
        <v>0</v>
      </c>
      <c r="O115" s="19">
        <f t="shared" si="23"/>
        <v>0</v>
      </c>
      <c r="P115" s="19">
        <f t="shared" si="23"/>
        <v>0</v>
      </c>
      <c r="Q115" s="19">
        <f t="shared" si="23"/>
        <v>0</v>
      </c>
      <c r="R115" s="18">
        <v>0</v>
      </c>
      <c r="S115" s="18">
        <v>0</v>
      </c>
      <c r="T115" s="17" t="s">
        <v>428</v>
      </c>
      <c r="U115" s="20" t="s">
        <v>395</v>
      </c>
      <c r="V115" s="20" t="s">
        <v>386</v>
      </c>
      <c r="W115" s="31">
        <v>0.67708333333333337</v>
      </c>
      <c r="X115" s="16" t="s">
        <v>81</v>
      </c>
      <c r="Y115" s="17"/>
      <c r="Z115" s="17"/>
      <c r="AA115" s="22"/>
    </row>
    <row r="116" spans="1:27" x14ac:dyDescent="0.25">
      <c r="A116" s="15">
        <v>42427</v>
      </c>
      <c r="B116" s="16" t="s">
        <v>387</v>
      </c>
      <c r="C116" s="16" t="s">
        <v>82</v>
      </c>
      <c r="D116" s="16" t="s">
        <v>181</v>
      </c>
      <c r="E116" s="17" t="s">
        <v>128</v>
      </c>
      <c r="F116" s="16" t="s">
        <v>121</v>
      </c>
      <c r="G116" s="18">
        <v>58.15</v>
      </c>
      <c r="H116" s="18">
        <v>16.7</v>
      </c>
      <c r="I116" s="30">
        <f t="shared" si="22"/>
        <v>41.45</v>
      </c>
      <c r="J116" s="18">
        <v>41.45</v>
      </c>
      <c r="K11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6" s="18">
        <f t="shared" si="20"/>
        <v>0</v>
      </c>
      <c r="M116" s="18"/>
      <c r="N116" s="18">
        <f t="shared" si="21"/>
        <v>0</v>
      </c>
      <c r="O116" s="19">
        <f t="shared" si="23"/>
        <v>0</v>
      </c>
      <c r="P116" s="19">
        <f t="shared" si="23"/>
        <v>0</v>
      </c>
      <c r="Q116" s="19">
        <f t="shared" si="23"/>
        <v>0</v>
      </c>
      <c r="R116" s="18">
        <v>0</v>
      </c>
      <c r="S116" s="18">
        <v>0</v>
      </c>
      <c r="T116" s="17" t="s">
        <v>166</v>
      </c>
      <c r="U116" s="20" t="s">
        <v>357</v>
      </c>
      <c r="V116" s="20" t="s">
        <v>269</v>
      </c>
      <c r="W116" s="21">
        <v>0.67847222222222225</v>
      </c>
      <c r="X116" s="16" t="s">
        <v>81</v>
      </c>
      <c r="Y116" s="17"/>
      <c r="Z116" s="17"/>
      <c r="AA116" s="22"/>
    </row>
    <row r="117" spans="1:27" x14ac:dyDescent="0.25">
      <c r="A117" s="15">
        <v>42427</v>
      </c>
      <c r="B117" s="16" t="s">
        <v>410</v>
      </c>
      <c r="C117" s="16" t="s">
        <v>82</v>
      </c>
      <c r="D117" s="16" t="s">
        <v>181</v>
      </c>
      <c r="E117" s="17" t="s">
        <v>128</v>
      </c>
      <c r="F117" s="16" t="s">
        <v>121</v>
      </c>
      <c r="G117" s="18">
        <v>39.049999999999997</v>
      </c>
      <c r="H117" s="18">
        <v>16</v>
      </c>
      <c r="I117" s="30">
        <f t="shared" si="22"/>
        <v>23.049999999999997</v>
      </c>
      <c r="J117" s="18">
        <v>23.05</v>
      </c>
      <c r="K11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7" s="18">
        <f t="shared" si="20"/>
        <v>-3.5527136788005009E-15</v>
      </c>
      <c r="M117" s="18"/>
      <c r="N117" s="18">
        <f t="shared" si="21"/>
        <v>-3.5527136788005009E-15</v>
      </c>
      <c r="O117" s="19">
        <f t="shared" si="23"/>
        <v>0</v>
      </c>
      <c r="P117" s="19">
        <f t="shared" si="23"/>
        <v>0</v>
      </c>
      <c r="Q117" s="19">
        <f t="shared" si="23"/>
        <v>0</v>
      </c>
      <c r="R117" s="18">
        <v>0</v>
      </c>
      <c r="S117" s="18">
        <v>0</v>
      </c>
      <c r="T117" s="17" t="s">
        <v>178</v>
      </c>
      <c r="U117" s="20" t="s">
        <v>133</v>
      </c>
      <c r="V117" s="20" t="s">
        <v>429</v>
      </c>
      <c r="W117" s="31">
        <v>0.69444444444444453</v>
      </c>
      <c r="X117" s="16" t="s">
        <v>80</v>
      </c>
      <c r="Y117" s="17"/>
      <c r="Z117" s="17"/>
      <c r="AA117" s="22"/>
    </row>
    <row r="118" spans="1:27" x14ac:dyDescent="0.25">
      <c r="A118" s="15">
        <v>42427</v>
      </c>
      <c r="B118" s="16" t="s">
        <v>42</v>
      </c>
      <c r="C118" s="16" t="s">
        <v>82</v>
      </c>
      <c r="D118" s="16" t="s">
        <v>181</v>
      </c>
      <c r="E118" s="17" t="s">
        <v>128</v>
      </c>
      <c r="F118" s="16" t="s">
        <v>121</v>
      </c>
      <c r="G118" s="18">
        <v>55.35</v>
      </c>
      <c r="H118" s="18">
        <v>17.2</v>
      </c>
      <c r="I118" s="30">
        <f t="shared" si="22"/>
        <v>38.150000000000006</v>
      </c>
      <c r="J118" s="18">
        <v>38.15</v>
      </c>
      <c r="K11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8" s="18">
        <f t="shared" si="20"/>
        <v>7.1054273576010019E-15</v>
      </c>
      <c r="M118" s="18"/>
      <c r="N118" s="18">
        <f t="shared" si="21"/>
        <v>0</v>
      </c>
      <c r="O118" s="19">
        <f t="shared" si="23"/>
        <v>0</v>
      </c>
      <c r="P118" s="19">
        <f t="shared" si="23"/>
        <v>0</v>
      </c>
      <c r="Q118" s="19">
        <f t="shared" si="23"/>
        <v>0</v>
      </c>
      <c r="R118" s="18">
        <v>0</v>
      </c>
      <c r="S118" s="18">
        <v>0</v>
      </c>
      <c r="T118" s="17" t="s">
        <v>430</v>
      </c>
      <c r="U118" s="20" t="s">
        <v>357</v>
      </c>
      <c r="V118" s="20" t="s">
        <v>431</v>
      </c>
      <c r="W118" s="21">
        <v>0.77083333333333337</v>
      </c>
      <c r="X118" s="16" t="s">
        <v>78</v>
      </c>
      <c r="Y118" s="17"/>
      <c r="Z118" s="17"/>
      <c r="AA118" s="22"/>
    </row>
    <row r="119" spans="1:27" x14ac:dyDescent="0.25">
      <c r="A119" s="15">
        <v>42427</v>
      </c>
      <c r="B119" s="16" t="s">
        <v>42</v>
      </c>
      <c r="C119" s="16" t="s">
        <v>82</v>
      </c>
      <c r="D119" s="16" t="s">
        <v>181</v>
      </c>
      <c r="E119" s="17" t="s">
        <v>128</v>
      </c>
      <c r="F119" s="16" t="s">
        <v>121</v>
      </c>
      <c r="G119" s="18">
        <v>54.8</v>
      </c>
      <c r="H119" s="18">
        <v>18.149999999999999</v>
      </c>
      <c r="I119" s="30">
        <f t="shared" si="22"/>
        <v>36.65</v>
      </c>
      <c r="J119" s="18">
        <v>36.65</v>
      </c>
      <c r="K11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9" s="18">
        <f t="shared" si="20"/>
        <v>0</v>
      </c>
      <c r="M119" s="18"/>
      <c r="N119" s="18">
        <f t="shared" si="21"/>
        <v>0</v>
      </c>
      <c r="O119" s="19">
        <f t="shared" si="23"/>
        <v>0</v>
      </c>
      <c r="P119" s="19">
        <f t="shared" si="23"/>
        <v>0</v>
      </c>
      <c r="Q119" s="19">
        <f t="shared" si="23"/>
        <v>0</v>
      </c>
      <c r="R119" s="18">
        <v>0</v>
      </c>
      <c r="S119" s="18">
        <v>0</v>
      </c>
      <c r="T119" s="17" t="s">
        <v>172</v>
      </c>
      <c r="U119" s="20" t="s">
        <v>160</v>
      </c>
      <c r="V119" s="20" t="s">
        <v>432</v>
      </c>
      <c r="W119" s="31">
        <v>0.85416666666666663</v>
      </c>
      <c r="X119" s="16" t="s">
        <v>78</v>
      </c>
      <c r="Y119" s="17"/>
      <c r="Z119" s="17"/>
      <c r="AA119" s="22"/>
    </row>
    <row r="120" spans="1:27" x14ac:dyDescent="0.25">
      <c r="A120" s="15">
        <v>42427</v>
      </c>
      <c r="B120" s="16" t="s">
        <v>42</v>
      </c>
      <c r="C120" s="16" t="s">
        <v>82</v>
      </c>
      <c r="D120" s="16" t="s">
        <v>181</v>
      </c>
      <c r="E120" s="17" t="s">
        <v>128</v>
      </c>
      <c r="F120" s="16" t="s">
        <v>121</v>
      </c>
      <c r="G120" s="18">
        <v>55</v>
      </c>
      <c r="H120" s="18">
        <v>17.149999999999999</v>
      </c>
      <c r="I120" s="30">
        <f t="shared" si="22"/>
        <v>37.85</v>
      </c>
      <c r="J120" s="18">
        <v>37.85</v>
      </c>
      <c r="K12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0" s="18">
        <f t="shared" si="20"/>
        <v>0</v>
      </c>
      <c r="M120" s="18"/>
      <c r="N120" s="18">
        <f t="shared" si="21"/>
        <v>0</v>
      </c>
      <c r="O120" s="19">
        <f t="shared" si="23"/>
        <v>0</v>
      </c>
      <c r="P120" s="19">
        <f t="shared" si="23"/>
        <v>0</v>
      </c>
      <c r="Q120" s="19">
        <f t="shared" si="23"/>
        <v>0</v>
      </c>
      <c r="R120" s="18">
        <v>0</v>
      </c>
      <c r="S120" s="18">
        <v>0</v>
      </c>
      <c r="T120" s="17" t="s">
        <v>433</v>
      </c>
      <c r="U120" s="20" t="s">
        <v>357</v>
      </c>
      <c r="V120" s="20" t="s">
        <v>434</v>
      </c>
      <c r="W120" s="21">
        <v>0.85486111111111107</v>
      </c>
      <c r="X120" s="16" t="s">
        <v>78</v>
      </c>
      <c r="Y120" s="17"/>
      <c r="Z120" s="17"/>
      <c r="AA120" s="22"/>
    </row>
    <row r="121" spans="1:27" x14ac:dyDescent="0.25">
      <c r="A121" s="15">
        <v>42427</v>
      </c>
      <c r="B121" s="16" t="s">
        <v>387</v>
      </c>
      <c r="C121" s="16" t="s">
        <v>82</v>
      </c>
      <c r="D121" s="16" t="s">
        <v>181</v>
      </c>
      <c r="E121" s="17" t="s">
        <v>128</v>
      </c>
      <c r="F121" s="16" t="s">
        <v>121</v>
      </c>
      <c r="G121" s="18">
        <v>59</v>
      </c>
      <c r="H121" s="18">
        <v>16.5</v>
      </c>
      <c r="I121" s="30">
        <f t="shared" si="22"/>
        <v>42.5</v>
      </c>
      <c r="J121" s="18">
        <v>42.5</v>
      </c>
      <c r="K12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1" s="18">
        <f t="shared" si="20"/>
        <v>0</v>
      </c>
      <c r="M121" s="18"/>
      <c r="N121" s="18">
        <f t="shared" si="21"/>
        <v>0</v>
      </c>
      <c r="O121" s="19">
        <f t="shared" si="23"/>
        <v>0</v>
      </c>
      <c r="P121" s="19">
        <f t="shared" si="23"/>
        <v>0</v>
      </c>
      <c r="Q121" s="19">
        <f t="shared" si="23"/>
        <v>0</v>
      </c>
      <c r="R121" s="18">
        <v>0</v>
      </c>
      <c r="S121" s="18">
        <v>0</v>
      </c>
      <c r="T121" s="17" t="s">
        <v>435</v>
      </c>
      <c r="U121" s="20" t="s">
        <v>389</v>
      </c>
      <c r="V121" s="20" t="s">
        <v>191</v>
      </c>
      <c r="W121" s="31">
        <v>0.90277777777777779</v>
      </c>
      <c r="X121" s="16" t="s">
        <v>81</v>
      </c>
      <c r="Y121" s="17"/>
      <c r="Z121" s="17"/>
      <c r="AA121" s="22"/>
    </row>
    <row r="122" spans="1:27" x14ac:dyDescent="0.25">
      <c r="A122" s="15">
        <v>42427</v>
      </c>
      <c r="B122" s="16" t="s">
        <v>42</v>
      </c>
      <c r="C122" s="16" t="s">
        <v>82</v>
      </c>
      <c r="D122" s="16" t="s">
        <v>181</v>
      </c>
      <c r="E122" s="17" t="s">
        <v>128</v>
      </c>
      <c r="F122" s="16" t="s">
        <v>121</v>
      </c>
      <c r="G122" s="18">
        <v>55.65</v>
      </c>
      <c r="H122" s="18">
        <v>17.149999999999999</v>
      </c>
      <c r="I122" s="30">
        <f t="shared" si="22"/>
        <v>38.5</v>
      </c>
      <c r="J122" s="18">
        <v>38.5</v>
      </c>
      <c r="K12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2" s="18">
        <f t="shared" si="20"/>
        <v>0</v>
      </c>
      <c r="M122" s="18"/>
      <c r="N122" s="18">
        <f t="shared" si="21"/>
        <v>0</v>
      </c>
      <c r="O122" s="19">
        <f t="shared" si="23"/>
        <v>0</v>
      </c>
      <c r="P122" s="19">
        <f t="shared" si="23"/>
        <v>0</v>
      </c>
      <c r="Q122" s="19">
        <f t="shared" si="23"/>
        <v>0</v>
      </c>
      <c r="R122" s="18">
        <v>0</v>
      </c>
      <c r="S122" s="18">
        <v>0</v>
      </c>
      <c r="T122" s="17" t="s">
        <v>436</v>
      </c>
      <c r="U122" s="20" t="s">
        <v>357</v>
      </c>
      <c r="V122" s="20" t="s">
        <v>437</v>
      </c>
      <c r="W122" s="21">
        <v>0.92013888888888884</v>
      </c>
      <c r="X122" s="16" t="s">
        <v>78</v>
      </c>
      <c r="Y122" s="17"/>
      <c r="Z122" s="17"/>
      <c r="AA122" s="22"/>
    </row>
    <row r="123" spans="1:27" x14ac:dyDescent="0.25">
      <c r="A123" s="15">
        <v>42427</v>
      </c>
      <c r="B123" s="16" t="s">
        <v>61</v>
      </c>
      <c r="C123" s="16" t="s">
        <v>86</v>
      </c>
      <c r="D123" s="16" t="s">
        <v>240</v>
      </c>
      <c r="E123" s="17" t="s">
        <v>128</v>
      </c>
      <c r="F123" s="16" t="s">
        <v>121</v>
      </c>
      <c r="G123" s="18">
        <v>41.55</v>
      </c>
      <c r="H123" s="18">
        <v>18.100000000000001</v>
      </c>
      <c r="I123" s="30">
        <f t="shared" si="22"/>
        <v>23.449999999999996</v>
      </c>
      <c r="J123" s="18">
        <v>23.45</v>
      </c>
      <c r="K12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3" s="18">
        <f t="shared" si="20"/>
        <v>-3.5527136788005009E-15</v>
      </c>
      <c r="M123" s="18"/>
      <c r="N123" s="18">
        <f t="shared" si="21"/>
        <v>-3.5527136788005009E-15</v>
      </c>
      <c r="O123" s="19">
        <f t="shared" si="23"/>
        <v>0</v>
      </c>
      <c r="P123" s="19">
        <f t="shared" si="23"/>
        <v>0</v>
      </c>
      <c r="Q123" s="19">
        <f t="shared" si="23"/>
        <v>0</v>
      </c>
      <c r="R123" s="18">
        <v>0</v>
      </c>
      <c r="S123" s="18">
        <v>0</v>
      </c>
      <c r="T123" s="17" t="s">
        <v>438</v>
      </c>
      <c r="U123" s="20" t="s">
        <v>242</v>
      </c>
      <c r="V123" s="20" t="s">
        <v>243</v>
      </c>
      <c r="W123" s="31">
        <v>0.95833333333333337</v>
      </c>
      <c r="X123" s="16" t="s">
        <v>61</v>
      </c>
      <c r="Y123" s="17"/>
      <c r="Z123" s="17"/>
      <c r="AA123" s="22"/>
    </row>
    <row r="124" spans="1:27" x14ac:dyDescent="0.25">
      <c r="A124" s="15">
        <v>42427</v>
      </c>
      <c r="B124" s="16" t="s">
        <v>410</v>
      </c>
      <c r="C124" s="16" t="s">
        <v>82</v>
      </c>
      <c r="D124" s="16" t="s">
        <v>181</v>
      </c>
      <c r="E124" s="17" t="s">
        <v>128</v>
      </c>
      <c r="F124" s="16" t="s">
        <v>121</v>
      </c>
      <c r="G124" s="18">
        <v>39.6</v>
      </c>
      <c r="H124" s="18">
        <v>15.9</v>
      </c>
      <c r="I124" s="30">
        <f t="shared" si="22"/>
        <v>23.700000000000003</v>
      </c>
      <c r="J124" s="18">
        <v>23.7</v>
      </c>
      <c r="K12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4" s="18">
        <f t="shared" si="20"/>
        <v>3.5527136788005009E-15</v>
      </c>
      <c r="M124" s="18"/>
      <c r="N124" s="18">
        <f t="shared" si="21"/>
        <v>0</v>
      </c>
      <c r="O124" s="19">
        <f t="shared" si="23"/>
        <v>0</v>
      </c>
      <c r="P124" s="19">
        <f t="shared" si="23"/>
        <v>0</v>
      </c>
      <c r="Q124" s="19">
        <f t="shared" si="23"/>
        <v>0</v>
      </c>
      <c r="R124" s="18">
        <v>0</v>
      </c>
      <c r="S124" s="18">
        <v>0</v>
      </c>
      <c r="T124" s="17" t="s">
        <v>439</v>
      </c>
      <c r="U124" s="20" t="s">
        <v>133</v>
      </c>
      <c r="V124" s="20" t="s">
        <v>440</v>
      </c>
      <c r="W124" s="21">
        <v>0.96180555555555547</v>
      </c>
      <c r="X124" s="16" t="s">
        <v>80</v>
      </c>
      <c r="Y124" s="17"/>
      <c r="Z124" s="17"/>
      <c r="AA124" s="22"/>
    </row>
    <row r="125" spans="1:27" x14ac:dyDescent="0.25">
      <c r="A125" s="15">
        <v>42427</v>
      </c>
      <c r="B125" s="16" t="s">
        <v>410</v>
      </c>
      <c r="C125" s="16" t="s">
        <v>82</v>
      </c>
      <c r="D125" s="16" t="s">
        <v>181</v>
      </c>
      <c r="E125" s="17" t="s">
        <v>128</v>
      </c>
      <c r="F125" s="16" t="s">
        <v>121</v>
      </c>
      <c r="G125" s="18">
        <v>37.799999999999997</v>
      </c>
      <c r="H125" s="18">
        <v>16.100000000000001</v>
      </c>
      <c r="I125" s="30">
        <f t="shared" si="22"/>
        <v>21.699999999999996</v>
      </c>
      <c r="J125" s="18">
        <v>21.7</v>
      </c>
      <c r="K12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5" s="18">
        <f t="shared" si="20"/>
        <v>-3.5527136788005009E-15</v>
      </c>
      <c r="M125" s="18"/>
      <c r="N125" s="18">
        <f t="shared" si="21"/>
        <v>-3.5527136788005009E-15</v>
      </c>
      <c r="O125" s="19">
        <f t="shared" si="23"/>
        <v>0</v>
      </c>
      <c r="P125" s="19">
        <f t="shared" si="23"/>
        <v>0</v>
      </c>
      <c r="Q125" s="19">
        <f t="shared" si="23"/>
        <v>0</v>
      </c>
      <c r="R125" s="18">
        <v>0</v>
      </c>
      <c r="S125" s="18">
        <v>0</v>
      </c>
      <c r="T125" s="17" t="s">
        <v>441</v>
      </c>
      <c r="U125" s="20" t="s">
        <v>187</v>
      </c>
      <c r="V125" s="20" t="s">
        <v>442</v>
      </c>
      <c r="W125" s="31">
        <v>0.98263888888888884</v>
      </c>
      <c r="X125" s="16" t="s">
        <v>80</v>
      </c>
      <c r="Y125" s="17"/>
      <c r="Z125" s="17"/>
      <c r="AA125" s="22"/>
    </row>
    <row r="126" spans="1:27" x14ac:dyDescent="0.25">
      <c r="A126" s="15">
        <v>42427</v>
      </c>
      <c r="B126" s="16" t="s">
        <v>410</v>
      </c>
      <c r="C126" s="16" t="s">
        <v>82</v>
      </c>
      <c r="D126" s="16" t="s">
        <v>181</v>
      </c>
      <c r="E126" s="17" t="s">
        <v>128</v>
      </c>
      <c r="F126" s="16" t="s">
        <v>121</v>
      </c>
      <c r="G126" s="18">
        <v>39.299999999999997</v>
      </c>
      <c r="H126" s="18">
        <v>16.3</v>
      </c>
      <c r="I126" s="30">
        <f t="shared" si="22"/>
        <v>22.999999999999996</v>
      </c>
      <c r="J126" s="18">
        <v>23</v>
      </c>
      <c r="K12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6" s="18">
        <f t="shared" si="20"/>
        <v>-3.5527136788005009E-15</v>
      </c>
      <c r="M126" s="18"/>
      <c r="N126" s="18">
        <f t="shared" si="21"/>
        <v>-3.5527136788005009E-15</v>
      </c>
      <c r="O126" s="19">
        <f t="shared" si="23"/>
        <v>0</v>
      </c>
      <c r="P126" s="19">
        <f t="shared" si="23"/>
        <v>0</v>
      </c>
      <c r="Q126" s="19">
        <f t="shared" si="23"/>
        <v>0</v>
      </c>
      <c r="R126" s="18">
        <v>0</v>
      </c>
      <c r="S126" s="18">
        <v>0</v>
      </c>
      <c r="T126" s="17" t="s">
        <v>443</v>
      </c>
      <c r="U126" s="20" t="s">
        <v>163</v>
      </c>
      <c r="V126" s="20" t="s">
        <v>444</v>
      </c>
      <c r="W126" s="21">
        <v>0.98611111111111116</v>
      </c>
      <c r="X126" s="16" t="s">
        <v>80</v>
      </c>
      <c r="Y126" s="17"/>
      <c r="Z126" s="17"/>
      <c r="AA126" s="22"/>
    </row>
    <row r="127" spans="1:27" x14ac:dyDescent="0.25">
      <c r="A127" s="15">
        <v>42428</v>
      </c>
      <c r="B127" s="16" t="s">
        <v>387</v>
      </c>
      <c r="C127" s="16" t="s">
        <v>82</v>
      </c>
      <c r="D127" s="16" t="s">
        <v>181</v>
      </c>
      <c r="E127" s="17" t="s">
        <v>128</v>
      </c>
      <c r="F127" s="16" t="s">
        <v>121</v>
      </c>
      <c r="G127" s="18">
        <v>65.849999999999994</v>
      </c>
      <c r="H127" s="18">
        <v>16.3</v>
      </c>
      <c r="I127" s="30">
        <f t="shared" si="22"/>
        <v>49.55</v>
      </c>
      <c r="J127" s="18">
        <v>49.55</v>
      </c>
      <c r="K12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7" s="18">
        <f t="shared" si="20"/>
        <v>0</v>
      </c>
      <c r="M127" s="18"/>
      <c r="N127" s="18">
        <f t="shared" si="21"/>
        <v>0</v>
      </c>
      <c r="O127" s="19">
        <f t="shared" si="23"/>
        <v>0</v>
      </c>
      <c r="P127" s="19">
        <f t="shared" si="23"/>
        <v>0</v>
      </c>
      <c r="Q127" s="19">
        <f t="shared" si="23"/>
        <v>0</v>
      </c>
      <c r="R127" s="18">
        <v>0</v>
      </c>
      <c r="S127" s="18">
        <v>0</v>
      </c>
      <c r="T127" s="17" t="s">
        <v>445</v>
      </c>
      <c r="U127" s="20" t="s">
        <v>391</v>
      </c>
      <c r="V127" s="20" t="s">
        <v>193</v>
      </c>
      <c r="W127" s="31">
        <v>4.1666666666666664E-2</v>
      </c>
      <c r="X127" s="16" t="s">
        <v>81</v>
      </c>
      <c r="Y127" s="17"/>
      <c r="Z127" s="17"/>
      <c r="AA127" s="22"/>
    </row>
    <row r="128" spans="1:27" x14ac:dyDescent="0.25">
      <c r="A128" s="15">
        <v>42428</v>
      </c>
      <c r="B128" s="16" t="s">
        <v>387</v>
      </c>
      <c r="C128" s="16" t="s">
        <v>82</v>
      </c>
      <c r="D128" s="16" t="s">
        <v>181</v>
      </c>
      <c r="E128" s="17" t="s">
        <v>128</v>
      </c>
      <c r="F128" s="16" t="s">
        <v>121</v>
      </c>
      <c r="G128" s="18">
        <v>62.35</v>
      </c>
      <c r="H128" s="18">
        <v>16.55</v>
      </c>
      <c r="I128" s="30">
        <f t="shared" si="22"/>
        <v>45.8</v>
      </c>
      <c r="J128" s="18">
        <v>45.8</v>
      </c>
      <c r="K12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8" s="18">
        <f t="shared" si="20"/>
        <v>0</v>
      </c>
      <c r="M128" s="18"/>
      <c r="N128" s="18">
        <f t="shared" si="21"/>
        <v>0</v>
      </c>
      <c r="O128" s="19">
        <f t="shared" si="23"/>
        <v>0</v>
      </c>
      <c r="P128" s="19">
        <f t="shared" si="23"/>
        <v>0</v>
      </c>
      <c r="Q128" s="19">
        <f t="shared" si="23"/>
        <v>0</v>
      </c>
      <c r="R128" s="18">
        <v>0</v>
      </c>
      <c r="S128" s="18">
        <v>0</v>
      </c>
      <c r="T128" s="17" t="s">
        <v>446</v>
      </c>
      <c r="U128" s="20" t="s">
        <v>357</v>
      </c>
      <c r="V128" s="20" t="s">
        <v>192</v>
      </c>
      <c r="W128" s="21">
        <v>4.3055555555555562E-2</v>
      </c>
      <c r="X128" s="16" t="s">
        <v>81</v>
      </c>
      <c r="Y128" s="17"/>
      <c r="Z128" s="17"/>
      <c r="AA128" s="22"/>
    </row>
    <row r="129" spans="1:27" x14ac:dyDescent="0.25">
      <c r="A129" s="15">
        <v>42428</v>
      </c>
      <c r="B129" s="16" t="s">
        <v>387</v>
      </c>
      <c r="C129" s="16" t="s">
        <v>82</v>
      </c>
      <c r="D129" s="16" t="s">
        <v>181</v>
      </c>
      <c r="E129" s="17" t="s">
        <v>128</v>
      </c>
      <c r="F129" s="16" t="s">
        <v>121</v>
      </c>
      <c r="G129" s="18">
        <v>61.05</v>
      </c>
      <c r="H129" s="18">
        <v>15.95</v>
      </c>
      <c r="I129" s="30">
        <f t="shared" si="22"/>
        <v>45.099999999999994</v>
      </c>
      <c r="J129" s="18">
        <v>45.1</v>
      </c>
      <c r="K12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9" s="18">
        <f t="shared" si="20"/>
        <v>-7.1054273576010019E-15</v>
      </c>
      <c r="M129" s="18"/>
      <c r="N129" s="18">
        <f t="shared" si="21"/>
        <v>-7.1054273576010019E-15</v>
      </c>
      <c r="O129" s="19">
        <f t="shared" si="23"/>
        <v>0</v>
      </c>
      <c r="P129" s="19">
        <f t="shared" si="23"/>
        <v>0</v>
      </c>
      <c r="Q129" s="19">
        <f t="shared" si="23"/>
        <v>0</v>
      </c>
      <c r="R129" s="18">
        <v>0</v>
      </c>
      <c r="S129" s="18">
        <v>0</v>
      </c>
      <c r="T129" s="17" t="s">
        <v>176</v>
      </c>
      <c r="U129" s="20" t="s">
        <v>395</v>
      </c>
      <c r="V129" s="20" t="s">
        <v>292</v>
      </c>
      <c r="W129" s="31">
        <v>4.5138888888888888E-2</v>
      </c>
      <c r="X129" s="16" t="s">
        <v>81</v>
      </c>
      <c r="Y129" s="17"/>
      <c r="Z129" s="17"/>
      <c r="AA129" s="22"/>
    </row>
    <row r="130" spans="1:27" x14ac:dyDescent="0.25">
      <c r="A130" s="15">
        <v>42428</v>
      </c>
      <c r="B130" s="16" t="s">
        <v>387</v>
      </c>
      <c r="C130" s="16" t="s">
        <v>82</v>
      </c>
      <c r="D130" s="16" t="s">
        <v>181</v>
      </c>
      <c r="E130" s="17" t="s">
        <v>128</v>
      </c>
      <c r="F130" s="16" t="s">
        <v>121</v>
      </c>
      <c r="G130" s="18">
        <v>61.9</v>
      </c>
      <c r="H130" s="18">
        <v>16.45</v>
      </c>
      <c r="I130" s="30">
        <f t="shared" si="22"/>
        <v>45.45</v>
      </c>
      <c r="J130" s="18">
        <v>45.45</v>
      </c>
      <c r="K13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0" s="18">
        <f t="shared" si="20"/>
        <v>0</v>
      </c>
      <c r="M130" s="18"/>
      <c r="N130" s="18">
        <f t="shared" si="21"/>
        <v>0</v>
      </c>
      <c r="O130" s="19">
        <f t="shared" si="23"/>
        <v>0</v>
      </c>
      <c r="P130" s="19">
        <f t="shared" si="23"/>
        <v>0</v>
      </c>
      <c r="Q130" s="19">
        <f t="shared" si="23"/>
        <v>0</v>
      </c>
      <c r="R130" s="18">
        <v>0</v>
      </c>
      <c r="S130" s="18">
        <v>0</v>
      </c>
      <c r="T130" s="17" t="s">
        <v>447</v>
      </c>
      <c r="U130" s="20" t="s">
        <v>375</v>
      </c>
      <c r="V130" s="20" t="s">
        <v>195</v>
      </c>
      <c r="W130" s="21">
        <v>4.6527777777777779E-2</v>
      </c>
      <c r="X130" s="16" t="s">
        <v>81</v>
      </c>
      <c r="Y130" s="17"/>
      <c r="Z130" s="17"/>
      <c r="AA130" s="22"/>
    </row>
    <row r="131" spans="1:27" x14ac:dyDescent="0.25">
      <c r="A131" s="15">
        <v>42428</v>
      </c>
      <c r="B131" s="16" t="s">
        <v>61</v>
      </c>
      <c r="C131" s="16" t="s">
        <v>82</v>
      </c>
      <c r="D131" s="16" t="s">
        <v>181</v>
      </c>
      <c r="E131" s="17" t="s">
        <v>128</v>
      </c>
      <c r="F131" s="16" t="s">
        <v>121</v>
      </c>
      <c r="G131" s="18">
        <v>44</v>
      </c>
      <c r="H131" s="18">
        <v>18.05</v>
      </c>
      <c r="I131" s="30">
        <f t="shared" si="22"/>
        <v>25.95</v>
      </c>
      <c r="J131" s="18">
        <v>25.95</v>
      </c>
      <c r="K13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1" s="18">
        <f t="shared" si="20"/>
        <v>0</v>
      </c>
      <c r="M131" s="18"/>
      <c r="N131" s="18">
        <f t="shared" si="21"/>
        <v>0</v>
      </c>
      <c r="O131" s="19">
        <f t="shared" si="23"/>
        <v>0</v>
      </c>
      <c r="P131" s="19">
        <f t="shared" si="23"/>
        <v>0</v>
      </c>
      <c r="Q131" s="19">
        <f t="shared" si="23"/>
        <v>0</v>
      </c>
      <c r="R131" s="18">
        <v>0</v>
      </c>
      <c r="S131" s="18">
        <v>0</v>
      </c>
      <c r="T131" s="17" t="s">
        <v>448</v>
      </c>
      <c r="U131" s="20" t="s">
        <v>242</v>
      </c>
      <c r="V131" s="20" t="s">
        <v>161</v>
      </c>
      <c r="W131" s="31">
        <v>5.2083333333333336E-2</v>
      </c>
      <c r="X131" s="16" t="s">
        <v>61</v>
      </c>
      <c r="Y131" s="17"/>
      <c r="Z131" s="17"/>
      <c r="AA131" s="22"/>
    </row>
    <row r="132" spans="1:27" x14ac:dyDescent="0.25">
      <c r="A132" s="15">
        <v>42428</v>
      </c>
      <c r="B132" s="16" t="s">
        <v>61</v>
      </c>
      <c r="C132" s="16" t="s">
        <v>82</v>
      </c>
      <c r="D132" s="16" t="s">
        <v>181</v>
      </c>
      <c r="E132" s="17" t="s">
        <v>128</v>
      </c>
      <c r="F132" s="16" t="s">
        <v>121</v>
      </c>
      <c r="G132" s="18">
        <v>42.5</v>
      </c>
      <c r="H132" s="18">
        <v>18.05</v>
      </c>
      <c r="I132" s="30">
        <f t="shared" si="22"/>
        <v>24.45</v>
      </c>
      <c r="J132" s="18">
        <v>24.45</v>
      </c>
      <c r="K13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2" s="18">
        <f t="shared" si="20"/>
        <v>0</v>
      </c>
      <c r="M132" s="18"/>
      <c r="N132" s="18">
        <f t="shared" si="21"/>
        <v>0</v>
      </c>
      <c r="O132" s="19">
        <f t="shared" si="23"/>
        <v>0</v>
      </c>
      <c r="P132" s="19">
        <f t="shared" si="23"/>
        <v>0</v>
      </c>
      <c r="Q132" s="19">
        <f t="shared" si="23"/>
        <v>0</v>
      </c>
      <c r="R132" s="18">
        <v>0</v>
      </c>
      <c r="S132" s="18">
        <v>0</v>
      </c>
      <c r="T132" s="17" t="s">
        <v>449</v>
      </c>
      <c r="U132" s="20" t="s">
        <v>242</v>
      </c>
      <c r="V132" s="20" t="s">
        <v>162</v>
      </c>
      <c r="W132" s="21">
        <v>0.10416666666666667</v>
      </c>
      <c r="X132" s="16" t="s">
        <v>61</v>
      </c>
      <c r="Y132" s="17"/>
      <c r="Z132" s="17"/>
      <c r="AA132" s="22"/>
    </row>
    <row r="133" spans="1:27" x14ac:dyDescent="0.25">
      <c r="A133" s="15">
        <v>42428</v>
      </c>
      <c r="B133" s="16" t="s">
        <v>410</v>
      </c>
      <c r="C133" s="16" t="s">
        <v>82</v>
      </c>
      <c r="D133" s="16" t="s">
        <v>181</v>
      </c>
      <c r="E133" s="17" t="s">
        <v>128</v>
      </c>
      <c r="F133" s="16" t="s">
        <v>121</v>
      </c>
      <c r="G133" s="18">
        <v>37.549999999999997</v>
      </c>
      <c r="H133" s="18">
        <v>16</v>
      </c>
      <c r="I133" s="30">
        <f t="shared" si="22"/>
        <v>21.549999999999997</v>
      </c>
      <c r="J133" s="18">
        <v>21.55</v>
      </c>
      <c r="K13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3" s="18">
        <f t="shared" si="20"/>
        <v>-3.5527136788005009E-15</v>
      </c>
      <c r="M133" s="18"/>
      <c r="N133" s="18">
        <f t="shared" si="21"/>
        <v>-3.5527136788005009E-15</v>
      </c>
      <c r="O133" s="19">
        <f t="shared" si="23"/>
        <v>0</v>
      </c>
      <c r="P133" s="19">
        <f t="shared" si="23"/>
        <v>0</v>
      </c>
      <c r="Q133" s="19">
        <f t="shared" si="23"/>
        <v>0</v>
      </c>
      <c r="R133" s="18">
        <v>0</v>
      </c>
      <c r="S133" s="18">
        <v>0</v>
      </c>
      <c r="T133" s="17" t="s">
        <v>450</v>
      </c>
      <c r="U133" s="20" t="s">
        <v>187</v>
      </c>
      <c r="V133" s="20" t="s">
        <v>451</v>
      </c>
      <c r="W133" s="31">
        <v>0.37152777777777773</v>
      </c>
      <c r="X133" s="16" t="s">
        <v>80</v>
      </c>
      <c r="Y133" s="17"/>
      <c r="Z133" s="17"/>
      <c r="AA133" s="22"/>
    </row>
    <row r="134" spans="1:27" x14ac:dyDescent="0.25">
      <c r="A134" s="15">
        <v>42428</v>
      </c>
      <c r="B134" s="16" t="s">
        <v>410</v>
      </c>
      <c r="C134" s="16" t="s">
        <v>82</v>
      </c>
      <c r="D134" s="16" t="s">
        <v>181</v>
      </c>
      <c r="E134" s="17" t="s">
        <v>128</v>
      </c>
      <c r="F134" s="16" t="s">
        <v>121</v>
      </c>
      <c r="G134" s="18">
        <v>37.9</v>
      </c>
      <c r="H134" s="18">
        <v>16.2</v>
      </c>
      <c r="I134" s="30">
        <f t="shared" si="22"/>
        <v>21.7</v>
      </c>
      <c r="J134" s="18">
        <v>21.7</v>
      </c>
      <c r="K13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4" s="18">
        <f t="shared" si="20"/>
        <v>0</v>
      </c>
      <c r="M134" s="18"/>
      <c r="N134" s="18">
        <f t="shared" si="21"/>
        <v>0</v>
      </c>
      <c r="O134" s="19">
        <f t="shared" si="23"/>
        <v>0</v>
      </c>
      <c r="P134" s="19">
        <f t="shared" si="23"/>
        <v>0</v>
      </c>
      <c r="Q134" s="19">
        <f t="shared" si="23"/>
        <v>0</v>
      </c>
      <c r="R134" s="18">
        <v>0</v>
      </c>
      <c r="S134" s="18">
        <v>0</v>
      </c>
      <c r="T134" s="17" t="s">
        <v>452</v>
      </c>
      <c r="U134" s="20" t="s">
        <v>163</v>
      </c>
      <c r="V134" s="20" t="s">
        <v>453</v>
      </c>
      <c r="W134" s="21">
        <v>0.37222222222222223</v>
      </c>
      <c r="X134" s="16" t="s">
        <v>80</v>
      </c>
      <c r="Y134" s="17"/>
      <c r="Z134" s="17"/>
      <c r="AA134" s="22"/>
    </row>
    <row r="135" spans="1:27" x14ac:dyDescent="0.25">
      <c r="A135" s="15">
        <v>42427</v>
      </c>
      <c r="B135" s="16" t="s">
        <v>37</v>
      </c>
      <c r="C135" s="16" t="s">
        <v>82</v>
      </c>
      <c r="D135" s="16" t="s">
        <v>181</v>
      </c>
      <c r="E135" s="17" t="s">
        <v>127</v>
      </c>
      <c r="F135" s="16" t="s">
        <v>121</v>
      </c>
      <c r="G135" s="18">
        <v>38.26</v>
      </c>
      <c r="H135" s="18">
        <v>15.9</v>
      </c>
      <c r="I135" s="30">
        <f t="shared" si="22"/>
        <v>22.36</v>
      </c>
      <c r="J135" s="18">
        <v>22.36</v>
      </c>
      <c r="K13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5" s="18">
        <f t="shared" si="20"/>
        <v>0</v>
      </c>
      <c r="M135" s="18"/>
      <c r="N135" s="18">
        <f t="shared" si="21"/>
        <v>0</v>
      </c>
      <c r="O135" s="19">
        <f t="shared" si="23"/>
        <v>0</v>
      </c>
      <c r="P135" s="19">
        <f t="shared" si="23"/>
        <v>0</v>
      </c>
      <c r="Q135" s="19">
        <f t="shared" si="23"/>
        <v>0</v>
      </c>
      <c r="R135" s="18">
        <v>0</v>
      </c>
      <c r="S135" s="18">
        <v>0</v>
      </c>
      <c r="T135" s="17" t="s">
        <v>454</v>
      </c>
      <c r="U135" s="20" t="s">
        <v>187</v>
      </c>
      <c r="V135" s="20" t="s">
        <v>349</v>
      </c>
      <c r="W135" s="31">
        <v>0.67361111111111116</v>
      </c>
      <c r="X135" s="16" t="s">
        <v>64</v>
      </c>
      <c r="Y135" s="17"/>
      <c r="Z135" s="17"/>
      <c r="AA135" s="22"/>
    </row>
    <row r="136" spans="1:27" x14ac:dyDescent="0.25">
      <c r="A136" s="15">
        <v>42427</v>
      </c>
      <c r="B136" s="16" t="s">
        <v>37</v>
      </c>
      <c r="C136" s="16" t="s">
        <v>82</v>
      </c>
      <c r="D136" s="16" t="s">
        <v>181</v>
      </c>
      <c r="E136" s="17" t="s">
        <v>127</v>
      </c>
      <c r="F136" s="16" t="s">
        <v>121</v>
      </c>
      <c r="G136" s="18">
        <v>38.72</v>
      </c>
      <c r="H136" s="18">
        <v>16.079999999999998</v>
      </c>
      <c r="I136" s="30">
        <f t="shared" si="22"/>
        <v>22.64</v>
      </c>
      <c r="J136" s="18">
        <v>22.64</v>
      </c>
      <c r="K13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6" s="18">
        <f t="shared" si="20"/>
        <v>0</v>
      </c>
      <c r="M136" s="18"/>
      <c r="N136" s="18">
        <f t="shared" si="21"/>
        <v>0</v>
      </c>
      <c r="O136" s="19">
        <f t="shared" si="23"/>
        <v>0</v>
      </c>
      <c r="P136" s="19">
        <f t="shared" si="23"/>
        <v>0</v>
      </c>
      <c r="Q136" s="19">
        <f t="shared" si="23"/>
        <v>0</v>
      </c>
      <c r="R136" s="18">
        <v>0</v>
      </c>
      <c r="S136" s="18">
        <v>0</v>
      </c>
      <c r="T136" s="17" t="s">
        <v>455</v>
      </c>
      <c r="U136" s="20" t="s">
        <v>402</v>
      </c>
      <c r="V136" s="20" t="s">
        <v>456</v>
      </c>
      <c r="W136" s="21">
        <v>0.67708333333333337</v>
      </c>
      <c r="X136" s="16" t="s">
        <v>64</v>
      </c>
      <c r="Y136" s="17"/>
      <c r="Z136" s="17"/>
      <c r="AA136" s="22"/>
    </row>
    <row r="137" spans="1:27" x14ac:dyDescent="0.25">
      <c r="A137" s="15">
        <v>42427</v>
      </c>
      <c r="B137" s="16" t="s">
        <v>37</v>
      </c>
      <c r="C137" s="16" t="s">
        <v>82</v>
      </c>
      <c r="D137" s="16" t="s">
        <v>181</v>
      </c>
      <c r="E137" s="17" t="s">
        <v>127</v>
      </c>
      <c r="F137" s="16" t="s">
        <v>121</v>
      </c>
      <c r="G137" s="18">
        <v>39.340000000000003</v>
      </c>
      <c r="H137" s="18">
        <v>16.16</v>
      </c>
      <c r="I137" s="30">
        <f t="shared" si="22"/>
        <v>23.180000000000003</v>
      </c>
      <c r="J137" s="18">
        <v>23.18</v>
      </c>
      <c r="K13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7" s="18">
        <f t="shared" si="20"/>
        <v>3.5527136788005009E-15</v>
      </c>
      <c r="M137" s="18"/>
      <c r="N137" s="18">
        <f t="shared" si="21"/>
        <v>0</v>
      </c>
      <c r="O137" s="19">
        <f t="shared" si="23"/>
        <v>0</v>
      </c>
      <c r="P137" s="19">
        <f t="shared" si="23"/>
        <v>0</v>
      </c>
      <c r="Q137" s="19">
        <f t="shared" si="23"/>
        <v>0</v>
      </c>
      <c r="R137" s="18">
        <v>0</v>
      </c>
      <c r="S137" s="18">
        <v>0</v>
      </c>
      <c r="T137" s="17" t="s">
        <v>457</v>
      </c>
      <c r="U137" s="20" t="s">
        <v>163</v>
      </c>
      <c r="V137" s="20" t="s">
        <v>458</v>
      </c>
      <c r="W137" s="31">
        <v>0.68055555555555547</v>
      </c>
      <c r="X137" s="16" t="s">
        <v>64</v>
      </c>
      <c r="Y137" s="17"/>
      <c r="Z137" s="17"/>
      <c r="AA137" s="22"/>
    </row>
    <row r="138" spans="1:27" x14ac:dyDescent="0.25">
      <c r="A138" s="15">
        <v>42427</v>
      </c>
      <c r="B138" s="16" t="s">
        <v>37</v>
      </c>
      <c r="C138" s="16" t="s">
        <v>82</v>
      </c>
      <c r="D138" s="16" t="s">
        <v>181</v>
      </c>
      <c r="E138" s="17" t="s">
        <v>127</v>
      </c>
      <c r="F138" s="16" t="s">
        <v>121</v>
      </c>
      <c r="G138" s="18">
        <v>39.840000000000003</v>
      </c>
      <c r="H138" s="18">
        <v>16.34</v>
      </c>
      <c r="I138" s="30">
        <f t="shared" si="22"/>
        <v>23.500000000000004</v>
      </c>
      <c r="J138" s="18">
        <v>23.5</v>
      </c>
      <c r="K13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8" s="18">
        <f t="shared" si="20"/>
        <v>3.5527136788005009E-15</v>
      </c>
      <c r="M138" s="18"/>
      <c r="N138" s="18">
        <f t="shared" si="21"/>
        <v>0</v>
      </c>
      <c r="O138" s="19">
        <f t="shared" si="23"/>
        <v>0</v>
      </c>
      <c r="P138" s="19">
        <f t="shared" si="23"/>
        <v>0</v>
      </c>
      <c r="Q138" s="19">
        <f t="shared" si="23"/>
        <v>0</v>
      </c>
      <c r="R138" s="18">
        <v>0</v>
      </c>
      <c r="S138" s="18">
        <v>0</v>
      </c>
      <c r="T138" s="17" t="s">
        <v>459</v>
      </c>
      <c r="U138" s="20" t="s">
        <v>402</v>
      </c>
      <c r="V138" s="20" t="s">
        <v>460</v>
      </c>
      <c r="W138" s="21">
        <v>0.90277777777777779</v>
      </c>
      <c r="X138" s="16" t="s">
        <v>64</v>
      </c>
      <c r="Y138" s="17"/>
      <c r="Z138" s="17"/>
      <c r="AA138" s="22"/>
    </row>
    <row r="139" spans="1:27" x14ac:dyDescent="0.25">
      <c r="A139" s="15">
        <v>42427</v>
      </c>
      <c r="B139" s="16" t="s">
        <v>37</v>
      </c>
      <c r="C139" s="16" t="s">
        <v>100</v>
      </c>
      <c r="D139" s="16" t="s">
        <v>107</v>
      </c>
      <c r="E139" s="17" t="s">
        <v>127</v>
      </c>
      <c r="F139" s="16" t="s">
        <v>121</v>
      </c>
      <c r="G139" s="18">
        <v>55.3</v>
      </c>
      <c r="H139" s="18">
        <v>16.22</v>
      </c>
      <c r="I139" s="30">
        <f t="shared" si="22"/>
        <v>39.08</v>
      </c>
      <c r="J139" s="18">
        <v>39.200000000000003</v>
      </c>
      <c r="K13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9" s="18">
        <f t="shared" si="20"/>
        <v>-0.12000000000000455</v>
      </c>
      <c r="M139" s="18"/>
      <c r="N139" s="18">
        <f t="shared" si="21"/>
        <v>-0.12000000000000455</v>
      </c>
      <c r="O139" s="19">
        <f t="shared" si="23"/>
        <v>0</v>
      </c>
      <c r="P139" s="19">
        <f t="shared" si="23"/>
        <v>0</v>
      </c>
      <c r="Q139" s="19">
        <f t="shared" si="23"/>
        <v>0</v>
      </c>
      <c r="R139" s="18">
        <v>0</v>
      </c>
      <c r="S139" s="18">
        <v>0</v>
      </c>
      <c r="T139" s="17" t="s">
        <v>461</v>
      </c>
      <c r="U139" s="20" t="s">
        <v>462</v>
      </c>
      <c r="V139" s="20" t="s">
        <v>463</v>
      </c>
      <c r="W139" s="31">
        <v>0.95833333333333337</v>
      </c>
      <c r="X139" s="16" t="s">
        <v>64</v>
      </c>
      <c r="Y139" s="17" t="s">
        <v>151</v>
      </c>
      <c r="Z139" s="17" t="s">
        <v>115</v>
      </c>
      <c r="AA139" s="22" t="s">
        <v>116</v>
      </c>
    </row>
    <row r="140" spans="1:27" x14ac:dyDescent="0.25">
      <c r="A140" s="15">
        <v>42428</v>
      </c>
      <c r="B140" s="16" t="s">
        <v>37</v>
      </c>
      <c r="C140" s="16" t="s">
        <v>82</v>
      </c>
      <c r="D140" s="16" t="s">
        <v>181</v>
      </c>
      <c r="E140" s="17" t="s">
        <v>127</v>
      </c>
      <c r="F140" s="16" t="s">
        <v>121</v>
      </c>
      <c r="G140" s="18">
        <v>37.76</v>
      </c>
      <c r="H140" s="18">
        <v>15.82</v>
      </c>
      <c r="I140" s="30">
        <f t="shared" si="22"/>
        <v>21.939999999999998</v>
      </c>
      <c r="J140" s="18">
        <v>21.94</v>
      </c>
      <c r="K14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0" s="18">
        <f t="shared" si="20"/>
        <v>-3.5527136788005009E-15</v>
      </c>
      <c r="M140" s="18"/>
      <c r="N140" s="18">
        <f t="shared" si="21"/>
        <v>-3.5527136788005009E-15</v>
      </c>
      <c r="O140" s="19">
        <f t="shared" si="23"/>
        <v>0</v>
      </c>
      <c r="P140" s="19">
        <f t="shared" si="23"/>
        <v>0</v>
      </c>
      <c r="Q140" s="19">
        <f t="shared" si="23"/>
        <v>0</v>
      </c>
      <c r="R140" s="18">
        <v>0</v>
      </c>
      <c r="S140" s="18">
        <v>0</v>
      </c>
      <c r="T140" s="17" t="s">
        <v>464</v>
      </c>
      <c r="U140" s="20" t="s">
        <v>133</v>
      </c>
      <c r="V140" s="20" t="s">
        <v>465</v>
      </c>
      <c r="W140" s="21">
        <v>0.14583333333333334</v>
      </c>
      <c r="X140" s="16" t="s">
        <v>64</v>
      </c>
      <c r="Y140" s="17"/>
      <c r="Z140" s="17"/>
      <c r="AA140" s="22"/>
    </row>
    <row r="141" spans="1:27" x14ac:dyDescent="0.25">
      <c r="A141" s="15">
        <v>42428</v>
      </c>
      <c r="B141" s="16" t="s">
        <v>37</v>
      </c>
      <c r="C141" s="16" t="s">
        <v>82</v>
      </c>
      <c r="D141" s="16" t="s">
        <v>181</v>
      </c>
      <c r="E141" s="17" t="s">
        <v>127</v>
      </c>
      <c r="F141" s="16" t="s">
        <v>121</v>
      </c>
      <c r="G141" s="18">
        <v>38.020000000000003</v>
      </c>
      <c r="H141" s="18">
        <v>16.420000000000002</v>
      </c>
      <c r="I141" s="30">
        <f t="shared" si="22"/>
        <v>21.6</v>
      </c>
      <c r="J141" s="18">
        <v>21.6</v>
      </c>
      <c r="K14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1" s="18">
        <f t="shared" si="20"/>
        <v>0</v>
      </c>
      <c r="M141" s="18"/>
      <c r="N141" s="18">
        <f t="shared" si="21"/>
        <v>0</v>
      </c>
      <c r="O141" s="19">
        <f t="shared" si="23"/>
        <v>0</v>
      </c>
      <c r="P141" s="19">
        <f t="shared" si="23"/>
        <v>0</v>
      </c>
      <c r="Q141" s="19">
        <f t="shared" si="23"/>
        <v>0</v>
      </c>
      <c r="R141" s="18">
        <v>0</v>
      </c>
      <c r="S141" s="18">
        <v>0</v>
      </c>
      <c r="T141" s="17" t="s">
        <v>466</v>
      </c>
      <c r="U141" s="20" t="s">
        <v>402</v>
      </c>
      <c r="V141" s="20" t="s">
        <v>467</v>
      </c>
      <c r="W141" s="31">
        <v>0.1423611111111111</v>
      </c>
      <c r="X141" s="16" t="s">
        <v>64</v>
      </c>
      <c r="Y141" s="17"/>
      <c r="Z141" s="17"/>
      <c r="AA141" s="22"/>
    </row>
    <row r="142" spans="1:27" x14ac:dyDescent="0.25">
      <c r="A142" s="15">
        <v>42428</v>
      </c>
      <c r="B142" s="16" t="s">
        <v>61</v>
      </c>
      <c r="C142" s="16" t="s">
        <v>82</v>
      </c>
      <c r="D142" s="16" t="s">
        <v>181</v>
      </c>
      <c r="E142" s="17" t="s">
        <v>128</v>
      </c>
      <c r="F142" s="16" t="s">
        <v>121</v>
      </c>
      <c r="G142" s="18">
        <v>40.049999999999997</v>
      </c>
      <c r="H142" s="18">
        <v>18.05</v>
      </c>
      <c r="I142" s="30">
        <f t="shared" si="22"/>
        <v>21.999999999999996</v>
      </c>
      <c r="J142" s="18">
        <v>22</v>
      </c>
      <c r="K14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2" s="18">
        <f t="shared" si="20"/>
        <v>-3.5527136788005009E-15</v>
      </c>
      <c r="M142" s="18"/>
      <c r="N142" s="18">
        <f t="shared" si="21"/>
        <v>-3.5527136788005009E-15</v>
      </c>
      <c r="O142" s="19">
        <f t="shared" si="23"/>
        <v>0</v>
      </c>
      <c r="P142" s="19">
        <f t="shared" si="23"/>
        <v>0</v>
      </c>
      <c r="Q142" s="19">
        <f t="shared" si="23"/>
        <v>0</v>
      </c>
      <c r="R142" s="18">
        <v>0</v>
      </c>
      <c r="S142" s="18">
        <v>0</v>
      </c>
      <c r="T142" s="17" t="s">
        <v>164</v>
      </c>
      <c r="U142" s="20" t="s">
        <v>242</v>
      </c>
      <c r="V142" s="20" t="s">
        <v>167</v>
      </c>
      <c r="W142" s="21">
        <v>0.44861111111111113</v>
      </c>
      <c r="X142" s="16" t="s">
        <v>61</v>
      </c>
      <c r="Y142" s="17"/>
      <c r="Z142" s="17"/>
      <c r="AA142" s="22"/>
    </row>
    <row r="143" spans="1:27" x14ac:dyDescent="0.25">
      <c r="A143" s="15">
        <v>42428</v>
      </c>
      <c r="B143" s="16" t="s">
        <v>61</v>
      </c>
      <c r="C143" s="16" t="s">
        <v>82</v>
      </c>
      <c r="D143" s="16" t="s">
        <v>181</v>
      </c>
      <c r="E143" s="17" t="s">
        <v>128</v>
      </c>
      <c r="F143" s="16" t="s">
        <v>121</v>
      </c>
      <c r="G143" s="18">
        <v>43.3</v>
      </c>
      <c r="H143" s="18">
        <v>18</v>
      </c>
      <c r="I143" s="30">
        <f t="shared" si="22"/>
        <v>25.299999999999997</v>
      </c>
      <c r="J143" s="18">
        <v>25.3</v>
      </c>
      <c r="K14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3" s="18">
        <f t="shared" si="20"/>
        <v>-3.5527136788005009E-15</v>
      </c>
      <c r="M143" s="18"/>
      <c r="N143" s="18">
        <f t="shared" si="21"/>
        <v>-3.5527136788005009E-15</v>
      </c>
      <c r="O143" s="19">
        <f t="shared" si="23"/>
        <v>0</v>
      </c>
      <c r="P143" s="19">
        <f t="shared" si="23"/>
        <v>0</v>
      </c>
      <c r="Q143" s="19">
        <f t="shared" si="23"/>
        <v>0</v>
      </c>
      <c r="R143" s="18">
        <v>0</v>
      </c>
      <c r="S143" s="18">
        <v>0</v>
      </c>
      <c r="T143" s="17" t="s">
        <v>468</v>
      </c>
      <c r="U143" s="20" t="s">
        <v>242</v>
      </c>
      <c r="V143" s="20" t="s">
        <v>169</v>
      </c>
      <c r="W143" s="31">
        <v>0.4916666666666667</v>
      </c>
      <c r="X143" s="16" t="s">
        <v>61</v>
      </c>
      <c r="Y143" s="17"/>
      <c r="Z143" s="17"/>
      <c r="AA143" s="22"/>
    </row>
    <row r="144" spans="1:27" x14ac:dyDescent="0.25">
      <c r="A144" s="15">
        <v>42428</v>
      </c>
      <c r="B144" s="16" t="s">
        <v>61</v>
      </c>
      <c r="C144" s="16" t="s">
        <v>82</v>
      </c>
      <c r="D144" s="16" t="s">
        <v>181</v>
      </c>
      <c r="E144" s="17" t="s">
        <v>128</v>
      </c>
      <c r="F144" s="16" t="s">
        <v>121</v>
      </c>
      <c r="G144" s="18">
        <v>43.85</v>
      </c>
      <c r="H144" s="18">
        <v>18</v>
      </c>
      <c r="I144" s="30">
        <f t="shared" si="22"/>
        <v>25.85</v>
      </c>
      <c r="J144" s="18">
        <v>25.85</v>
      </c>
      <c r="K14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4" s="18">
        <f t="shared" si="20"/>
        <v>0</v>
      </c>
      <c r="M144" s="18"/>
      <c r="N144" s="18">
        <f t="shared" si="21"/>
        <v>0</v>
      </c>
      <c r="O144" s="19">
        <f t="shared" si="23"/>
        <v>0</v>
      </c>
      <c r="P144" s="19">
        <f t="shared" si="23"/>
        <v>0</v>
      </c>
      <c r="Q144" s="19">
        <f t="shared" si="23"/>
        <v>0</v>
      </c>
      <c r="R144" s="18">
        <v>0</v>
      </c>
      <c r="S144" s="18">
        <v>0</v>
      </c>
      <c r="T144" s="17" t="s">
        <v>469</v>
      </c>
      <c r="U144" s="20" t="s">
        <v>242</v>
      </c>
      <c r="V144" s="20" t="s">
        <v>191</v>
      </c>
      <c r="W144" s="21">
        <v>0.53888888888888886</v>
      </c>
      <c r="X144" s="16" t="s">
        <v>61</v>
      </c>
      <c r="Y144" s="17"/>
      <c r="Z144" s="17"/>
      <c r="AA144" s="22"/>
    </row>
    <row r="145" spans="1:27" x14ac:dyDescent="0.25">
      <c r="A145" s="15">
        <v>42428</v>
      </c>
      <c r="B145" s="16" t="s">
        <v>387</v>
      </c>
      <c r="C145" s="16" t="s">
        <v>82</v>
      </c>
      <c r="D145" s="16" t="s">
        <v>181</v>
      </c>
      <c r="E145" s="17" t="s">
        <v>128</v>
      </c>
      <c r="F145" s="16" t="s">
        <v>121</v>
      </c>
      <c r="G145" s="18">
        <v>56.95</v>
      </c>
      <c r="H145" s="18">
        <v>16.649999999999999</v>
      </c>
      <c r="I145" s="30">
        <f t="shared" si="22"/>
        <v>40.300000000000004</v>
      </c>
      <c r="J145" s="18">
        <v>40.299999999999997</v>
      </c>
      <c r="K14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5" s="18">
        <f t="shared" si="20"/>
        <v>7.1054273576010019E-15</v>
      </c>
      <c r="M145" s="18"/>
      <c r="N145" s="18">
        <f t="shared" si="21"/>
        <v>0</v>
      </c>
      <c r="O145" s="19">
        <f t="shared" si="23"/>
        <v>0</v>
      </c>
      <c r="P145" s="19">
        <f t="shared" si="23"/>
        <v>0</v>
      </c>
      <c r="Q145" s="19">
        <f t="shared" si="23"/>
        <v>0</v>
      </c>
      <c r="R145" s="18">
        <v>0</v>
      </c>
      <c r="S145" s="18">
        <v>0</v>
      </c>
      <c r="T145" s="17" t="s">
        <v>470</v>
      </c>
      <c r="U145" s="20" t="s">
        <v>357</v>
      </c>
      <c r="V145" s="20" t="s">
        <v>162</v>
      </c>
      <c r="W145" s="31">
        <v>0.58263888888888882</v>
      </c>
      <c r="X145" s="16" t="s">
        <v>81</v>
      </c>
      <c r="Y145" s="17"/>
      <c r="Z145" s="17"/>
      <c r="AA145" s="22"/>
    </row>
    <row r="146" spans="1:27" x14ac:dyDescent="0.25">
      <c r="A146" s="15">
        <v>42428</v>
      </c>
      <c r="B146" s="16" t="s">
        <v>387</v>
      </c>
      <c r="C146" s="16" t="s">
        <v>82</v>
      </c>
      <c r="D146" s="16" t="s">
        <v>181</v>
      </c>
      <c r="E146" s="17" t="s">
        <v>128</v>
      </c>
      <c r="F146" s="16" t="s">
        <v>121</v>
      </c>
      <c r="G146" s="18">
        <v>58.1</v>
      </c>
      <c r="H146" s="18">
        <v>16.600000000000001</v>
      </c>
      <c r="I146" s="30">
        <f t="shared" si="22"/>
        <v>41.5</v>
      </c>
      <c r="J146" s="18">
        <v>41.5</v>
      </c>
      <c r="K14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6" s="18">
        <f t="shared" si="20"/>
        <v>0</v>
      </c>
      <c r="M146" s="18"/>
      <c r="N146" s="18">
        <f t="shared" si="21"/>
        <v>0</v>
      </c>
      <c r="O146" s="19">
        <f t="shared" si="23"/>
        <v>0</v>
      </c>
      <c r="P146" s="19">
        <f t="shared" si="23"/>
        <v>0</v>
      </c>
      <c r="Q146" s="19">
        <f t="shared" si="23"/>
        <v>0</v>
      </c>
      <c r="R146" s="18">
        <v>0</v>
      </c>
      <c r="S146" s="18">
        <v>0</v>
      </c>
      <c r="T146" s="17" t="s">
        <v>471</v>
      </c>
      <c r="U146" s="20" t="s">
        <v>375</v>
      </c>
      <c r="V146" s="20" t="s">
        <v>161</v>
      </c>
      <c r="W146" s="21">
        <v>0.58472222222222225</v>
      </c>
      <c r="X146" s="16" t="s">
        <v>81</v>
      </c>
      <c r="Y146" s="17"/>
      <c r="Z146" s="17"/>
      <c r="AA146" s="22"/>
    </row>
    <row r="147" spans="1:27" x14ac:dyDescent="0.25">
      <c r="A147" s="15">
        <v>42428</v>
      </c>
      <c r="B147" s="16" t="s">
        <v>61</v>
      </c>
      <c r="C147" s="16" t="s">
        <v>82</v>
      </c>
      <c r="D147" s="16" t="s">
        <v>181</v>
      </c>
      <c r="E147" s="17" t="s">
        <v>128</v>
      </c>
      <c r="F147" s="16" t="s">
        <v>121</v>
      </c>
      <c r="G147" s="18">
        <v>44.4</v>
      </c>
      <c r="H147" s="18">
        <v>18</v>
      </c>
      <c r="I147" s="30">
        <f t="shared" si="22"/>
        <v>26.4</v>
      </c>
      <c r="J147" s="18">
        <v>26.4</v>
      </c>
      <c r="K14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7" s="18">
        <f t="shared" si="20"/>
        <v>0</v>
      </c>
      <c r="M147" s="18"/>
      <c r="N147" s="18">
        <f t="shared" si="21"/>
        <v>0</v>
      </c>
      <c r="O147" s="19">
        <f t="shared" si="23"/>
        <v>0</v>
      </c>
      <c r="P147" s="19">
        <f t="shared" si="23"/>
        <v>0</v>
      </c>
      <c r="Q147" s="19">
        <f t="shared" si="23"/>
        <v>0</v>
      </c>
      <c r="R147" s="18">
        <v>0</v>
      </c>
      <c r="S147" s="18">
        <v>0</v>
      </c>
      <c r="T147" s="17" t="s">
        <v>472</v>
      </c>
      <c r="U147" s="20" t="s">
        <v>242</v>
      </c>
      <c r="V147" s="20" t="s">
        <v>192</v>
      </c>
      <c r="W147" s="31">
        <v>0.58958333333333335</v>
      </c>
      <c r="X147" s="16" t="s">
        <v>61</v>
      </c>
      <c r="Y147" s="17"/>
      <c r="Z147" s="17"/>
      <c r="AA147" s="22"/>
    </row>
    <row r="148" spans="1:27" x14ac:dyDescent="0.25">
      <c r="A148" s="15">
        <v>42428</v>
      </c>
      <c r="B148" s="16" t="s">
        <v>410</v>
      </c>
      <c r="C148" s="16" t="s">
        <v>82</v>
      </c>
      <c r="D148" s="16" t="s">
        <v>181</v>
      </c>
      <c r="E148" s="17" t="s">
        <v>128</v>
      </c>
      <c r="F148" s="16" t="s">
        <v>121</v>
      </c>
      <c r="G148" s="18">
        <v>38.700000000000003</v>
      </c>
      <c r="H148" s="18">
        <v>15.95</v>
      </c>
      <c r="I148" s="30">
        <f t="shared" si="22"/>
        <v>22.750000000000004</v>
      </c>
      <c r="J148" s="18">
        <v>22.75</v>
      </c>
      <c r="K14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8" s="18">
        <f t="shared" si="20"/>
        <v>3.5527136788005009E-15</v>
      </c>
      <c r="M148" s="18"/>
      <c r="N148" s="18">
        <f t="shared" si="21"/>
        <v>0</v>
      </c>
      <c r="O148" s="19">
        <f t="shared" si="23"/>
        <v>0</v>
      </c>
      <c r="P148" s="19">
        <f t="shared" si="23"/>
        <v>0</v>
      </c>
      <c r="Q148" s="19">
        <f t="shared" si="23"/>
        <v>0</v>
      </c>
      <c r="R148" s="18">
        <v>0</v>
      </c>
      <c r="S148" s="18">
        <v>0</v>
      </c>
      <c r="T148" s="17" t="s">
        <v>473</v>
      </c>
      <c r="U148" s="20" t="s">
        <v>187</v>
      </c>
      <c r="V148" s="20" t="s">
        <v>474</v>
      </c>
      <c r="W148" s="21">
        <v>0.60069444444444442</v>
      </c>
      <c r="X148" s="16" t="s">
        <v>80</v>
      </c>
      <c r="Y148" s="17"/>
      <c r="Z148" s="17"/>
      <c r="AA148" s="22"/>
    </row>
    <row r="149" spans="1:27" x14ac:dyDescent="0.25">
      <c r="A149" s="15">
        <v>42428</v>
      </c>
      <c r="B149" s="16" t="s">
        <v>410</v>
      </c>
      <c r="C149" s="16" t="s">
        <v>82</v>
      </c>
      <c r="D149" s="16" t="s">
        <v>181</v>
      </c>
      <c r="E149" s="17" t="s">
        <v>128</v>
      </c>
      <c r="F149" s="16" t="s">
        <v>121</v>
      </c>
      <c r="G149" s="18">
        <v>36.799999999999997</v>
      </c>
      <c r="H149" s="18">
        <v>16.149999999999999</v>
      </c>
      <c r="I149" s="30">
        <f t="shared" si="22"/>
        <v>20.65</v>
      </c>
      <c r="J149" s="18">
        <v>20.65</v>
      </c>
      <c r="K14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9" s="18">
        <f t="shared" si="20"/>
        <v>0</v>
      </c>
      <c r="M149" s="18"/>
      <c r="N149" s="18">
        <f t="shared" si="21"/>
        <v>0</v>
      </c>
      <c r="O149" s="19">
        <f t="shared" si="23"/>
        <v>0</v>
      </c>
      <c r="P149" s="19">
        <f t="shared" si="23"/>
        <v>0</v>
      </c>
      <c r="Q149" s="19">
        <f t="shared" si="23"/>
        <v>0</v>
      </c>
      <c r="R149" s="18">
        <v>0</v>
      </c>
      <c r="S149" s="18">
        <v>0</v>
      </c>
      <c r="T149" s="17" t="s">
        <v>475</v>
      </c>
      <c r="U149" s="20" t="s">
        <v>163</v>
      </c>
      <c r="V149" s="20" t="s">
        <v>476</v>
      </c>
      <c r="W149" s="31">
        <v>0.60138888888888886</v>
      </c>
      <c r="X149" s="16" t="s">
        <v>80</v>
      </c>
      <c r="Y149" s="17"/>
      <c r="Z149" s="17"/>
      <c r="AA149" s="22"/>
    </row>
    <row r="150" spans="1:27" x14ac:dyDescent="0.25">
      <c r="A150" s="15">
        <v>42428</v>
      </c>
      <c r="B150" s="16" t="s">
        <v>387</v>
      </c>
      <c r="C150" s="16" t="s">
        <v>82</v>
      </c>
      <c r="D150" s="16" t="s">
        <v>181</v>
      </c>
      <c r="E150" s="17" t="s">
        <v>128</v>
      </c>
      <c r="F150" s="16" t="s">
        <v>121</v>
      </c>
      <c r="G150" s="18">
        <v>58.9</v>
      </c>
      <c r="H150" s="18">
        <v>16.45</v>
      </c>
      <c r="I150" s="30">
        <f t="shared" si="22"/>
        <v>42.45</v>
      </c>
      <c r="J150" s="18">
        <v>42.45</v>
      </c>
      <c r="K15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0" s="18">
        <f t="shared" si="20"/>
        <v>0</v>
      </c>
      <c r="M150" s="18"/>
      <c r="N150" s="18">
        <f t="shared" si="21"/>
        <v>0</v>
      </c>
      <c r="O150" s="19">
        <f t="shared" si="23"/>
        <v>0</v>
      </c>
      <c r="P150" s="19">
        <f t="shared" si="23"/>
        <v>0</v>
      </c>
      <c r="Q150" s="19">
        <f t="shared" si="23"/>
        <v>0</v>
      </c>
      <c r="R150" s="18">
        <v>0</v>
      </c>
      <c r="S150" s="18">
        <v>0</v>
      </c>
      <c r="T150" s="17" t="s">
        <v>477</v>
      </c>
      <c r="U150" s="20" t="s">
        <v>391</v>
      </c>
      <c r="V150" s="20" t="s">
        <v>169</v>
      </c>
      <c r="W150" s="21">
        <v>0.62708333333333333</v>
      </c>
      <c r="X150" s="16" t="s">
        <v>81</v>
      </c>
      <c r="Y150" s="17"/>
      <c r="Z150" s="17"/>
      <c r="AA150" s="22"/>
    </row>
    <row r="151" spans="1:27" x14ac:dyDescent="0.25">
      <c r="A151" s="15">
        <v>42428</v>
      </c>
      <c r="B151" s="16" t="s">
        <v>387</v>
      </c>
      <c r="C151" s="16" t="s">
        <v>82</v>
      </c>
      <c r="D151" s="16" t="s">
        <v>181</v>
      </c>
      <c r="E151" s="17" t="s">
        <v>128</v>
      </c>
      <c r="F151" s="16" t="s">
        <v>121</v>
      </c>
      <c r="G151" s="18">
        <v>57.8</v>
      </c>
      <c r="H151" s="18">
        <v>16.05</v>
      </c>
      <c r="I151" s="30">
        <f t="shared" si="22"/>
        <v>41.75</v>
      </c>
      <c r="J151" s="18">
        <v>41.75</v>
      </c>
      <c r="K15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1" s="18">
        <f t="shared" si="20"/>
        <v>0</v>
      </c>
      <c r="M151" s="18"/>
      <c r="N151" s="18">
        <f t="shared" si="21"/>
        <v>0</v>
      </c>
      <c r="O151" s="19">
        <f t="shared" si="23"/>
        <v>0</v>
      </c>
      <c r="P151" s="19">
        <f t="shared" si="23"/>
        <v>0</v>
      </c>
      <c r="Q151" s="19">
        <f t="shared" si="23"/>
        <v>0</v>
      </c>
      <c r="R151" s="18">
        <v>0</v>
      </c>
      <c r="S151" s="18">
        <v>0</v>
      </c>
      <c r="T151" s="17" t="s">
        <v>478</v>
      </c>
      <c r="U151" s="20" t="s">
        <v>395</v>
      </c>
      <c r="V151" s="20" t="s">
        <v>431</v>
      </c>
      <c r="W151" s="31">
        <v>0.62777777777777777</v>
      </c>
      <c r="X151" s="16" t="s">
        <v>81</v>
      </c>
      <c r="Y151" s="17"/>
      <c r="Z151" s="17"/>
      <c r="AA151" s="22"/>
    </row>
    <row r="152" spans="1:27" x14ac:dyDescent="0.25">
      <c r="A152" s="15">
        <v>42428</v>
      </c>
      <c r="B152" s="16" t="s">
        <v>387</v>
      </c>
      <c r="C152" s="16" t="s">
        <v>82</v>
      </c>
      <c r="D152" s="16" t="s">
        <v>181</v>
      </c>
      <c r="E152" s="17" t="s">
        <v>128</v>
      </c>
      <c r="F152" s="16" t="s">
        <v>121</v>
      </c>
      <c r="G152" s="18">
        <v>55.9</v>
      </c>
      <c r="H152" s="18">
        <v>16.8</v>
      </c>
      <c r="I152" s="30">
        <f t="shared" si="22"/>
        <v>39.099999999999994</v>
      </c>
      <c r="J152" s="18">
        <v>39.1</v>
      </c>
      <c r="K15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2" s="18">
        <f t="shared" si="20"/>
        <v>-7.1054273576010019E-15</v>
      </c>
      <c r="M152" s="18"/>
      <c r="N152" s="18">
        <f t="shared" si="21"/>
        <v>-7.1054273576010019E-15</v>
      </c>
      <c r="O152" s="19">
        <f t="shared" si="23"/>
        <v>0</v>
      </c>
      <c r="P152" s="19">
        <f t="shared" si="23"/>
        <v>0</v>
      </c>
      <c r="Q152" s="19">
        <f t="shared" si="23"/>
        <v>0</v>
      </c>
      <c r="R152" s="18">
        <v>0</v>
      </c>
      <c r="S152" s="18">
        <v>0</v>
      </c>
      <c r="T152" s="17" t="s">
        <v>479</v>
      </c>
      <c r="U152" s="20" t="s">
        <v>389</v>
      </c>
      <c r="V152" s="20" t="s">
        <v>191</v>
      </c>
      <c r="W152" s="21">
        <v>0.63263888888888886</v>
      </c>
      <c r="X152" s="16" t="s">
        <v>81</v>
      </c>
      <c r="Y152" s="17"/>
      <c r="Z152" s="17"/>
      <c r="AA152" s="22"/>
    </row>
    <row r="153" spans="1:27" x14ac:dyDescent="0.25">
      <c r="A153" s="15">
        <v>42428</v>
      </c>
      <c r="B153" s="16" t="s">
        <v>37</v>
      </c>
      <c r="C153" s="16" t="s">
        <v>100</v>
      </c>
      <c r="D153" s="16" t="s">
        <v>107</v>
      </c>
      <c r="E153" s="17" t="s">
        <v>127</v>
      </c>
      <c r="F153" s="16" t="s">
        <v>121</v>
      </c>
      <c r="G153" s="18">
        <v>54.3</v>
      </c>
      <c r="H153" s="18">
        <v>16.18</v>
      </c>
      <c r="I153" s="30">
        <f t="shared" si="22"/>
        <v>38.119999999999997</v>
      </c>
      <c r="J153" s="18">
        <v>38.119999999999997</v>
      </c>
      <c r="K15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3" s="18">
        <f t="shared" si="20"/>
        <v>0</v>
      </c>
      <c r="M153" s="18"/>
      <c r="N153" s="18">
        <f t="shared" si="21"/>
        <v>0</v>
      </c>
      <c r="O153" s="19">
        <f t="shared" si="23"/>
        <v>0</v>
      </c>
      <c r="P153" s="19">
        <f t="shared" si="23"/>
        <v>0</v>
      </c>
      <c r="Q153" s="19">
        <f t="shared" si="23"/>
        <v>0</v>
      </c>
      <c r="R153" s="18">
        <v>0</v>
      </c>
      <c r="S153" s="18">
        <v>0</v>
      </c>
      <c r="T153" s="17" t="s">
        <v>480</v>
      </c>
      <c r="U153" s="20" t="s">
        <v>168</v>
      </c>
      <c r="V153" s="20" t="s">
        <v>481</v>
      </c>
      <c r="W153" s="31">
        <v>4.5138888888888888E-2</v>
      </c>
      <c r="X153" s="16" t="s">
        <v>64</v>
      </c>
      <c r="Y153" s="17" t="s">
        <v>151</v>
      </c>
      <c r="Z153" s="17" t="s">
        <v>115</v>
      </c>
      <c r="AA153" s="22" t="s">
        <v>116</v>
      </c>
    </row>
    <row r="154" spans="1:27" x14ac:dyDescent="0.25">
      <c r="A154" s="15">
        <v>42428</v>
      </c>
      <c r="B154" s="16" t="s">
        <v>61</v>
      </c>
      <c r="C154" s="16" t="s">
        <v>82</v>
      </c>
      <c r="D154" s="16" t="s">
        <v>181</v>
      </c>
      <c r="E154" s="17" t="s">
        <v>128</v>
      </c>
      <c r="F154" s="16" t="s">
        <v>121</v>
      </c>
      <c r="G154" s="18">
        <v>43.9</v>
      </c>
      <c r="H154" s="18">
        <v>18</v>
      </c>
      <c r="I154" s="30">
        <f t="shared" si="22"/>
        <v>25.9</v>
      </c>
      <c r="J154" s="18">
        <v>25.9</v>
      </c>
      <c r="K15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4" s="18">
        <f t="shared" si="20"/>
        <v>0</v>
      </c>
      <c r="M154" s="18"/>
      <c r="N154" s="18">
        <f t="shared" si="21"/>
        <v>0</v>
      </c>
      <c r="O154" s="19">
        <f t="shared" si="23"/>
        <v>0</v>
      </c>
      <c r="P154" s="19">
        <f t="shared" si="23"/>
        <v>0</v>
      </c>
      <c r="Q154" s="19">
        <f t="shared" si="23"/>
        <v>0</v>
      </c>
      <c r="R154" s="18">
        <v>0</v>
      </c>
      <c r="S154" s="18">
        <v>0</v>
      </c>
      <c r="T154" s="17" t="s">
        <v>482</v>
      </c>
      <c r="U154" s="20" t="s">
        <v>242</v>
      </c>
      <c r="V154" s="20" t="s">
        <v>193</v>
      </c>
      <c r="W154" s="21">
        <v>0.66527777777777775</v>
      </c>
      <c r="X154" s="16" t="s">
        <v>61</v>
      </c>
      <c r="Y154" s="17"/>
      <c r="Z154" s="17"/>
      <c r="AA154" s="22"/>
    </row>
    <row r="155" spans="1:27" x14ac:dyDescent="0.25">
      <c r="A155" s="15">
        <v>42428</v>
      </c>
      <c r="B155" s="16" t="s">
        <v>37</v>
      </c>
      <c r="C155" s="16" t="s">
        <v>100</v>
      </c>
      <c r="D155" s="16" t="s">
        <v>107</v>
      </c>
      <c r="E155" s="17" t="s">
        <v>127</v>
      </c>
      <c r="F155" s="16" t="s">
        <v>121</v>
      </c>
      <c r="G155" s="18">
        <v>54.68</v>
      </c>
      <c r="H155" s="18">
        <v>16.920000000000002</v>
      </c>
      <c r="I155" s="30">
        <f t="shared" si="22"/>
        <v>37.76</v>
      </c>
      <c r="J155" s="18">
        <v>38.08</v>
      </c>
      <c r="K15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5" s="18">
        <f t="shared" si="20"/>
        <v>-0.32000000000000028</v>
      </c>
      <c r="M155" s="18"/>
      <c r="N155" s="18">
        <f t="shared" si="21"/>
        <v>-0.32000000000000028</v>
      </c>
      <c r="O155" s="19">
        <f t="shared" si="23"/>
        <v>0</v>
      </c>
      <c r="P155" s="19">
        <f t="shared" si="23"/>
        <v>0</v>
      </c>
      <c r="Q155" s="19">
        <f t="shared" si="23"/>
        <v>0</v>
      </c>
      <c r="R155" s="18">
        <v>0</v>
      </c>
      <c r="S155" s="18">
        <v>0</v>
      </c>
      <c r="T155" s="17" t="s">
        <v>483</v>
      </c>
      <c r="U155" s="20" t="s">
        <v>399</v>
      </c>
      <c r="V155" s="20" t="s">
        <v>484</v>
      </c>
      <c r="W155" s="31">
        <v>0.2673611111111111</v>
      </c>
      <c r="X155" s="16" t="s">
        <v>64</v>
      </c>
      <c r="Y155" s="17" t="s">
        <v>151</v>
      </c>
      <c r="Z155" s="17" t="s">
        <v>115</v>
      </c>
      <c r="AA155" s="22" t="s">
        <v>116</v>
      </c>
    </row>
    <row r="156" spans="1:27" x14ac:dyDescent="0.25">
      <c r="A156" s="15">
        <v>42428</v>
      </c>
      <c r="B156" s="16" t="s">
        <v>61</v>
      </c>
      <c r="C156" s="16" t="s">
        <v>82</v>
      </c>
      <c r="D156" s="16" t="s">
        <v>181</v>
      </c>
      <c r="E156" s="17" t="s">
        <v>128</v>
      </c>
      <c r="F156" s="16" t="s">
        <v>121</v>
      </c>
      <c r="G156" s="18">
        <v>43.7</v>
      </c>
      <c r="H156" s="18">
        <v>17.95</v>
      </c>
      <c r="I156" s="30">
        <f t="shared" si="22"/>
        <v>25.750000000000004</v>
      </c>
      <c r="J156" s="18">
        <v>25.75</v>
      </c>
      <c r="K15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6" s="18">
        <f t="shared" si="20"/>
        <v>3.5527136788005009E-15</v>
      </c>
      <c r="M156" s="18"/>
      <c r="N156" s="18">
        <f t="shared" si="21"/>
        <v>0</v>
      </c>
      <c r="O156" s="19">
        <f t="shared" si="23"/>
        <v>0</v>
      </c>
      <c r="P156" s="19">
        <f t="shared" si="23"/>
        <v>0</v>
      </c>
      <c r="Q156" s="19">
        <f t="shared" si="23"/>
        <v>0</v>
      </c>
      <c r="R156" s="18">
        <v>0</v>
      </c>
      <c r="S156" s="18">
        <v>0</v>
      </c>
      <c r="T156" s="17" t="s">
        <v>485</v>
      </c>
      <c r="U156" s="20" t="s">
        <v>242</v>
      </c>
      <c r="V156" s="20" t="s">
        <v>194</v>
      </c>
      <c r="W156" s="21">
        <v>0.7270833333333333</v>
      </c>
      <c r="X156" s="16" t="s">
        <v>61</v>
      </c>
      <c r="Y156" s="17"/>
      <c r="Z156" s="17"/>
      <c r="AA156" s="22"/>
    </row>
    <row r="157" spans="1:27" x14ac:dyDescent="0.25">
      <c r="A157" s="15">
        <v>42428</v>
      </c>
      <c r="B157" s="16" t="s">
        <v>37</v>
      </c>
      <c r="C157" s="16" t="s">
        <v>100</v>
      </c>
      <c r="D157" s="16" t="s">
        <v>107</v>
      </c>
      <c r="E157" s="17" t="s">
        <v>127</v>
      </c>
      <c r="F157" s="16" t="s">
        <v>121</v>
      </c>
      <c r="G157" s="18">
        <v>55.28</v>
      </c>
      <c r="H157" s="18">
        <v>16.62</v>
      </c>
      <c r="I157" s="30">
        <f t="shared" si="22"/>
        <v>38.659999999999997</v>
      </c>
      <c r="J157" s="18">
        <v>38.659999999999997</v>
      </c>
      <c r="K15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7" s="18">
        <f t="shared" si="20"/>
        <v>0</v>
      </c>
      <c r="M157" s="18"/>
      <c r="N157" s="18">
        <f t="shared" si="21"/>
        <v>0</v>
      </c>
      <c r="O157" s="19">
        <f t="shared" si="23"/>
        <v>0</v>
      </c>
      <c r="P157" s="19">
        <f t="shared" si="23"/>
        <v>0</v>
      </c>
      <c r="Q157" s="19">
        <f t="shared" si="23"/>
        <v>0</v>
      </c>
      <c r="R157" s="18">
        <v>0</v>
      </c>
      <c r="S157" s="18">
        <v>0</v>
      </c>
      <c r="T157" s="17" t="s">
        <v>486</v>
      </c>
      <c r="U157" s="20" t="s">
        <v>487</v>
      </c>
      <c r="V157" s="20" t="s">
        <v>488</v>
      </c>
      <c r="W157" s="31">
        <v>0.69444444444444453</v>
      </c>
      <c r="X157" s="16" t="s">
        <v>64</v>
      </c>
      <c r="Y157" s="17" t="s">
        <v>151</v>
      </c>
      <c r="Z157" s="17" t="s">
        <v>115</v>
      </c>
      <c r="AA157" s="22" t="s">
        <v>116</v>
      </c>
    </row>
    <row r="158" spans="1:27" x14ac:dyDescent="0.25">
      <c r="A158" s="15">
        <v>42428</v>
      </c>
      <c r="B158" s="16" t="s">
        <v>61</v>
      </c>
      <c r="C158" s="16" t="s">
        <v>82</v>
      </c>
      <c r="D158" s="16" t="s">
        <v>181</v>
      </c>
      <c r="E158" s="17" t="s">
        <v>128</v>
      </c>
      <c r="F158" s="16" t="s">
        <v>121</v>
      </c>
      <c r="G158" s="18">
        <v>43.6</v>
      </c>
      <c r="H158" s="18">
        <v>17.95</v>
      </c>
      <c r="I158" s="30">
        <f t="shared" si="22"/>
        <v>25.650000000000002</v>
      </c>
      <c r="J158" s="18">
        <v>25.65</v>
      </c>
      <c r="K15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8" s="18">
        <f t="shared" si="20"/>
        <v>3.5527136788005009E-15</v>
      </c>
      <c r="M158" s="18"/>
      <c r="N158" s="18">
        <f t="shared" si="21"/>
        <v>0</v>
      </c>
      <c r="O158" s="19">
        <f t="shared" si="23"/>
        <v>0</v>
      </c>
      <c r="P158" s="19">
        <f t="shared" si="23"/>
        <v>0</v>
      </c>
      <c r="Q158" s="19">
        <f t="shared" si="23"/>
        <v>0</v>
      </c>
      <c r="R158" s="18">
        <v>0</v>
      </c>
      <c r="S158" s="18">
        <v>0</v>
      </c>
      <c r="T158" s="17" t="s">
        <v>489</v>
      </c>
      <c r="U158" s="20" t="s">
        <v>242</v>
      </c>
      <c r="V158" s="20" t="s">
        <v>195</v>
      </c>
      <c r="W158" s="21">
        <v>0.78888888888888886</v>
      </c>
      <c r="X158" s="16" t="s">
        <v>61</v>
      </c>
      <c r="Y158" s="17"/>
      <c r="Z158" s="17"/>
      <c r="AA158" s="22"/>
    </row>
    <row r="159" spans="1:27" x14ac:dyDescent="0.25">
      <c r="A159" s="15">
        <v>42428</v>
      </c>
      <c r="B159" s="16" t="s">
        <v>135</v>
      </c>
      <c r="C159" s="16" t="s">
        <v>100</v>
      </c>
      <c r="D159" s="16" t="s">
        <v>107</v>
      </c>
      <c r="E159" s="17" t="s">
        <v>127</v>
      </c>
      <c r="F159" s="16" t="s">
        <v>121</v>
      </c>
      <c r="G159" s="18">
        <v>53.14</v>
      </c>
      <c r="H159" s="18">
        <v>13.64</v>
      </c>
      <c r="I159" s="30">
        <f t="shared" si="22"/>
        <v>39.5</v>
      </c>
      <c r="J159" s="18">
        <v>39.5</v>
      </c>
      <c r="K15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9" s="18">
        <f t="shared" ref="L159:L187" si="24">IFERROR(I159-J159,"")</f>
        <v>0</v>
      </c>
      <c r="M159" s="18"/>
      <c r="N159" s="18">
        <f t="shared" ref="N159:N187" si="25">IF(M159=I159,0,(IF(L159&lt;0,L159,0)))</f>
        <v>0</v>
      </c>
      <c r="O159" s="19">
        <f t="shared" si="23"/>
        <v>0</v>
      </c>
      <c r="P159" s="19">
        <f t="shared" si="23"/>
        <v>0</v>
      </c>
      <c r="Q159" s="19">
        <f t="shared" si="23"/>
        <v>0</v>
      </c>
      <c r="R159" s="18">
        <v>0</v>
      </c>
      <c r="S159" s="18">
        <v>0</v>
      </c>
      <c r="T159" s="17" t="s">
        <v>490</v>
      </c>
      <c r="U159" s="20" t="s">
        <v>491</v>
      </c>
      <c r="V159" s="20" t="s">
        <v>492</v>
      </c>
      <c r="W159" s="31">
        <v>0.79861111111111116</v>
      </c>
      <c r="X159" s="16" t="s">
        <v>74</v>
      </c>
      <c r="Y159" s="17" t="s">
        <v>108</v>
      </c>
      <c r="Z159" s="17" t="s">
        <v>112</v>
      </c>
      <c r="AA159" s="22" t="s">
        <v>118</v>
      </c>
    </row>
    <row r="160" spans="1:27" x14ac:dyDescent="0.25">
      <c r="A160" s="15">
        <v>42428</v>
      </c>
      <c r="B160" s="16" t="s">
        <v>42</v>
      </c>
      <c r="C160" s="16" t="s">
        <v>82</v>
      </c>
      <c r="D160" s="16" t="s">
        <v>181</v>
      </c>
      <c r="E160" s="17" t="s">
        <v>128</v>
      </c>
      <c r="F160" s="16" t="s">
        <v>121</v>
      </c>
      <c r="G160" s="18">
        <v>50.9</v>
      </c>
      <c r="H160" s="18">
        <v>18.100000000000001</v>
      </c>
      <c r="I160" s="30">
        <f t="shared" ref="I160:I187" si="26">IF(G160="","",G160-H160)</f>
        <v>32.799999999999997</v>
      </c>
      <c r="J160" s="18">
        <v>32.799999999999997</v>
      </c>
      <c r="K16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0" s="18">
        <f t="shared" si="24"/>
        <v>0</v>
      </c>
      <c r="M160" s="18"/>
      <c r="N160" s="18">
        <f t="shared" si="25"/>
        <v>0</v>
      </c>
      <c r="O160" s="19">
        <f t="shared" ref="O160:Q187" si="27">IF(M160&gt;I160,M160-I160,0)</f>
        <v>0</v>
      </c>
      <c r="P160" s="19">
        <f t="shared" si="27"/>
        <v>0</v>
      </c>
      <c r="Q160" s="19">
        <f t="shared" si="27"/>
        <v>0</v>
      </c>
      <c r="R160" s="18">
        <v>0</v>
      </c>
      <c r="S160" s="18">
        <v>0</v>
      </c>
      <c r="T160" s="17" t="s">
        <v>493</v>
      </c>
      <c r="U160" s="20" t="s">
        <v>160</v>
      </c>
      <c r="V160" s="20" t="s">
        <v>494</v>
      </c>
      <c r="W160" s="21">
        <v>0.83750000000000002</v>
      </c>
      <c r="X160" s="16" t="s">
        <v>78</v>
      </c>
      <c r="Y160" s="17"/>
      <c r="Z160" s="17"/>
      <c r="AA160" s="22"/>
    </row>
    <row r="161" spans="1:27" x14ac:dyDescent="0.25">
      <c r="A161" s="15">
        <v>42428</v>
      </c>
      <c r="B161" s="16" t="s">
        <v>61</v>
      </c>
      <c r="C161" s="16" t="s">
        <v>82</v>
      </c>
      <c r="D161" s="16" t="s">
        <v>181</v>
      </c>
      <c r="E161" s="17" t="s">
        <v>128</v>
      </c>
      <c r="F161" s="16" t="s">
        <v>121</v>
      </c>
      <c r="G161" s="18">
        <v>41.7</v>
      </c>
      <c r="H161" s="18">
        <v>17.899999999999999</v>
      </c>
      <c r="I161" s="30">
        <f t="shared" si="26"/>
        <v>23.800000000000004</v>
      </c>
      <c r="J161" s="18">
        <v>23.8</v>
      </c>
      <c r="K16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1" s="18">
        <f t="shared" si="24"/>
        <v>3.5527136788005009E-15</v>
      </c>
      <c r="M161" s="18"/>
      <c r="N161" s="18">
        <f t="shared" si="25"/>
        <v>0</v>
      </c>
      <c r="O161" s="19">
        <f t="shared" si="27"/>
        <v>0</v>
      </c>
      <c r="P161" s="19">
        <f t="shared" si="27"/>
        <v>0</v>
      </c>
      <c r="Q161" s="19">
        <f t="shared" si="27"/>
        <v>0</v>
      </c>
      <c r="R161" s="18">
        <v>0</v>
      </c>
      <c r="S161" s="18">
        <v>0</v>
      </c>
      <c r="T161" s="17" t="s">
        <v>495</v>
      </c>
      <c r="U161" s="20" t="s">
        <v>242</v>
      </c>
      <c r="V161" s="20" t="s">
        <v>225</v>
      </c>
      <c r="W161" s="31">
        <v>0.84513888888888899</v>
      </c>
      <c r="X161" s="16" t="s">
        <v>61</v>
      </c>
      <c r="Y161" s="17"/>
      <c r="Z161" s="17"/>
      <c r="AA161" s="22"/>
    </row>
    <row r="162" spans="1:27" x14ac:dyDescent="0.25">
      <c r="A162" s="15">
        <v>42428</v>
      </c>
      <c r="B162" s="16" t="s">
        <v>61</v>
      </c>
      <c r="C162" s="16" t="s">
        <v>82</v>
      </c>
      <c r="D162" s="16" t="s">
        <v>181</v>
      </c>
      <c r="E162" s="17" t="s">
        <v>128</v>
      </c>
      <c r="F162" s="16" t="s">
        <v>121</v>
      </c>
      <c r="G162" s="18">
        <v>43.8</v>
      </c>
      <c r="H162" s="18">
        <v>17.899999999999999</v>
      </c>
      <c r="I162" s="30">
        <f t="shared" si="26"/>
        <v>25.9</v>
      </c>
      <c r="J162" s="18">
        <v>25.9</v>
      </c>
      <c r="K16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2" s="18">
        <f t="shared" si="24"/>
        <v>0</v>
      </c>
      <c r="M162" s="18"/>
      <c r="N162" s="18">
        <f t="shared" si="25"/>
        <v>0</v>
      </c>
      <c r="O162" s="19">
        <f t="shared" si="27"/>
        <v>0</v>
      </c>
      <c r="P162" s="19">
        <f t="shared" si="27"/>
        <v>0</v>
      </c>
      <c r="Q162" s="19">
        <f t="shared" si="27"/>
        <v>0</v>
      </c>
      <c r="R162" s="18">
        <v>0</v>
      </c>
      <c r="S162" s="18">
        <v>0</v>
      </c>
      <c r="T162" s="17" t="s">
        <v>496</v>
      </c>
      <c r="U162" s="20" t="s">
        <v>242</v>
      </c>
      <c r="V162" s="20" t="s">
        <v>232</v>
      </c>
      <c r="W162" s="21">
        <v>0.8979166666666667</v>
      </c>
      <c r="X162" s="16" t="s">
        <v>61</v>
      </c>
      <c r="Y162" s="17"/>
      <c r="Z162" s="17"/>
      <c r="AA162" s="22"/>
    </row>
    <row r="163" spans="1:27" x14ac:dyDescent="0.25">
      <c r="A163" s="15">
        <v>42428</v>
      </c>
      <c r="B163" s="16" t="s">
        <v>410</v>
      </c>
      <c r="C163" s="16" t="s">
        <v>82</v>
      </c>
      <c r="D163" s="16" t="s">
        <v>181</v>
      </c>
      <c r="E163" s="17" t="s">
        <v>128</v>
      </c>
      <c r="F163" s="16" t="s">
        <v>121</v>
      </c>
      <c r="G163" s="18">
        <v>38.1</v>
      </c>
      <c r="H163" s="18">
        <v>15.9</v>
      </c>
      <c r="I163" s="30">
        <f t="shared" si="26"/>
        <v>22.200000000000003</v>
      </c>
      <c r="J163" s="18">
        <v>22.2</v>
      </c>
      <c r="K16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3" s="18">
        <f t="shared" si="24"/>
        <v>3.5527136788005009E-15</v>
      </c>
      <c r="M163" s="18"/>
      <c r="N163" s="18">
        <f t="shared" si="25"/>
        <v>0</v>
      </c>
      <c r="O163" s="19">
        <f t="shared" si="27"/>
        <v>0</v>
      </c>
      <c r="P163" s="19">
        <f t="shared" si="27"/>
        <v>0</v>
      </c>
      <c r="Q163" s="19">
        <f t="shared" si="27"/>
        <v>0</v>
      </c>
      <c r="R163" s="18">
        <v>0</v>
      </c>
      <c r="S163" s="18">
        <v>0</v>
      </c>
      <c r="T163" s="17" t="s">
        <v>497</v>
      </c>
      <c r="U163" s="20" t="s">
        <v>133</v>
      </c>
      <c r="V163" s="20" t="s">
        <v>498</v>
      </c>
      <c r="W163" s="31">
        <v>0.91527777777777775</v>
      </c>
      <c r="X163" s="16" t="s">
        <v>80</v>
      </c>
      <c r="Y163" s="17"/>
      <c r="Z163" s="17"/>
      <c r="AA163" s="22"/>
    </row>
    <row r="164" spans="1:27" x14ac:dyDescent="0.25">
      <c r="A164" s="15">
        <v>42428</v>
      </c>
      <c r="B164" s="16" t="s">
        <v>410</v>
      </c>
      <c r="C164" s="16" t="s">
        <v>82</v>
      </c>
      <c r="D164" s="16" t="s">
        <v>181</v>
      </c>
      <c r="E164" s="17" t="s">
        <v>128</v>
      </c>
      <c r="F164" s="16" t="s">
        <v>121</v>
      </c>
      <c r="G164" s="18">
        <v>38.4</v>
      </c>
      <c r="H164" s="18">
        <v>16.149999999999999</v>
      </c>
      <c r="I164" s="30">
        <f t="shared" si="26"/>
        <v>22.25</v>
      </c>
      <c r="J164" s="18">
        <v>22.25</v>
      </c>
      <c r="K16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4" s="18">
        <f t="shared" si="24"/>
        <v>0</v>
      </c>
      <c r="M164" s="18"/>
      <c r="N164" s="18">
        <f t="shared" si="25"/>
        <v>0</v>
      </c>
      <c r="O164" s="19">
        <f t="shared" si="27"/>
        <v>0</v>
      </c>
      <c r="P164" s="19">
        <f t="shared" si="27"/>
        <v>0</v>
      </c>
      <c r="Q164" s="19">
        <f t="shared" si="27"/>
        <v>0</v>
      </c>
      <c r="R164" s="18">
        <v>0</v>
      </c>
      <c r="S164" s="18">
        <v>0</v>
      </c>
      <c r="T164" s="17" t="s">
        <v>499</v>
      </c>
      <c r="U164" s="20" t="s">
        <v>163</v>
      </c>
      <c r="V164" s="20" t="s">
        <v>500</v>
      </c>
      <c r="W164" s="21">
        <v>0.95486111111111116</v>
      </c>
      <c r="X164" s="16" t="s">
        <v>80</v>
      </c>
      <c r="Y164" s="17"/>
      <c r="Z164" s="17"/>
      <c r="AA164" s="22"/>
    </row>
    <row r="165" spans="1:27" x14ac:dyDescent="0.25">
      <c r="A165" s="15">
        <v>42428</v>
      </c>
      <c r="B165" s="16" t="s">
        <v>61</v>
      </c>
      <c r="C165" s="16" t="s">
        <v>82</v>
      </c>
      <c r="D165" s="16" t="s">
        <v>181</v>
      </c>
      <c r="E165" s="17" t="s">
        <v>128</v>
      </c>
      <c r="F165" s="16" t="s">
        <v>121</v>
      </c>
      <c r="G165" s="18">
        <v>43.1</v>
      </c>
      <c r="H165" s="18">
        <v>18.149999999999999</v>
      </c>
      <c r="I165" s="30">
        <f t="shared" si="26"/>
        <v>24.950000000000003</v>
      </c>
      <c r="J165" s="18">
        <v>24.95</v>
      </c>
      <c r="K16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5" s="18">
        <f t="shared" si="24"/>
        <v>3.5527136788005009E-15</v>
      </c>
      <c r="M165" s="18"/>
      <c r="N165" s="18">
        <f t="shared" si="25"/>
        <v>0</v>
      </c>
      <c r="O165" s="19">
        <f t="shared" si="27"/>
        <v>0</v>
      </c>
      <c r="P165" s="19">
        <f t="shared" si="27"/>
        <v>0</v>
      </c>
      <c r="Q165" s="19">
        <f t="shared" si="27"/>
        <v>0</v>
      </c>
      <c r="R165" s="18">
        <v>0</v>
      </c>
      <c r="S165" s="18">
        <v>0</v>
      </c>
      <c r="T165" s="17" t="s">
        <v>249</v>
      </c>
      <c r="U165" s="20" t="s">
        <v>242</v>
      </c>
      <c r="V165" s="20" t="s">
        <v>252</v>
      </c>
      <c r="W165" s="31">
        <v>0.96250000000000002</v>
      </c>
      <c r="X165" s="16" t="s">
        <v>61</v>
      </c>
      <c r="Y165" s="17"/>
      <c r="Z165" s="17"/>
      <c r="AA165" s="22"/>
    </row>
    <row r="166" spans="1:27" x14ac:dyDescent="0.25">
      <c r="A166" s="15">
        <v>42429</v>
      </c>
      <c r="B166" s="16" t="s">
        <v>410</v>
      </c>
      <c r="C166" s="16" t="s">
        <v>82</v>
      </c>
      <c r="D166" s="16" t="s">
        <v>181</v>
      </c>
      <c r="E166" s="17" t="s">
        <v>128</v>
      </c>
      <c r="F166" s="16" t="s">
        <v>121</v>
      </c>
      <c r="G166" s="18">
        <v>37.5</v>
      </c>
      <c r="H166" s="18">
        <v>16.05</v>
      </c>
      <c r="I166" s="30">
        <f t="shared" si="26"/>
        <v>21.45</v>
      </c>
      <c r="J166" s="18">
        <v>21.45</v>
      </c>
      <c r="K16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6" s="18">
        <f t="shared" si="24"/>
        <v>0</v>
      </c>
      <c r="M166" s="18"/>
      <c r="N166" s="18">
        <f t="shared" si="25"/>
        <v>0</v>
      </c>
      <c r="O166" s="19">
        <f t="shared" si="27"/>
        <v>0</v>
      </c>
      <c r="P166" s="19">
        <f t="shared" si="27"/>
        <v>0</v>
      </c>
      <c r="Q166" s="19">
        <f t="shared" si="27"/>
        <v>0</v>
      </c>
      <c r="R166" s="18">
        <v>0</v>
      </c>
      <c r="S166" s="18">
        <v>0</v>
      </c>
      <c r="T166" s="17" t="s">
        <v>501</v>
      </c>
      <c r="U166" s="20" t="s">
        <v>187</v>
      </c>
      <c r="V166" s="20" t="s">
        <v>502</v>
      </c>
      <c r="W166" s="21">
        <v>6.9444444444444447E-4</v>
      </c>
      <c r="X166" s="16" t="s">
        <v>80</v>
      </c>
      <c r="Y166" s="17"/>
      <c r="Z166" s="17"/>
      <c r="AA166" s="22"/>
    </row>
    <row r="167" spans="1:27" x14ac:dyDescent="0.25">
      <c r="A167" s="15">
        <v>42429</v>
      </c>
      <c r="B167" s="16" t="s">
        <v>61</v>
      </c>
      <c r="C167" s="16" t="s">
        <v>82</v>
      </c>
      <c r="D167" s="16" t="s">
        <v>181</v>
      </c>
      <c r="E167" s="17" t="s">
        <v>128</v>
      </c>
      <c r="F167" s="16" t="s">
        <v>121</v>
      </c>
      <c r="G167" s="18">
        <v>43.05</v>
      </c>
      <c r="H167" s="18">
        <v>18.149999999999999</v>
      </c>
      <c r="I167" s="30">
        <f t="shared" si="26"/>
        <v>24.9</v>
      </c>
      <c r="J167" s="18">
        <v>24.9</v>
      </c>
      <c r="K16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7" s="18">
        <f t="shared" si="24"/>
        <v>0</v>
      </c>
      <c r="M167" s="18"/>
      <c r="N167" s="18">
        <f t="shared" si="25"/>
        <v>0</v>
      </c>
      <c r="O167" s="19">
        <f t="shared" si="27"/>
        <v>0</v>
      </c>
      <c r="P167" s="19">
        <f t="shared" si="27"/>
        <v>0</v>
      </c>
      <c r="Q167" s="19">
        <f t="shared" si="27"/>
        <v>0</v>
      </c>
      <c r="R167" s="18">
        <v>0</v>
      </c>
      <c r="S167" s="18">
        <v>0</v>
      </c>
      <c r="T167" s="17" t="s">
        <v>503</v>
      </c>
      <c r="U167" s="20" t="s">
        <v>242</v>
      </c>
      <c r="V167" s="20" t="s">
        <v>256</v>
      </c>
      <c r="W167" s="31">
        <v>1.6666666666666666E-2</v>
      </c>
      <c r="X167" s="16" t="s">
        <v>61</v>
      </c>
      <c r="Y167" s="17"/>
      <c r="Z167" s="17"/>
      <c r="AA167" s="22"/>
    </row>
    <row r="168" spans="1:27" x14ac:dyDescent="0.25">
      <c r="A168" s="15">
        <v>42429</v>
      </c>
      <c r="B168" s="16" t="s">
        <v>61</v>
      </c>
      <c r="C168" s="16" t="s">
        <v>82</v>
      </c>
      <c r="D168" s="16" t="s">
        <v>181</v>
      </c>
      <c r="E168" s="17" t="s">
        <v>128</v>
      </c>
      <c r="F168" s="16" t="s">
        <v>121</v>
      </c>
      <c r="G168" s="18">
        <v>41.95</v>
      </c>
      <c r="H168" s="18">
        <v>18.100000000000001</v>
      </c>
      <c r="I168" s="30">
        <f t="shared" si="26"/>
        <v>23.85</v>
      </c>
      <c r="J168" s="18">
        <v>23.85</v>
      </c>
      <c r="K16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8" s="18">
        <f t="shared" si="24"/>
        <v>0</v>
      </c>
      <c r="M168" s="18"/>
      <c r="N168" s="18">
        <f t="shared" si="25"/>
        <v>0</v>
      </c>
      <c r="O168" s="19">
        <f t="shared" si="27"/>
        <v>0</v>
      </c>
      <c r="P168" s="19">
        <f t="shared" si="27"/>
        <v>0</v>
      </c>
      <c r="Q168" s="19">
        <f t="shared" si="27"/>
        <v>0</v>
      </c>
      <c r="R168" s="18">
        <v>0</v>
      </c>
      <c r="S168" s="18">
        <v>0</v>
      </c>
      <c r="T168" s="17" t="s">
        <v>504</v>
      </c>
      <c r="U168" s="20" t="s">
        <v>242</v>
      </c>
      <c r="V168" s="20" t="s">
        <v>260</v>
      </c>
      <c r="W168" s="21">
        <v>6.9444444444444434E-2</v>
      </c>
      <c r="X168" s="16" t="s">
        <v>61</v>
      </c>
      <c r="Y168" s="17"/>
      <c r="Z168" s="17"/>
      <c r="AA168" s="22"/>
    </row>
    <row r="169" spans="1:27" x14ac:dyDescent="0.25">
      <c r="A169" s="15">
        <v>42429</v>
      </c>
      <c r="B169" s="16" t="s">
        <v>410</v>
      </c>
      <c r="C169" s="16" t="s">
        <v>82</v>
      </c>
      <c r="D169" s="16" t="s">
        <v>181</v>
      </c>
      <c r="E169" s="17" t="s">
        <v>128</v>
      </c>
      <c r="F169" s="16" t="s">
        <v>121</v>
      </c>
      <c r="G169" s="18">
        <v>36.65</v>
      </c>
      <c r="H169" s="18">
        <v>15.8</v>
      </c>
      <c r="I169" s="30">
        <f t="shared" si="26"/>
        <v>20.849999999999998</v>
      </c>
      <c r="J169" s="18">
        <v>20.85</v>
      </c>
      <c r="K16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9" s="18">
        <f t="shared" si="24"/>
        <v>-3.5527136788005009E-15</v>
      </c>
      <c r="M169" s="18"/>
      <c r="N169" s="18">
        <f t="shared" si="25"/>
        <v>-3.5527136788005009E-15</v>
      </c>
      <c r="O169" s="19">
        <f t="shared" si="27"/>
        <v>0</v>
      </c>
      <c r="P169" s="19">
        <f t="shared" si="27"/>
        <v>0</v>
      </c>
      <c r="Q169" s="19">
        <f t="shared" si="27"/>
        <v>0</v>
      </c>
      <c r="R169" s="18">
        <v>0</v>
      </c>
      <c r="S169" s="18">
        <v>0</v>
      </c>
      <c r="T169" s="17" t="s">
        <v>505</v>
      </c>
      <c r="U169" s="20" t="s">
        <v>133</v>
      </c>
      <c r="V169" s="20" t="s">
        <v>506</v>
      </c>
      <c r="W169" s="31">
        <v>0.1361111111111111</v>
      </c>
      <c r="X169" s="16" t="s">
        <v>80</v>
      </c>
      <c r="Y169" s="17"/>
      <c r="Z169" s="17"/>
      <c r="AA169" s="22"/>
    </row>
    <row r="170" spans="1:27" x14ac:dyDescent="0.25">
      <c r="A170" s="15">
        <v>42429</v>
      </c>
      <c r="B170" s="16" t="s">
        <v>410</v>
      </c>
      <c r="C170" s="16" t="s">
        <v>82</v>
      </c>
      <c r="D170" s="16" t="s">
        <v>181</v>
      </c>
      <c r="E170" s="17" t="s">
        <v>128</v>
      </c>
      <c r="F170" s="16" t="s">
        <v>121</v>
      </c>
      <c r="G170" s="18">
        <v>37.75</v>
      </c>
      <c r="H170" s="18">
        <v>16.05</v>
      </c>
      <c r="I170" s="30">
        <f t="shared" si="26"/>
        <v>21.7</v>
      </c>
      <c r="J170" s="18">
        <v>21.7</v>
      </c>
      <c r="K17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0" s="18">
        <f t="shared" si="24"/>
        <v>0</v>
      </c>
      <c r="M170" s="18"/>
      <c r="N170" s="18">
        <f t="shared" si="25"/>
        <v>0</v>
      </c>
      <c r="O170" s="19">
        <f t="shared" si="27"/>
        <v>0</v>
      </c>
      <c r="P170" s="19">
        <f t="shared" si="27"/>
        <v>0</v>
      </c>
      <c r="Q170" s="19">
        <f t="shared" si="27"/>
        <v>0</v>
      </c>
      <c r="R170" s="18">
        <v>0</v>
      </c>
      <c r="S170" s="18">
        <v>0</v>
      </c>
      <c r="T170" s="17" t="s">
        <v>507</v>
      </c>
      <c r="U170" s="20" t="s">
        <v>187</v>
      </c>
      <c r="V170" s="20" t="s">
        <v>508</v>
      </c>
      <c r="W170" s="21">
        <v>0.23333333333333331</v>
      </c>
      <c r="X170" s="16" t="s">
        <v>80</v>
      </c>
      <c r="Y170" s="17"/>
      <c r="Z170" s="17"/>
      <c r="AA170" s="22"/>
    </row>
    <row r="171" spans="1:27" x14ac:dyDescent="0.25">
      <c r="A171" s="15">
        <v>42429</v>
      </c>
      <c r="B171" s="16" t="s">
        <v>37</v>
      </c>
      <c r="C171" s="16" t="s">
        <v>82</v>
      </c>
      <c r="D171" s="16" t="s">
        <v>181</v>
      </c>
      <c r="E171" s="17" t="s">
        <v>127</v>
      </c>
      <c r="F171" s="16" t="s">
        <v>121</v>
      </c>
      <c r="G171" s="18">
        <v>39.479999999999997</v>
      </c>
      <c r="H171" s="18">
        <v>16.079999999999998</v>
      </c>
      <c r="I171" s="30">
        <f t="shared" si="26"/>
        <v>23.4</v>
      </c>
      <c r="J171" s="18">
        <v>23.4</v>
      </c>
      <c r="K17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1" s="18">
        <f t="shared" si="24"/>
        <v>0</v>
      </c>
      <c r="M171" s="18"/>
      <c r="N171" s="18">
        <f t="shared" si="25"/>
        <v>0</v>
      </c>
      <c r="O171" s="19">
        <f t="shared" si="27"/>
        <v>0</v>
      </c>
      <c r="P171" s="19">
        <f t="shared" si="27"/>
        <v>0</v>
      </c>
      <c r="Q171" s="19">
        <f t="shared" si="27"/>
        <v>0</v>
      </c>
      <c r="R171" s="18">
        <v>0</v>
      </c>
      <c r="S171" s="18">
        <v>0</v>
      </c>
      <c r="T171" s="17" t="s">
        <v>509</v>
      </c>
      <c r="U171" s="20" t="s">
        <v>163</v>
      </c>
      <c r="V171" s="20" t="s">
        <v>510</v>
      </c>
      <c r="W171" s="31">
        <v>0.46527777777777773</v>
      </c>
      <c r="X171" s="16" t="s">
        <v>64</v>
      </c>
      <c r="Y171" s="17"/>
      <c r="Z171" s="17"/>
      <c r="AA171" s="22"/>
    </row>
    <row r="172" spans="1:27" x14ac:dyDescent="0.25">
      <c r="A172" s="15">
        <v>42429</v>
      </c>
      <c r="B172" s="16" t="s">
        <v>37</v>
      </c>
      <c r="C172" s="16" t="s">
        <v>82</v>
      </c>
      <c r="D172" s="16" t="s">
        <v>181</v>
      </c>
      <c r="E172" s="17" t="s">
        <v>127</v>
      </c>
      <c r="F172" s="16" t="s">
        <v>121</v>
      </c>
      <c r="G172" s="18">
        <v>39.5</v>
      </c>
      <c r="H172" s="18">
        <v>15.96</v>
      </c>
      <c r="I172" s="30">
        <f t="shared" si="26"/>
        <v>23.54</v>
      </c>
      <c r="J172" s="18">
        <v>23.54</v>
      </c>
      <c r="K17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2" s="18">
        <f t="shared" si="24"/>
        <v>0</v>
      </c>
      <c r="M172" s="18"/>
      <c r="N172" s="18">
        <f t="shared" si="25"/>
        <v>0</v>
      </c>
      <c r="O172" s="19">
        <f t="shared" si="27"/>
        <v>0</v>
      </c>
      <c r="P172" s="19">
        <f t="shared" si="27"/>
        <v>0</v>
      </c>
      <c r="Q172" s="19">
        <f t="shared" si="27"/>
        <v>0</v>
      </c>
      <c r="R172" s="18">
        <v>0</v>
      </c>
      <c r="S172" s="18">
        <v>0</v>
      </c>
      <c r="T172" s="17" t="s">
        <v>511</v>
      </c>
      <c r="U172" s="20" t="s">
        <v>187</v>
      </c>
      <c r="V172" s="20" t="s">
        <v>512</v>
      </c>
      <c r="W172" s="21">
        <v>0.48958333333333331</v>
      </c>
      <c r="X172" s="16" t="s">
        <v>64</v>
      </c>
      <c r="Y172" s="17"/>
      <c r="Z172" s="17"/>
      <c r="AA172" s="22"/>
    </row>
    <row r="173" spans="1:27" x14ac:dyDescent="0.25">
      <c r="A173" s="15">
        <v>42429</v>
      </c>
      <c r="B173" s="16" t="s">
        <v>37</v>
      </c>
      <c r="C173" s="16" t="s">
        <v>82</v>
      </c>
      <c r="D173" s="16" t="s">
        <v>181</v>
      </c>
      <c r="E173" s="17" t="s">
        <v>127</v>
      </c>
      <c r="F173" s="16" t="s">
        <v>121</v>
      </c>
      <c r="G173" s="18">
        <v>38.6</v>
      </c>
      <c r="H173" s="18">
        <v>16.239999999999998</v>
      </c>
      <c r="I173" s="30">
        <f t="shared" si="26"/>
        <v>22.360000000000003</v>
      </c>
      <c r="J173" s="18">
        <v>22.36</v>
      </c>
      <c r="K17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3" s="18">
        <f t="shared" si="24"/>
        <v>3.5527136788005009E-15</v>
      </c>
      <c r="M173" s="18"/>
      <c r="N173" s="18">
        <f t="shared" si="25"/>
        <v>0</v>
      </c>
      <c r="O173" s="19">
        <f t="shared" si="27"/>
        <v>0</v>
      </c>
      <c r="P173" s="19">
        <f t="shared" si="27"/>
        <v>0</v>
      </c>
      <c r="Q173" s="19">
        <f t="shared" si="27"/>
        <v>0</v>
      </c>
      <c r="R173" s="18">
        <v>0</v>
      </c>
      <c r="S173" s="18">
        <v>0</v>
      </c>
      <c r="T173" s="17" t="s">
        <v>513</v>
      </c>
      <c r="U173" s="20" t="s">
        <v>402</v>
      </c>
      <c r="V173" s="20" t="s">
        <v>514</v>
      </c>
      <c r="W173" s="31">
        <v>0.52083333333333337</v>
      </c>
      <c r="X173" s="16" t="s">
        <v>64</v>
      </c>
      <c r="Y173" s="17"/>
      <c r="Z173" s="17"/>
      <c r="AA173" s="22"/>
    </row>
    <row r="174" spans="1:27" x14ac:dyDescent="0.25">
      <c r="A174" s="15">
        <v>42429</v>
      </c>
      <c r="B174" s="16" t="s">
        <v>61</v>
      </c>
      <c r="C174" s="16" t="s">
        <v>82</v>
      </c>
      <c r="D174" s="16" t="s">
        <v>181</v>
      </c>
      <c r="E174" s="17" t="s">
        <v>128</v>
      </c>
      <c r="F174" s="16" t="s">
        <v>121</v>
      </c>
      <c r="G174" s="18">
        <v>44.8</v>
      </c>
      <c r="H174" s="18">
        <v>18.100000000000001</v>
      </c>
      <c r="I174" s="30">
        <f t="shared" si="26"/>
        <v>26.699999999999996</v>
      </c>
      <c r="J174" s="18">
        <v>26.7</v>
      </c>
      <c r="K17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4" s="18">
        <f t="shared" si="24"/>
        <v>-3.5527136788005009E-15</v>
      </c>
      <c r="M174" s="18"/>
      <c r="N174" s="18">
        <f t="shared" si="25"/>
        <v>-3.5527136788005009E-15</v>
      </c>
      <c r="O174" s="19">
        <f t="shared" si="27"/>
        <v>0</v>
      </c>
      <c r="P174" s="19">
        <f t="shared" si="27"/>
        <v>0</v>
      </c>
      <c r="Q174" s="19">
        <f t="shared" si="27"/>
        <v>0</v>
      </c>
      <c r="R174" s="18">
        <v>0</v>
      </c>
      <c r="S174" s="18">
        <v>0</v>
      </c>
      <c r="T174" s="17" t="s">
        <v>515</v>
      </c>
      <c r="U174" s="20" t="s">
        <v>242</v>
      </c>
      <c r="V174" s="20" t="s">
        <v>269</v>
      </c>
      <c r="W174" s="21">
        <v>0.52430555555555558</v>
      </c>
      <c r="X174" s="16" t="s">
        <v>61</v>
      </c>
      <c r="Y174" s="17"/>
      <c r="Z174" s="17"/>
      <c r="AA174" s="22"/>
    </row>
    <row r="175" spans="1:27" x14ac:dyDescent="0.25">
      <c r="A175" s="15">
        <v>42429</v>
      </c>
      <c r="B175" s="16" t="s">
        <v>410</v>
      </c>
      <c r="C175" s="16" t="s">
        <v>82</v>
      </c>
      <c r="D175" s="16" t="s">
        <v>181</v>
      </c>
      <c r="E175" s="17" t="s">
        <v>128</v>
      </c>
      <c r="F175" s="16" t="s">
        <v>121</v>
      </c>
      <c r="G175" s="18">
        <v>38.5</v>
      </c>
      <c r="H175" s="18">
        <v>15.75</v>
      </c>
      <c r="I175" s="30">
        <f t="shared" si="26"/>
        <v>22.75</v>
      </c>
      <c r="J175" s="18">
        <v>22.75</v>
      </c>
      <c r="K17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5" s="18">
        <f t="shared" si="24"/>
        <v>0</v>
      </c>
      <c r="M175" s="18"/>
      <c r="N175" s="18">
        <f t="shared" si="25"/>
        <v>0</v>
      </c>
      <c r="O175" s="19">
        <f t="shared" si="27"/>
        <v>0</v>
      </c>
      <c r="P175" s="19">
        <f t="shared" si="27"/>
        <v>0</v>
      </c>
      <c r="Q175" s="19">
        <f t="shared" si="27"/>
        <v>0</v>
      </c>
      <c r="R175" s="18">
        <v>0</v>
      </c>
      <c r="S175" s="18">
        <v>0</v>
      </c>
      <c r="T175" s="17" t="s">
        <v>516</v>
      </c>
      <c r="U175" s="20" t="s">
        <v>133</v>
      </c>
      <c r="V175" s="20" t="s">
        <v>517</v>
      </c>
      <c r="W175" s="31">
        <v>0.59305555555555556</v>
      </c>
      <c r="X175" s="16" t="s">
        <v>80</v>
      </c>
      <c r="Y175" s="17"/>
      <c r="Z175" s="17"/>
      <c r="AA175" s="22"/>
    </row>
    <row r="176" spans="1:27" x14ac:dyDescent="0.25">
      <c r="A176" s="15">
        <v>42429</v>
      </c>
      <c r="B176" s="16" t="s">
        <v>61</v>
      </c>
      <c r="C176" s="16" t="s">
        <v>82</v>
      </c>
      <c r="D176" s="16" t="s">
        <v>181</v>
      </c>
      <c r="E176" s="17" t="s">
        <v>128</v>
      </c>
      <c r="F176" s="16" t="s">
        <v>121</v>
      </c>
      <c r="G176" s="18">
        <v>44.65</v>
      </c>
      <c r="H176" s="18">
        <v>18.05</v>
      </c>
      <c r="I176" s="30">
        <f t="shared" si="26"/>
        <v>26.599999999999998</v>
      </c>
      <c r="J176" s="18">
        <v>26.6</v>
      </c>
      <c r="K17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6" s="18">
        <f t="shared" si="24"/>
        <v>-3.5527136788005009E-15</v>
      </c>
      <c r="M176" s="18"/>
      <c r="N176" s="18">
        <f t="shared" si="25"/>
        <v>-3.5527136788005009E-15</v>
      </c>
      <c r="O176" s="19">
        <f t="shared" si="27"/>
        <v>0</v>
      </c>
      <c r="P176" s="19">
        <f t="shared" si="27"/>
        <v>0</v>
      </c>
      <c r="Q176" s="19">
        <f t="shared" si="27"/>
        <v>0</v>
      </c>
      <c r="R176" s="18">
        <v>0</v>
      </c>
      <c r="S176" s="18">
        <v>0</v>
      </c>
      <c r="T176" s="17" t="s">
        <v>518</v>
      </c>
      <c r="U176" s="20" t="s">
        <v>242</v>
      </c>
      <c r="V176" s="20" t="s">
        <v>279</v>
      </c>
      <c r="W176" s="21">
        <v>0.59513888888888888</v>
      </c>
      <c r="X176" s="16" t="s">
        <v>61</v>
      </c>
      <c r="Y176" s="17"/>
      <c r="Z176" s="17"/>
      <c r="AA176" s="22"/>
    </row>
    <row r="177" spans="1:27" x14ac:dyDescent="0.25">
      <c r="A177" s="15">
        <v>42429</v>
      </c>
      <c r="B177" s="16" t="s">
        <v>61</v>
      </c>
      <c r="C177" s="16" t="s">
        <v>82</v>
      </c>
      <c r="D177" s="16" t="s">
        <v>181</v>
      </c>
      <c r="E177" s="17" t="s">
        <v>128</v>
      </c>
      <c r="F177" s="16" t="s">
        <v>121</v>
      </c>
      <c r="G177" s="18">
        <v>42.5</v>
      </c>
      <c r="H177" s="18">
        <v>18</v>
      </c>
      <c r="I177" s="30">
        <f t="shared" si="26"/>
        <v>24.5</v>
      </c>
      <c r="J177" s="18">
        <v>24.5</v>
      </c>
      <c r="K17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7" s="18">
        <f t="shared" si="24"/>
        <v>0</v>
      </c>
      <c r="M177" s="18"/>
      <c r="N177" s="18">
        <f t="shared" si="25"/>
        <v>0</v>
      </c>
      <c r="O177" s="19">
        <f t="shared" si="27"/>
        <v>0</v>
      </c>
      <c r="P177" s="19">
        <f t="shared" si="27"/>
        <v>0</v>
      </c>
      <c r="Q177" s="19">
        <f t="shared" si="27"/>
        <v>0</v>
      </c>
      <c r="R177" s="18">
        <v>0</v>
      </c>
      <c r="S177" s="18">
        <v>0</v>
      </c>
      <c r="T177" s="17" t="s">
        <v>519</v>
      </c>
      <c r="U177" s="20" t="s">
        <v>242</v>
      </c>
      <c r="V177" s="20" t="s">
        <v>289</v>
      </c>
      <c r="W177" s="31">
        <v>0.65763888888888888</v>
      </c>
      <c r="X177" s="16" t="s">
        <v>61</v>
      </c>
      <c r="Y177" s="17"/>
      <c r="Z177" s="17"/>
      <c r="AA177" s="22"/>
    </row>
    <row r="178" spans="1:27" x14ac:dyDescent="0.25">
      <c r="A178" s="15">
        <v>42429</v>
      </c>
      <c r="B178" s="16" t="s">
        <v>37</v>
      </c>
      <c r="C178" s="16" t="s">
        <v>82</v>
      </c>
      <c r="D178" s="16" t="s">
        <v>181</v>
      </c>
      <c r="E178" s="17" t="s">
        <v>127</v>
      </c>
      <c r="F178" s="16" t="s">
        <v>121</v>
      </c>
      <c r="G178" s="18">
        <v>39.46</v>
      </c>
      <c r="H178" s="18">
        <v>16.04</v>
      </c>
      <c r="I178" s="30">
        <f t="shared" si="26"/>
        <v>23.42</v>
      </c>
      <c r="J178" s="18">
        <v>23.42</v>
      </c>
      <c r="K17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8" s="18">
        <f t="shared" si="24"/>
        <v>0</v>
      </c>
      <c r="M178" s="18"/>
      <c r="N178" s="18">
        <f t="shared" si="25"/>
        <v>0</v>
      </c>
      <c r="O178" s="19">
        <f t="shared" si="27"/>
        <v>0</v>
      </c>
      <c r="P178" s="19">
        <f t="shared" si="27"/>
        <v>0</v>
      </c>
      <c r="Q178" s="19">
        <f t="shared" si="27"/>
        <v>0</v>
      </c>
      <c r="R178" s="18">
        <v>0</v>
      </c>
      <c r="S178" s="18">
        <v>0</v>
      </c>
      <c r="T178" s="17" t="s">
        <v>520</v>
      </c>
      <c r="U178" s="20" t="s">
        <v>163</v>
      </c>
      <c r="V178" s="20" t="s">
        <v>521</v>
      </c>
      <c r="W178" s="21">
        <v>0.66666666666666663</v>
      </c>
      <c r="X178" s="16" t="s">
        <v>64</v>
      </c>
      <c r="Y178" s="17"/>
      <c r="Z178" s="17"/>
      <c r="AA178" s="22"/>
    </row>
    <row r="179" spans="1:27" x14ac:dyDescent="0.25">
      <c r="A179" s="15">
        <v>42429</v>
      </c>
      <c r="B179" s="16" t="s">
        <v>61</v>
      </c>
      <c r="C179" s="16" t="s">
        <v>82</v>
      </c>
      <c r="D179" s="16" t="s">
        <v>181</v>
      </c>
      <c r="E179" s="17" t="s">
        <v>128</v>
      </c>
      <c r="F179" s="16" t="s">
        <v>121</v>
      </c>
      <c r="G179" s="18">
        <v>41.75</v>
      </c>
      <c r="H179" s="18">
        <v>18</v>
      </c>
      <c r="I179" s="30">
        <f t="shared" si="26"/>
        <v>23.75</v>
      </c>
      <c r="J179" s="18">
        <v>23.75</v>
      </c>
      <c r="K17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9" s="18">
        <f t="shared" si="24"/>
        <v>0</v>
      </c>
      <c r="M179" s="18"/>
      <c r="N179" s="18">
        <f t="shared" si="25"/>
        <v>0</v>
      </c>
      <c r="O179" s="19">
        <f t="shared" si="27"/>
        <v>0</v>
      </c>
      <c r="P179" s="19">
        <f t="shared" si="27"/>
        <v>0</v>
      </c>
      <c r="Q179" s="19">
        <f t="shared" si="27"/>
        <v>0</v>
      </c>
      <c r="R179" s="18">
        <v>0</v>
      </c>
      <c r="S179" s="18">
        <v>0</v>
      </c>
      <c r="T179" s="17" t="s">
        <v>522</v>
      </c>
      <c r="U179" s="20" t="s">
        <v>242</v>
      </c>
      <c r="V179" s="20" t="s">
        <v>290</v>
      </c>
      <c r="W179" s="31">
        <v>0.70972222222222225</v>
      </c>
      <c r="X179" s="16" t="s">
        <v>61</v>
      </c>
      <c r="Y179" s="17"/>
      <c r="Z179" s="17"/>
      <c r="AA179" s="22"/>
    </row>
    <row r="180" spans="1:27" x14ac:dyDescent="0.25">
      <c r="A180" s="15">
        <v>42429</v>
      </c>
      <c r="B180" s="16" t="s">
        <v>37</v>
      </c>
      <c r="C180" s="16" t="s">
        <v>82</v>
      </c>
      <c r="D180" s="16" t="s">
        <v>181</v>
      </c>
      <c r="E180" s="17" t="s">
        <v>127</v>
      </c>
      <c r="F180" s="16" t="s">
        <v>121</v>
      </c>
      <c r="G180" s="18">
        <v>38.479999999999997</v>
      </c>
      <c r="H180" s="18">
        <v>16.14</v>
      </c>
      <c r="I180" s="30">
        <f t="shared" si="26"/>
        <v>22.339999999999996</v>
      </c>
      <c r="J180" s="18">
        <v>22.34</v>
      </c>
      <c r="K18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0" s="18">
        <f t="shared" si="24"/>
        <v>-3.5527136788005009E-15</v>
      </c>
      <c r="M180" s="18"/>
      <c r="N180" s="18">
        <f t="shared" si="25"/>
        <v>-3.5527136788005009E-15</v>
      </c>
      <c r="O180" s="19">
        <f t="shared" si="27"/>
        <v>0</v>
      </c>
      <c r="P180" s="19">
        <f t="shared" si="27"/>
        <v>0</v>
      </c>
      <c r="Q180" s="19">
        <f t="shared" si="27"/>
        <v>0</v>
      </c>
      <c r="R180" s="18">
        <v>0</v>
      </c>
      <c r="S180" s="18">
        <v>0</v>
      </c>
      <c r="T180" s="17" t="s">
        <v>523</v>
      </c>
      <c r="U180" s="20" t="s">
        <v>402</v>
      </c>
      <c r="V180" s="20" t="s">
        <v>524</v>
      </c>
      <c r="W180" s="21">
        <v>0.75347222222222221</v>
      </c>
      <c r="X180" s="16" t="s">
        <v>64</v>
      </c>
      <c r="Y180" s="17"/>
      <c r="Z180" s="17"/>
      <c r="AA180" s="22"/>
    </row>
    <row r="181" spans="1:27" x14ac:dyDescent="0.25">
      <c r="A181" s="15">
        <v>42429</v>
      </c>
      <c r="B181" s="16" t="s">
        <v>37</v>
      </c>
      <c r="C181" s="16" t="s">
        <v>82</v>
      </c>
      <c r="D181" s="16" t="s">
        <v>181</v>
      </c>
      <c r="E181" s="17" t="s">
        <v>127</v>
      </c>
      <c r="F181" s="16" t="s">
        <v>121</v>
      </c>
      <c r="G181" s="18">
        <v>37.9</v>
      </c>
      <c r="H181" s="18">
        <v>16</v>
      </c>
      <c r="I181" s="30">
        <f t="shared" si="26"/>
        <v>21.9</v>
      </c>
      <c r="J181" s="18">
        <v>21.9</v>
      </c>
      <c r="K18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1" s="18">
        <f t="shared" si="24"/>
        <v>0</v>
      </c>
      <c r="M181" s="18"/>
      <c r="N181" s="18">
        <f t="shared" si="25"/>
        <v>0</v>
      </c>
      <c r="O181" s="19">
        <f t="shared" si="27"/>
        <v>0</v>
      </c>
      <c r="P181" s="19">
        <f t="shared" si="27"/>
        <v>0</v>
      </c>
      <c r="Q181" s="19">
        <f t="shared" si="27"/>
        <v>0</v>
      </c>
      <c r="R181" s="18">
        <v>0</v>
      </c>
      <c r="S181" s="18">
        <v>0</v>
      </c>
      <c r="T181" s="17" t="s">
        <v>525</v>
      </c>
      <c r="U181" s="20" t="s">
        <v>187</v>
      </c>
      <c r="V181" s="20" t="s">
        <v>526</v>
      </c>
      <c r="W181" s="31">
        <v>0.75694444444444453</v>
      </c>
      <c r="X181" s="16" t="s">
        <v>64</v>
      </c>
      <c r="Y181" s="17"/>
      <c r="Z181" s="17"/>
      <c r="AA181" s="22"/>
    </row>
    <row r="182" spans="1:27" x14ac:dyDescent="0.25">
      <c r="A182" s="15">
        <v>42429</v>
      </c>
      <c r="B182" s="16" t="s">
        <v>61</v>
      </c>
      <c r="C182" s="16" t="s">
        <v>82</v>
      </c>
      <c r="D182" s="16" t="s">
        <v>181</v>
      </c>
      <c r="E182" s="17" t="s">
        <v>128</v>
      </c>
      <c r="F182" s="16" t="s">
        <v>121</v>
      </c>
      <c r="G182" s="18">
        <v>44.15</v>
      </c>
      <c r="H182" s="18">
        <v>18</v>
      </c>
      <c r="I182" s="30">
        <f t="shared" si="26"/>
        <v>26.15</v>
      </c>
      <c r="J182" s="18">
        <v>26.15</v>
      </c>
      <c r="K18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2" s="18">
        <f t="shared" si="24"/>
        <v>0</v>
      </c>
      <c r="M182" s="18"/>
      <c r="N182" s="18">
        <f t="shared" si="25"/>
        <v>0</v>
      </c>
      <c r="O182" s="19">
        <f t="shared" si="27"/>
        <v>0</v>
      </c>
      <c r="P182" s="19">
        <f t="shared" si="27"/>
        <v>0</v>
      </c>
      <c r="Q182" s="19">
        <f t="shared" si="27"/>
        <v>0</v>
      </c>
      <c r="R182" s="18">
        <v>0</v>
      </c>
      <c r="S182" s="18">
        <v>0</v>
      </c>
      <c r="T182" s="17" t="s">
        <v>527</v>
      </c>
      <c r="U182" s="20" t="s">
        <v>242</v>
      </c>
      <c r="V182" s="20" t="s">
        <v>291</v>
      </c>
      <c r="W182" s="21">
        <v>0.81111111111111101</v>
      </c>
      <c r="X182" s="16" t="s">
        <v>61</v>
      </c>
      <c r="Y182" s="17"/>
      <c r="Z182" s="17"/>
      <c r="AA182" s="22"/>
    </row>
    <row r="183" spans="1:27" x14ac:dyDescent="0.25">
      <c r="A183" s="15">
        <v>42429</v>
      </c>
      <c r="B183" s="16" t="s">
        <v>61</v>
      </c>
      <c r="C183" s="16" t="s">
        <v>82</v>
      </c>
      <c r="D183" s="16" t="s">
        <v>181</v>
      </c>
      <c r="E183" s="17" t="s">
        <v>128</v>
      </c>
      <c r="F183" s="16" t="s">
        <v>121</v>
      </c>
      <c r="G183" s="18">
        <v>42.7</v>
      </c>
      <c r="H183" s="18">
        <v>18</v>
      </c>
      <c r="I183" s="30">
        <f t="shared" si="26"/>
        <v>24.700000000000003</v>
      </c>
      <c r="J183" s="18">
        <v>24.7</v>
      </c>
      <c r="K18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3" s="18">
        <f t="shared" si="24"/>
        <v>3.5527136788005009E-15</v>
      </c>
      <c r="M183" s="18"/>
      <c r="N183" s="18">
        <f t="shared" si="25"/>
        <v>0</v>
      </c>
      <c r="O183" s="19">
        <f t="shared" si="27"/>
        <v>0</v>
      </c>
      <c r="P183" s="19">
        <f t="shared" si="27"/>
        <v>0</v>
      </c>
      <c r="Q183" s="19">
        <f t="shared" si="27"/>
        <v>0</v>
      </c>
      <c r="R183" s="18">
        <v>0</v>
      </c>
      <c r="S183" s="18">
        <v>0</v>
      </c>
      <c r="T183" s="17" t="s">
        <v>528</v>
      </c>
      <c r="U183" s="20" t="s">
        <v>242</v>
      </c>
      <c r="V183" s="20" t="s">
        <v>293</v>
      </c>
      <c r="W183" s="31">
        <v>0.87291666666666667</v>
      </c>
      <c r="X183" s="16" t="s">
        <v>61</v>
      </c>
      <c r="Y183" s="17"/>
      <c r="Z183" s="17"/>
      <c r="AA183" s="22"/>
    </row>
    <row r="184" spans="1:27" x14ac:dyDescent="0.25">
      <c r="A184" s="15">
        <v>42429</v>
      </c>
      <c r="B184" s="16" t="s">
        <v>37</v>
      </c>
      <c r="C184" s="16" t="s">
        <v>82</v>
      </c>
      <c r="D184" s="16" t="s">
        <v>181</v>
      </c>
      <c r="E184" s="17" t="s">
        <v>127</v>
      </c>
      <c r="F184" s="16" t="s">
        <v>121</v>
      </c>
      <c r="G184" s="18">
        <v>38.340000000000003</v>
      </c>
      <c r="H184" s="18">
        <v>16.02</v>
      </c>
      <c r="I184" s="30">
        <f t="shared" si="26"/>
        <v>22.320000000000004</v>
      </c>
      <c r="J184" s="18">
        <v>22.32</v>
      </c>
      <c r="K18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4" s="18">
        <f t="shared" si="24"/>
        <v>3.5527136788005009E-15</v>
      </c>
      <c r="M184" s="18"/>
      <c r="N184" s="18">
        <f t="shared" si="25"/>
        <v>0</v>
      </c>
      <c r="O184" s="19">
        <f t="shared" si="27"/>
        <v>0</v>
      </c>
      <c r="P184" s="19">
        <f t="shared" si="27"/>
        <v>0</v>
      </c>
      <c r="Q184" s="19">
        <f t="shared" si="27"/>
        <v>0</v>
      </c>
      <c r="R184" s="18">
        <v>0</v>
      </c>
      <c r="S184" s="18">
        <v>0</v>
      </c>
      <c r="T184" s="17" t="s">
        <v>529</v>
      </c>
      <c r="U184" s="20" t="s">
        <v>187</v>
      </c>
      <c r="V184" s="20" t="s">
        <v>530</v>
      </c>
      <c r="W184" s="21">
        <v>0.91319444444444453</v>
      </c>
      <c r="X184" s="16" t="s">
        <v>64</v>
      </c>
      <c r="Y184" s="17"/>
      <c r="Z184" s="17"/>
      <c r="AA184" s="22"/>
    </row>
    <row r="185" spans="1:27" x14ac:dyDescent="0.25">
      <c r="A185" s="15">
        <v>42429</v>
      </c>
      <c r="B185" s="16" t="s">
        <v>37</v>
      </c>
      <c r="C185" s="16" t="s">
        <v>82</v>
      </c>
      <c r="D185" s="16" t="s">
        <v>181</v>
      </c>
      <c r="E185" s="17" t="s">
        <v>127</v>
      </c>
      <c r="F185" s="16" t="s">
        <v>121</v>
      </c>
      <c r="G185" s="18">
        <v>38.520000000000003</v>
      </c>
      <c r="H185" s="18">
        <v>16.2</v>
      </c>
      <c r="I185" s="30">
        <f t="shared" si="26"/>
        <v>22.320000000000004</v>
      </c>
      <c r="J185" s="18">
        <v>22.32</v>
      </c>
      <c r="K18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5" s="18">
        <f t="shared" si="24"/>
        <v>3.5527136788005009E-15</v>
      </c>
      <c r="M185" s="18"/>
      <c r="N185" s="18">
        <f t="shared" si="25"/>
        <v>0</v>
      </c>
      <c r="O185" s="19">
        <f t="shared" si="27"/>
        <v>0</v>
      </c>
      <c r="P185" s="19">
        <f t="shared" si="27"/>
        <v>0</v>
      </c>
      <c r="Q185" s="19">
        <f t="shared" si="27"/>
        <v>0</v>
      </c>
      <c r="R185" s="18">
        <v>0</v>
      </c>
      <c r="S185" s="18">
        <v>0</v>
      </c>
      <c r="T185" s="17" t="s">
        <v>531</v>
      </c>
      <c r="U185" s="20" t="s">
        <v>402</v>
      </c>
      <c r="V185" s="20" t="s">
        <v>532</v>
      </c>
      <c r="W185" s="31">
        <v>0.92361111111111116</v>
      </c>
      <c r="X185" s="16" t="s">
        <v>64</v>
      </c>
      <c r="Y185" s="17"/>
      <c r="Z185" s="17"/>
      <c r="AA185" s="22"/>
    </row>
    <row r="186" spans="1:27" x14ac:dyDescent="0.25">
      <c r="A186" s="15">
        <v>42429</v>
      </c>
      <c r="B186" s="16" t="s">
        <v>61</v>
      </c>
      <c r="C186" s="16" t="s">
        <v>82</v>
      </c>
      <c r="D186" s="16" t="s">
        <v>181</v>
      </c>
      <c r="E186" s="17" t="s">
        <v>128</v>
      </c>
      <c r="F186" s="16" t="s">
        <v>121</v>
      </c>
      <c r="G186" s="18">
        <v>43.45</v>
      </c>
      <c r="H186" s="18">
        <v>18</v>
      </c>
      <c r="I186" s="30">
        <f t="shared" si="26"/>
        <v>25.450000000000003</v>
      </c>
      <c r="J186" s="18">
        <v>25.45</v>
      </c>
      <c r="K18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6" s="18">
        <f t="shared" si="24"/>
        <v>3.5527136788005009E-15</v>
      </c>
      <c r="M186" s="18"/>
      <c r="N186" s="18">
        <f t="shared" si="25"/>
        <v>0</v>
      </c>
      <c r="O186" s="19">
        <f t="shared" si="27"/>
        <v>0</v>
      </c>
      <c r="P186" s="19">
        <f t="shared" si="27"/>
        <v>0</v>
      </c>
      <c r="Q186" s="19">
        <f t="shared" si="27"/>
        <v>0</v>
      </c>
      <c r="R186" s="18">
        <v>0</v>
      </c>
      <c r="S186" s="18">
        <v>0</v>
      </c>
      <c r="T186" s="17" t="s">
        <v>533</v>
      </c>
      <c r="U186" s="20" t="s">
        <v>242</v>
      </c>
      <c r="V186" s="20" t="s">
        <v>294</v>
      </c>
      <c r="W186" s="21">
        <v>0.9375</v>
      </c>
      <c r="X186" s="16" t="s">
        <v>61</v>
      </c>
      <c r="Y186" s="17"/>
      <c r="Z186" s="17"/>
      <c r="AA186" s="22"/>
    </row>
    <row r="187" spans="1:27" x14ac:dyDescent="0.25">
      <c r="A187" s="15">
        <v>42429</v>
      </c>
      <c r="B187" s="16" t="s">
        <v>135</v>
      </c>
      <c r="C187" s="16" t="s">
        <v>100</v>
      </c>
      <c r="D187" s="16" t="s">
        <v>107</v>
      </c>
      <c r="E187" s="17" t="s">
        <v>127</v>
      </c>
      <c r="F187" s="16" t="s">
        <v>121</v>
      </c>
      <c r="G187" s="18">
        <v>49.74</v>
      </c>
      <c r="H187" s="18">
        <v>13.78</v>
      </c>
      <c r="I187" s="30">
        <f t="shared" si="26"/>
        <v>35.96</v>
      </c>
      <c r="J187" s="18">
        <v>35.96</v>
      </c>
      <c r="K18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7" s="18">
        <f t="shared" si="24"/>
        <v>0</v>
      </c>
      <c r="M187" s="18"/>
      <c r="N187" s="18">
        <f t="shared" si="25"/>
        <v>0</v>
      </c>
      <c r="O187" s="19">
        <f t="shared" si="27"/>
        <v>0</v>
      </c>
      <c r="P187" s="19">
        <f t="shared" si="27"/>
        <v>0</v>
      </c>
      <c r="Q187" s="19">
        <f t="shared" si="27"/>
        <v>0</v>
      </c>
      <c r="R187" s="18">
        <v>0</v>
      </c>
      <c r="S187" s="18">
        <v>0</v>
      </c>
      <c r="T187" s="17" t="s">
        <v>534</v>
      </c>
      <c r="U187" s="20" t="s">
        <v>171</v>
      </c>
      <c r="V187" s="20" t="s">
        <v>535</v>
      </c>
      <c r="W187" s="31">
        <v>0.96875</v>
      </c>
      <c r="X187" s="16" t="s">
        <v>74</v>
      </c>
      <c r="Y187" s="17" t="s">
        <v>108</v>
      </c>
      <c r="Z187" s="17" t="s">
        <v>112</v>
      </c>
      <c r="AA187" s="22" t="s">
        <v>118</v>
      </c>
    </row>
    <row r="188" spans="1:27" x14ac:dyDescent="0.25">
      <c r="A188" s="15"/>
      <c r="B188" s="16"/>
      <c r="C188" s="16"/>
      <c r="D188" s="16"/>
      <c r="E188" s="17"/>
      <c r="F188" s="16"/>
      <c r="G188" s="18"/>
      <c r="H188" s="18"/>
      <c r="I188" s="30" t="str">
        <f t="shared" ref="I188" si="28">IF(G188="","",G188-H188)</f>
        <v/>
      </c>
      <c r="J188" s="18"/>
      <c r="K188" s="29" t="str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/>
      </c>
      <c r="L188" s="18" t="str">
        <f t="shared" ref="L188" si="29">IFERROR(I188-J188,"")</f>
        <v/>
      </c>
      <c r="M188" s="18"/>
      <c r="N188" s="18">
        <f t="shared" ref="N188" si="30">IF(M188=I188,0,(IF(L188&lt;0,L188,0)))</f>
        <v>0</v>
      </c>
      <c r="O188" s="19">
        <f t="shared" ref="O188" si="31">IF(M188&gt;I188,M188-I188,0)</f>
        <v>0</v>
      </c>
      <c r="P188" s="19">
        <f t="shared" ref="P188" si="32">IF(N188&gt;J188,N188-J188,0)</f>
        <v>0</v>
      </c>
      <c r="Q188" s="19">
        <f t="shared" ref="Q188" si="33">IF(O188&gt;K188,O188-K188,0)</f>
        <v>0</v>
      </c>
      <c r="R188" s="18"/>
      <c r="S188" s="18"/>
      <c r="T188" s="17"/>
      <c r="U188" s="20"/>
      <c r="V188" s="20"/>
      <c r="W188" s="31"/>
      <c r="X188" s="16"/>
      <c r="Y188" s="17"/>
      <c r="Z188" s="17"/>
      <c r="AA188" s="22"/>
    </row>
  </sheetData>
  <dataValidations count="9">
    <dataValidation type="list" allowBlank="1" showInputMessage="1" showErrorMessage="1" sqref="B4:B188">
      <formula1>Поставщик</formula1>
    </dataValidation>
    <dataValidation type="list" allowBlank="1" showInputMessage="1" showErrorMessage="1" sqref="D4:D188">
      <formula1>ВидМатериала</formula1>
    </dataValidation>
    <dataValidation type="list" allowBlank="1" showInputMessage="1" showErrorMessage="1" sqref="E4:E188">
      <formula1>Завод</formula1>
    </dataValidation>
    <dataValidation type="list" allowBlank="1" showInputMessage="1" showErrorMessage="1" sqref="F4:F188">
      <formula1>Тара</formula1>
    </dataValidation>
    <dataValidation type="list" allowBlank="1" showInputMessage="1" showErrorMessage="1" sqref="C4:C188">
      <formula1>Номенклатура</formula1>
    </dataValidation>
    <dataValidation type="list" allowBlank="1" showInputMessage="1" showErrorMessage="1" sqref="X4:X188">
      <formula1>Грузоперевозчик</formula1>
    </dataValidation>
    <dataValidation type="list" allowBlank="1" showInputMessage="1" showErrorMessage="1" sqref="Y4:Y188">
      <formula1>ОткудаМатериал</formula1>
    </dataValidation>
    <dataValidation type="list" allowBlank="1" showInputMessage="1" showErrorMessage="1" sqref="Z4:Z188">
      <formula1>КакиеМашиныПривозили</formula1>
    </dataValidation>
    <dataValidation type="list" allowBlank="1" showInputMessage="1" showErrorMessage="1" sqref="AA4:AA188">
      <formula1>МестоПриемки</formula1>
    </dataValidation>
  </dataValidations>
  <pageMargins left="0.7" right="0.7" top="0.75" bottom="0.75" header="0.3" footer="0.3"/>
  <pageSetup paperSize="9" orientation="portrait" r:id="rId1"/>
  <ignoredErrors>
    <ignoredError sqref="I4:I5 K4:K5 L4:L5 K6:L7 I6:I7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="60" zoomScaleNormal="60" workbookViewId="0">
      <selection activeCell="E27" sqref="E27"/>
    </sheetView>
  </sheetViews>
  <sheetFormatPr defaultRowHeight="15" x14ac:dyDescent="0.25"/>
  <cols>
    <col min="1" max="1" width="6.5703125" customWidth="1"/>
    <col min="2" max="2" width="30.140625" bestFit="1" customWidth="1"/>
    <col min="3" max="3" width="26.42578125" bestFit="1" customWidth="1"/>
    <col min="4" max="4" width="42.85546875" bestFit="1" customWidth="1"/>
    <col min="5" max="5" width="21.5703125" bestFit="1" customWidth="1"/>
    <col min="6" max="6" width="23.5703125" bestFit="1" customWidth="1"/>
    <col min="7" max="7" width="25" bestFit="1" customWidth="1"/>
    <col min="8" max="8" width="30.42578125" customWidth="1"/>
    <col min="10" max="10" width="26.7109375" bestFit="1" customWidth="1"/>
    <col min="11" max="12" width="19.28515625" customWidth="1"/>
  </cols>
  <sheetData>
    <row r="2" spans="2:14" ht="33" customHeight="1" x14ac:dyDescent="0.25">
      <c r="B2" s="3" t="s">
        <v>1</v>
      </c>
      <c r="C2" s="3" t="s">
        <v>18</v>
      </c>
      <c r="D2" s="3" t="s">
        <v>2</v>
      </c>
      <c r="E2" s="3" t="s">
        <v>24</v>
      </c>
      <c r="F2" s="3" t="s">
        <v>29</v>
      </c>
      <c r="G2" s="3" t="s">
        <v>20</v>
      </c>
      <c r="H2" s="3" t="s">
        <v>21</v>
      </c>
      <c r="J2" s="5" t="s">
        <v>119</v>
      </c>
      <c r="K2" s="40" t="s">
        <v>120</v>
      </c>
      <c r="L2" s="40"/>
      <c r="N2" s="7" t="s">
        <v>3</v>
      </c>
    </row>
    <row r="3" spans="2:14" x14ac:dyDescent="0.25">
      <c r="B3" s="1" t="s">
        <v>49</v>
      </c>
      <c r="C3" s="1" t="s">
        <v>71</v>
      </c>
      <c r="D3" s="1" t="s">
        <v>95</v>
      </c>
      <c r="E3" s="1" t="s">
        <v>123</v>
      </c>
      <c r="F3" s="1" t="s">
        <v>117</v>
      </c>
      <c r="G3" s="1"/>
      <c r="H3" s="1" t="s">
        <v>118</v>
      </c>
      <c r="J3" s="6"/>
      <c r="K3" s="4" t="s">
        <v>121</v>
      </c>
      <c r="L3" s="4" t="s">
        <v>122</v>
      </c>
      <c r="N3" s="8" t="s">
        <v>127</v>
      </c>
    </row>
    <row r="4" spans="2:14" x14ac:dyDescent="0.25">
      <c r="B4" s="1" t="s">
        <v>44</v>
      </c>
      <c r="C4" s="1" t="s">
        <v>70</v>
      </c>
      <c r="D4" s="1" t="s">
        <v>94</v>
      </c>
      <c r="E4" s="1" t="s">
        <v>125</v>
      </c>
      <c r="F4" s="1" t="s">
        <v>108</v>
      </c>
      <c r="G4" s="1" t="s">
        <v>109</v>
      </c>
      <c r="H4" s="1" t="s">
        <v>110</v>
      </c>
      <c r="J4" s="25" t="s">
        <v>106</v>
      </c>
      <c r="K4" s="26">
        <v>0</v>
      </c>
      <c r="L4" s="26">
        <v>0</v>
      </c>
      <c r="N4" s="8" t="s">
        <v>128</v>
      </c>
    </row>
    <row r="5" spans="2:14" x14ac:dyDescent="0.25">
      <c r="B5" s="1" t="s">
        <v>50</v>
      </c>
      <c r="C5" s="1" t="s">
        <v>68</v>
      </c>
      <c r="D5" s="1" t="s">
        <v>92</v>
      </c>
      <c r="E5" s="1" t="s">
        <v>129</v>
      </c>
      <c r="F5" s="1" t="s">
        <v>111</v>
      </c>
      <c r="G5" s="1" t="s">
        <v>112</v>
      </c>
      <c r="H5" s="1" t="s">
        <v>113</v>
      </c>
      <c r="J5" s="25" t="s">
        <v>123</v>
      </c>
      <c r="K5" s="26">
        <v>0.4</v>
      </c>
      <c r="L5" s="26">
        <v>0.4</v>
      </c>
      <c r="N5" s="9"/>
    </row>
    <row r="6" spans="2:14" x14ac:dyDescent="0.25">
      <c r="B6" s="1" t="s">
        <v>43</v>
      </c>
      <c r="C6" s="1" t="s">
        <v>79</v>
      </c>
      <c r="D6" s="1" t="s">
        <v>104</v>
      </c>
      <c r="E6" s="1" t="s">
        <v>106</v>
      </c>
      <c r="F6" s="1" t="s">
        <v>114</v>
      </c>
      <c r="G6" s="1" t="s">
        <v>115</v>
      </c>
      <c r="H6" s="1" t="s">
        <v>116</v>
      </c>
      <c r="J6" s="25" t="s">
        <v>124</v>
      </c>
      <c r="K6" s="26">
        <v>1.3</v>
      </c>
      <c r="L6" s="26">
        <v>1.3</v>
      </c>
      <c r="N6" s="9"/>
    </row>
    <row r="7" spans="2:14" x14ac:dyDescent="0.25">
      <c r="B7" s="1" t="s">
        <v>53</v>
      </c>
      <c r="C7" s="1" t="s">
        <v>76</v>
      </c>
      <c r="D7" s="1" t="s">
        <v>101</v>
      </c>
      <c r="E7" s="1"/>
      <c r="F7" s="1"/>
      <c r="G7" s="1"/>
      <c r="H7" s="1"/>
      <c r="J7" s="25" t="s">
        <v>125</v>
      </c>
      <c r="K7" s="26">
        <v>1.3</v>
      </c>
      <c r="L7" s="26">
        <v>1.3</v>
      </c>
      <c r="N7" s="9"/>
    </row>
    <row r="8" spans="2:14" x14ac:dyDescent="0.25">
      <c r="B8" s="1" t="s">
        <v>47</v>
      </c>
      <c r="C8" s="1" t="s">
        <v>73</v>
      </c>
      <c r="D8" s="1" t="s">
        <v>98</v>
      </c>
      <c r="E8" s="1"/>
      <c r="F8" s="1"/>
      <c r="G8" s="1"/>
      <c r="H8" s="1"/>
      <c r="J8" s="25" t="s">
        <v>129</v>
      </c>
      <c r="K8" s="26">
        <v>2</v>
      </c>
      <c r="L8" s="26">
        <v>2</v>
      </c>
      <c r="N8" s="9"/>
    </row>
    <row r="9" spans="2:14" x14ac:dyDescent="0.25">
      <c r="B9" s="1" t="s">
        <v>39</v>
      </c>
      <c r="C9" s="1" t="s">
        <v>69</v>
      </c>
      <c r="D9" s="1" t="s">
        <v>93</v>
      </c>
      <c r="E9" s="1"/>
      <c r="F9" s="1"/>
      <c r="G9" s="1"/>
      <c r="H9" s="1"/>
      <c r="J9" s="27"/>
      <c r="K9" s="27"/>
      <c r="L9" s="27"/>
    </row>
    <row r="10" spans="2:14" x14ac:dyDescent="0.25">
      <c r="B10" s="1" t="s">
        <v>54</v>
      </c>
      <c r="C10" s="1" t="s">
        <v>77</v>
      </c>
      <c r="D10" s="1" t="s">
        <v>102</v>
      </c>
      <c r="E10" s="1"/>
      <c r="F10" s="1"/>
      <c r="G10" s="1"/>
      <c r="H10" s="1"/>
    </row>
    <row r="11" spans="2:14" x14ac:dyDescent="0.25">
      <c r="B11" s="1" t="s">
        <v>46</v>
      </c>
      <c r="C11" s="1" t="s">
        <v>74</v>
      </c>
      <c r="D11" s="1" t="s">
        <v>99</v>
      </c>
      <c r="E11" s="1"/>
      <c r="F11" s="1"/>
      <c r="G11" s="1"/>
      <c r="H11" s="1"/>
    </row>
    <row r="12" spans="2:14" x14ac:dyDescent="0.25">
      <c r="B12" s="1" t="s">
        <v>48</v>
      </c>
      <c r="C12" s="1" t="s">
        <v>43</v>
      </c>
      <c r="D12" s="1" t="s">
        <v>97</v>
      </c>
      <c r="E12" s="1"/>
      <c r="F12" s="1"/>
      <c r="G12" s="1"/>
      <c r="H12" s="1"/>
    </row>
    <row r="13" spans="2:14" x14ac:dyDescent="0.25">
      <c r="B13" s="1" t="s">
        <v>34</v>
      </c>
      <c r="C13" s="1" t="s">
        <v>62</v>
      </c>
      <c r="D13" s="1" t="s">
        <v>86</v>
      </c>
      <c r="E13" s="1"/>
      <c r="F13" s="1"/>
      <c r="G13" s="1"/>
      <c r="H13" s="1"/>
    </row>
    <row r="14" spans="2:14" x14ac:dyDescent="0.25">
      <c r="B14" s="1" t="s">
        <v>33</v>
      </c>
      <c r="C14" s="1" t="s">
        <v>61</v>
      </c>
      <c r="D14" s="1" t="s">
        <v>85</v>
      </c>
      <c r="E14" s="1"/>
      <c r="F14" s="1"/>
      <c r="G14" s="1"/>
      <c r="H14" s="1"/>
    </row>
    <row r="15" spans="2:14" x14ac:dyDescent="0.25">
      <c r="B15" s="1" t="s">
        <v>36</v>
      </c>
      <c r="C15" s="1" t="s">
        <v>64</v>
      </c>
      <c r="D15" s="1" t="s">
        <v>88</v>
      </c>
      <c r="E15" s="1"/>
      <c r="F15" s="1"/>
      <c r="G15" s="1"/>
      <c r="H15" s="1"/>
    </row>
    <row r="16" spans="2:14" x14ac:dyDescent="0.25">
      <c r="B16" s="1" t="s">
        <v>55</v>
      </c>
      <c r="C16" s="1" t="s">
        <v>78</v>
      </c>
      <c r="D16" s="1" t="s">
        <v>103</v>
      </c>
      <c r="E16" s="1"/>
      <c r="F16" s="1"/>
      <c r="G16" s="1"/>
      <c r="H16" s="1"/>
    </row>
    <row r="17" spans="2:11" x14ac:dyDescent="0.25">
      <c r="B17" s="1" t="s">
        <v>51</v>
      </c>
      <c r="C17" s="1" t="s">
        <v>66</v>
      </c>
      <c r="D17" s="1" t="s">
        <v>90</v>
      </c>
      <c r="E17" s="1"/>
      <c r="F17" s="1"/>
      <c r="G17" s="1"/>
      <c r="H17" s="1"/>
    </row>
    <row r="18" spans="2:11" x14ac:dyDescent="0.25">
      <c r="B18" s="1" t="s">
        <v>56</v>
      </c>
      <c r="C18" s="1" t="s">
        <v>80</v>
      </c>
      <c r="D18" s="1" t="s">
        <v>105</v>
      </c>
      <c r="E18" s="1"/>
      <c r="F18" s="1"/>
      <c r="G18" s="1"/>
      <c r="H18" s="1"/>
    </row>
    <row r="19" spans="2:11" x14ac:dyDescent="0.25">
      <c r="B19" s="1" t="s">
        <v>40</v>
      </c>
      <c r="C19" s="1" t="s">
        <v>75</v>
      </c>
      <c r="D19" s="1" t="s">
        <v>100</v>
      </c>
      <c r="E19" s="1"/>
      <c r="F19" s="1"/>
      <c r="G19" s="1"/>
      <c r="H19" s="1"/>
    </row>
    <row r="20" spans="2:11" x14ac:dyDescent="0.25">
      <c r="B20" s="1" t="s">
        <v>45</v>
      </c>
      <c r="C20" s="1" t="s">
        <v>72</v>
      </c>
      <c r="D20" s="1" t="s">
        <v>96</v>
      </c>
      <c r="E20" s="1"/>
      <c r="F20" s="1"/>
      <c r="G20" s="1"/>
      <c r="H20" s="1"/>
      <c r="J20" s="28"/>
      <c r="K20" s="28" t="s">
        <v>121</v>
      </c>
    </row>
    <row r="21" spans="2:11" x14ac:dyDescent="0.25">
      <c r="B21" s="1" t="s">
        <v>52</v>
      </c>
      <c r="C21" s="1" t="s">
        <v>65</v>
      </c>
      <c r="D21" s="1" t="s">
        <v>89</v>
      </c>
      <c r="E21" s="1"/>
      <c r="F21" s="1"/>
      <c r="G21" s="1"/>
      <c r="H21" s="1"/>
      <c r="J21" s="28"/>
      <c r="K21" s="28"/>
    </row>
    <row r="22" spans="2:11" x14ac:dyDescent="0.25">
      <c r="B22" s="1" t="s">
        <v>30</v>
      </c>
      <c r="C22" s="1" t="s">
        <v>58</v>
      </c>
      <c r="D22" s="1" t="s">
        <v>82</v>
      </c>
      <c r="E22" s="1"/>
      <c r="F22" s="1"/>
      <c r="G22" s="1"/>
      <c r="H22" s="1"/>
      <c r="J22" s="28" t="s">
        <v>126</v>
      </c>
      <c r="K22" s="28" t="e">
        <f>IF(K20=K3,VLOOKUP(J22,J4:K8,2,0),IF(K20=L3,VLOOKUP(J22,J4:L8,3,0),""))</f>
        <v>#N/A</v>
      </c>
    </row>
    <row r="23" spans="2:11" x14ac:dyDescent="0.25">
      <c r="B23" s="1" t="s">
        <v>31</v>
      </c>
      <c r="C23" s="1" t="s">
        <v>59</v>
      </c>
      <c r="D23" s="1" t="s">
        <v>83</v>
      </c>
      <c r="E23" s="1"/>
      <c r="F23" s="1"/>
      <c r="G23" s="1"/>
      <c r="H23" s="1"/>
    </row>
    <row r="24" spans="2:11" x14ac:dyDescent="0.25">
      <c r="B24" s="1" t="s">
        <v>37</v>
      </c>
      <c r="C24" s="1" t="s">
        <v>67</v>
      </c>
      <c r="D24" s="1" t="s">
        <v>91</v>
      </c>
      <c r="E24" s="1"/>
      <c r="F24" s="1"/>
      <c r="G24" s="1"/>
      <c r="H24" s="1"/>
    </row>
    <row r="25" spans="2:11" x14ac:dyDescent="0.25">
      <c r="B25" s="1" t="s">
        <v>32</v>
      </c>
      <c r="C25" s="1" t="s">
        <v>60</v>
      </c>
      <c r="D25" s="1" t="s">
        <v>84</v>
      </c>
      <c r="E25" s="1"/>
      <c r="F25" s="1"/>
      <c r="G25" s="1"/>
      <c r="H25" s="1"/>
    </row>
    <row r="26" spans="2:11" x14ac:dyDescent="0.25">
      <c r="B26" s="1" t="s">
        <v>35</v>
      </c>
      <c r="C26" s="1" t="s">
        <v>63</v>
      </c>
      <c r="D26" s="1" t="s">
        <v>87</v>
      </c>
      <c r="E26" s="1"/>
      <c r="F26" s="1"/>
      <c r="G26" s="1"/>
      <c r="H26" s="1"/>
    </row>
    <row r="27" spans="2:11" x14ac:dyDescent="0.25">
      <c r="B27" s="1" t="s">
        <v>57</v>
      </c>
      <c r="C27" s="1" t="s">
        <v>81</v>
      </c>
      <c r="D27" s="1"/>
      <c r="E27" s="1"/>
      <c r="F27" s="1"/>
      <c r="G27" s="1"/>
      <c r="H27" s="1"/>
    </row>
    <row r="28" spans="2:11" x14ac:dyDescent="0.25">
      <c r="B28" s="1" t="s">
        <v>50</v>
      </c>
      <c r="C28" s="1" t="s">
        <v>38</v>
      </c>
      <c r="D28" s="1"/>
      <c r="E28" s="1"/>
      <c r="F28" s="1"/>
      <c r="G28" s="1"/>
      <c r="H28" s="1"/>
    </row>
    <row r="29" spans="2:11" x14ac:dyDescent="0.25">
      <c r="B29" s="1"/>
      <c r="C29" s="1"/>
      <c r="D29" s="1"/>
      <c r="E29" s="1"/>
      <c r="F29" s="1"/>
      <c r="G29" s="1"/>
      <c r="H29" s="1"/>
    </row>
    <row r="30" spans="2:11" x14ac:dyDescent="0.25">
      <c r="B30" s="1"/>
      <c r="C30" s="1"/>
      <c r="D30" s="1"/>
      <c r="E30" s="1"/>
      <c r="F30" s="1"/>
      <c r="G30" s="1"/>
      <c r="H30" s="1"/>
    </row>
    <row r="31" spans="2:11" x14ac:dyDescent="0.25">
      <c r="B31" s="1"/>
      <c r="C31" s="1"/>
      <c r="D31" s="1"/>
      <c r="E31" s="1"/>
      <c r="F31" s="1"/>
      <c r="G31" s="1"/>
      <c r="H31" s="1"/>
    </row>
    <row r="32" spans="2:11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</sheetData>
  <mergeCells count="1">
    <mergeCell ref="K2:L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Лист7</vt:lpstr>
      <vt:lpstr>Данные по материалам</vt:lpstr>
      <vt:lpstr>редактор</vt:lpstr>
      <vt:lpstr>ВидМатериала</vt:lpstr>
      <vt:lpstr>Грузоперевозчик</vt:lpstr>
      <vt:lpstr>Завод</vt:lpstr>
      <vt:lpstr>КакиеМашиныПривозили</vt:lpstr>
      <vt:lpstr>МестоПриемки</vt:lpstr>
      <vt:lpstr>Номенклатура</vt:lpstr>
      <vt:lpstr>ОткудаМатериал</vt:lpstr>
      <vt:lpstr>Поставщик</vt:lpstr>
      <vt:lpstr>Тара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2016-07-06T09:16:43Z</dcterms:created>
  <dcterms:modified xsi:type="dcterms:W3CDTF">2016-07-07T12:16:55Z</dcterms:modified>
</cp:coreProperties>
</file>