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985"/>
  </bookViews>
  <sheets>
    <sheet name="Лист1" sheetId="1" r:id="rId1"/>
  </sheets>
  <calcPr calcId="152511" calcMode="manual" calcOnSave="0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3" i="1"/>
  <c r="K4" i="1" s="1"/>
  <c r="K3" i="1" l="1"/>
  <c r="K5" i="1"/>
  <c r="F16" i="1"/>
  <c r="J5" i="1"/>
  <c r="J4" i="1"/>
  <c r="J7" i="1" s="1"/>
  <c r="J3" i="1"/>
</calcChain>
</file>

<file path=xl/sharedStrings.xml><?xml version="1.0" encoding="utf-8"?>
<sst xmlns="http://schemas.openxmlformats.org/spreadsheetml/2006/main" count="47" uniqueCount="23">
  <si>
    <t>Изначально задано соответствие</t>
  </si>
  <si>
    <t>Исходные данные</t>
  </si>
  <si>
    <t>Необходимо так собрать</t>
  </si>
  <si>
    <t xml:space="preserve">Статья </t>
  </si>
  <si>
    <t>Соответствие</t>
  </si>
  <si>
    <t>Вода</t>
  </si>
  <si>
    <t>Содержание офиса и персонала</t>
  </si>
  <si>
    <t>Инструмент и оборудование</t>
  </si>
  <si>
    <t>Касса</t>
  </si>
  <si>
    <t>Оплата субподряда</t>
  </si>
  <si>
    <t>Производственные расходы</t>
  </si>
  <si>
    <t>Обучение</t>
  </si>
  <si>
    <t>ГСМ</t>
  </si>
  <si>
    <t>Вендоры</t>
  </si>
  <si>
    <t>Итого</t>
  </si>
  <si>
    <t>Оплата товара</t>
  </si>
  <si>
    <t>Оплата поставщику</t>
  </si>
  <si>
    <t>Статья</t>
  </si>
  <si>
    <t>Значение</t>
  </si>
  <si>
    <t>Соответсвие</t>
  </si>
  <si>
    <t>Названия строк</t>
  </si>
  <si>
    <t>Общий итог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</si>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</sst>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center"/>
    </xf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2562.523561458336" createdVersion="5" refreshedVersion="5" minRefreshableVersion="3" recordCount="12">
  <cacheSource type="worksheet">
    <worksheetSource ref="E2:G14" sheet="Лист1"/>
  </cacheSource>
  <cacheFields count="3">
    <cacheField name="Статья" numFmtId="0">
      <sharedItems count="8">
        <s v="Инструмент и оборудование"/>
        <s v="Оплата субподряда"/>
        <s v="ГСМ"/>
        <s v="Вода"/>
        <s v="Обучение"/>
        <s v="Оплата товара"/>
        <s v="Касса"/>
        <s v="Оплата поставщику"/>
      </sharedItems>
    </cacheField>
    <cacheField name="Значение" numFmtId="0">
      <sharedItems containsSemiMixedTypes="0" containsString="0" containsNumber="1" containsInteger="1" minValue="20" maxValue="300"/>
    </cacheField>
    <cacheField name="Соответсвие" numFmtId="0">
      <sharedItems count="3">
        <s v="Производственные расходы"/>
        <s v="Содержание офиса и персонала"/>
        <s v="Вендоры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20"/>
    <x v="0"/>
  </r>
  <r>
    <x v="1"/>
    <n v="80"/>
    <x v="0"/>
  </r>
  <r>
    <x v="2"/>
    <n v="50"/>
    <x v="0"/>
  </r>
  <r>
    <x v="3"/>
    <n v="50"/>
    <x v="1"/>
  </r>
  <r>
    <x v="4"/>
    <n v="100"/>
    <x v="1"/>
  </r>
  <r>
    <x v="5"/>
    <n v="300"/>
    <x v="2"/>
  </r>
  <r>
    <x v="6"/>
    <n v="50"/>
    <x v="1"/>
  </r>
  <r>
    <x v="7"/>
    <n v="200"/>
    <x v="2"/>
  </r>
  <r>
    <x v="3"/>
    <n v="30"/>
    <x v="1"/>
  </r>
  <r>
    <x v="1"/>
    <n v="50"/>
    <x v="0"/>
  </r>
  <r>
    <x v="5"/>
    <n v="100"/>
    <x v="2"/>
  </r>
  <r>
    <x v="2"/>
    <n v="4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I11:J15" firstHeaderRow="1" firstDataRow="1" firstDataCol="1"/>
  <pivotFields count="3">
    <pivotField showAll="0">
      <items count="9">
        <item x="3"/>
        <item x="2"/>
        <item x="0"/>
        <item x="6"/>
        <item x="4"/>
        <item x="7"/>
        <item x="1"/>
        <item x="5"/>
        <item t="default"/>
      </items>
    </pivotField>
    <pivotField dataField="1" showAll="0"/>
    <pivotField axis="axisRow" showAll="0">
      <items count="4">
        <item x="2"/>
        <item x="0"/>
        <item x="1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Значение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20" sqref="I20"/>
    </sheetView>
  </sheetViews>
  <sheetFormatPr defaultRowHeight="15" x14ac:dyDescent="0.25"/>
  <cols>
    <col min="1" max="1" width="27.7109375" customWidth="1"/>
    <col min="2" max="2" width="30.85546875" bestFit="1" customWidth="1"/>
    <col min="5" max="5" width="29.5703125" customWidth="1"/>
    <col min="7" max="7" width="30.85546875" bestFit="1" customWidth="1"/>
    <col min="9" max="9" width="30.85546875" customWidth="1"/>
    <col min="10" max="10" width="25" bestFit="1" customWidth="1"/>
  </cols>
  <sheetData>
    <row r="1" spans="1:11" x14ac:dyDescent="0.25">
      <c r="A1" s="5" t="s">
        <v>0</v>
      </c>
      <c r="B1" s="5"/>
      <c r="E1" t="s">
        <v>1</v>
      </c>
      <c r="I1" t="s">
        <v>2</v>
      </c>
    </row>
    <row r="2" spans="1:11" x14ac:dyDescent="0.25">
      <c r="A2" s="1" t="s">
        <v>3</v>
      </c>
      <c r="B2" s="1" t="s">
        <v>4</v>
      </c>
      <c r="E2" t="s">
        <v>17</v>
      </c>
      <c r="F2" t="s">
        <v>18</v>
      </c>
      <c r="G2" t="s">
        <v>19</v>
      </c>
    </row>
    <row r="3" spans="1:11" x14ac:dyDescent="0.25">
      <c r="A3" t="s">
        <v>5</v>
      </c>
      <c r="B3" t="s">
        <v>6</v>
      </c>
      <c r="E3" s="2" t="s">
        <v>7</v>
      </c>
      <c r="F3">
        <v>20</v>
      </c>
      <c r="G3" s="6" t="str">
        <f>VLOOKUP(E3,$A$3:$B$10,2,)</f>
        <v>Производственные расходы</v>
      </c>
      <c r="I3" s="3" t="s">
        <v>6</v>
      </c>
      <c r="J3">
        <f>F6+F7+F9+F11</f>
        <v>230</v>
      </c>
      <c r="K3" s="6">
        <f>SUMPRODUCT(($G$3:$G$14=I3)*$F$3:$F$14)</f>
        <v>230</v>
      </c>
    </row>
    <row r="4" spans="1:11" x14ac:dyDescent="0.25">
      <c r="A4" t="s">
        <v>8</v>
      </c>
      <c r="B4" t="s">
        <v>6</v>
      </c>
      <c r="E4" s="2" t="s">
        <v>9</v>
      </c>
      <c r="F4">
        <v>80</v>
      </c>
      <c r="G4" s="6" t="str">
        <f t="shared" ref="G4:G14" si="0">VLOOKUP(E4,$A$3:$B$10,2,)</f>
        <v>Производственные расходы</v>
      </c>
      <c r="I4" s="2" t="s">
        <v>10</v>
      </c>
      <c r="J4">
        <f>F14+F12+F5+F4+F3</f>
        <v>240</v>
      </c>
      <c r="K4" s="6">
        <f t="shared" ref="K4:K5" si="1">SUMPRODUCT(($G$3:$G$14=I4)*$F$3:$F$14)</f>
        <v>240</v>
      </c>
    </row>
    <row r="5" spans="1:11" x14ac:dyDescent="0.25">
      <c r="A5" t="s">
        <v>11</v>
      </c>
      <c r="B5" t="s">
        <v>6</v>
      </c>
      <c r="E5" s="2" t="s">
        <v>12</v>
      </c>
      <c r="F5">
        <v>50</v>
      </c>
      <c r="G5" s="6" t="str">
        <f t="shared" si="0"/>
        <v>Производственные расходы</v>
      </c>
      <c r="I5" s="4" t="s">
        <v>13</v>
      </c>
      <c r="J5">
        <f>F13+F10+F8</f>
        <v>600</v>
      </c>
      <c r="K5" s="6">
        <f t="shared" si="1"/>
        <v>600</v>
      </c>
    </row>
    <row r="6" spans="1:11" x14ac:dyDescent="0.25">
      <c r="A6" t="s">
        <v>7</v>
      </c>
      <c r="B6" t="s">
        <v>10</v>
      </c>
      <c r="E6" s="3" t="s">
        <v>5</v>
      </c>
      <c r="F6">
        <v>50</v>
      </c>
      <c r="G6" s="6" t="str">
        <f t="shared" si="0"/>
        <v>Содержание офиса и персонала</v>
      </c>
    </row>
    <row r="7" spans="1:11" x14ac:dyDescent="0.25">
      <c r="A7" t="s">
        <v>12</v>
      </c>
      <c r="B7" t="s">
        <v>10</v>
      </c>
      <c r="E7" s="3" t="s">
        <v>11</v>
      </c>
      <c r="F7">
        <v>100</v>
      </c>
      <c r="G7" s="6" t="str">
        <f t="shared" si="0"/>
        <v>Содержание офиса и персонала</v>
      </c>
      <c r="I7" t="s">
        <v>14</v>
      </c>
      <c r="J7">
        <f>SUM(J3:J5)</f>
        <v>1070</v>
      </c>
    </row>
    <row r="8" spans="1:11" x14ac:dyDescent="0.25">
      <c r="A8" t="s">
        <v>9</v>
      </c>
      <c r="B8" t="s">
        <v>10</v>
      </c>
      <c r="E8" s="4" t="s">
        <v>15</v>
      </c>
      <c r="F8">
        <v>300</v>
      </c>
      <c r="G8" s="6" t="str">
        <f t="shared" si="0"/>
        <v>Вендоры</v>
      </c>
    </row>
    <row r="9" spans="1:11" x14ac:dyDescent="0.25">
      <c r="A9" t="s">
        <v>16</v>
      </c>
      <c r="B9" t="s">
        <v>13</v>
      </c>
      <c r="E9" s="3" t="s">
        <v>8</v>
      </c>
      <c r="F9">
        <v>50</v>
      </c>
      <c r="G9" s="6" t="str">
        <f t="shared" si="0"/>
        <v>Содержание офиса и персонала</v>
      </c>
    </row>
    <row r="10" spans="1:11" x14ac:dyDescent="0.25">
      <c r="A10" t="s">
        <v>15</v>
      </c>
      <c r="B10" t="s">
        <v>13</v>
      </c>
      <c r="E10" s="4" t="s">
        <v>16</v>
      </c>
      <c r="F10">
        <v>200</v>
      </c>
      <c r="G10" s="6" t="str">
        <f t="shared" si="0"/>
        <v>Вендоры</v>
      </c>
    </row>
    <row r="11" spans="1:11" x14ac:dyDescent="0.25">
      <c r="E11" s="3" t="s">
        <v>5</v>
      </c>
      <c r="F11">
        <v>30</v>
      </c>
      <c r="G11" s="6" t="str">
        <f t="shared" si="0"/>
        <v>Содержание офиса и персонала</v>
      </c>
      <c r="I11" s="7" t="s">
        <v>20</v>
      </c>
      <c r="J11" t="s">
        <v>22</v>
      </c>
    </row>
    <row r="12" spans="1:11" x14ac:dyDescent="0.25">
      <c r="E12" s="2" t="s">
        <v>9</v>
      </c>
      <c r="F12">
        <v>50</v>
      </c>
      <c r="G12" s="6" t="str">
        <f t="shared" si="0"/>
        <v>Производственные расходы</v>
      </c>
      <c r="I12" s="8" t="s">
        <v>13</v>
      </c>
      <c r="J12" s="9">
        <v>600</v>
      </c>
    </row>
    <row r="13" spans="1:11" x14ac:dyDescent="0.25">
      <c r="E13" s="4" t="s">
        <v>15</v>
      </c>
      <c r="F13">
        <v>100</v>
      </c>
      <c r="G13" s="6" t="str">
        <f t="shared" si="0"/>
        <v>Вендоры</v>
      </c>
      <c r="I13" s="8" t="s">
        <v>10</v>
      </c>
      <c r="J13" s="9">
        <v>240</v>
      </c>
    </row>
    <row r="14" spans="1:11" x14ac:dyDescent="0.25">
      <c r="E14" s="2" t="s">
        <v>12</v>
      </c>
      <c r="F14">
        <v>40</v>
      </c>
      <c r="G14" s="6" t="str">
        <f t="shared" si="0"/>
        <v>Производственные расходы</v>
      </c>
      <c r="I14" s="8" t="s">
        <v>6</v>
      </c>
      <c r="J14" s="9">
        <v>230</v>
      </c>
    </row>
    <row r="15" spans="1:11" x14ac:dyDescent="0.25">
      <c r="I15" s="8" t="s">
        <v>21</v>
      </c>
      <c r="J15" s="9">
        <v>1070</v>
      </c>
    </row>
    <row r="16" spans="1:11" x14ac:dyDescent="0.25">
      <c r="E16" t="s">
        <v>14</v>
      </c>
      <c r="F16">
        <f>SUM(F3:F14)</f>
        <v>1070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Ахтямов Руслан Сальманович</cp:lastModifiedBy>
  <dcterms:created xsi:type="dcterms:W3CDTF">2016-07-11T08:05:11Z</dcterms:created>
  <dcterms:modified xsi:type="dcterms:W3CDTF">2016-07-11T09:34:09Z</dcterms:modified>
</cp:coreProperties>
</file>