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0" yWindow="0" windowWidth="21600" windowHeight="9735"/>
  </bookViews>
  <sheets>
    <sheet name="Иванов И.И." sheetId="2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C19" i="2"/>
  <c r="E19" i="2" s="1"/>
  <c r="C5" i="2"/>
  <c r="G18" i="2" l="1"/>
  <c r="C18" i="2"/>
  <c r="E18" i="2" s="1"/>
  <c r="G17" i="2"/>
  <c r="C17" i="2"/>
  <c r="E17" i="2" s="1"/>
  <c r="G16" i="2"/>
  <c r="C16" i="2"/>
  <c r="E16" i="2" s="1"/>
  <c r="G15" i="2"/>
  <c r="C15" i="2"/>
  <c r="E15" i="2" s="1"/>
  <c r="G14" i="2"/>
  <c r="C14" i="2"/>
  <c r="E14" i="2" s="1"/>
  <c r="C6" i="2" l="1"/>
  <c r="C8" i="2" s="1"/>
</calcChain>
</file>

<file path=xl/sharedStrings.xml><?xml version="1.0" encoding="utf-8"?>
<sst xmlns="http://schemas.openxmlformats.org/spreadsheetml/2006/main" count="23" uniqueCount="22">
  <si>
    <t>Расчет количества дней отпуска</t>
  </si>
  <si>
    <t>Журнал отпусков</t>
  </si>
  <si>
    <t>Начало</t>
  </si>
  <si>
    <t>Конец</t>
  </si>
  <si>
    <t xml:space="preserve">Дата трудоустройства </t>
  </si>
  <si>
    <t xml:space="preserve">Текущая дата </t>
  </si>
  <si>
    <t xml:space="preserve">Количество отгуленных отпускных дней </t>
  </si>
  <si>
    <t xml:space="preserve">Количество неотгуленного отпуска </t>
  </si>
  <si>
    <t>Календарные дни</t>
  </si>
  <si>
    <t>Праздничные дни</t>
  </si>
  <si>
    <t>Отгуленные дни</t>
  </si>
  <si>
    <t>За период с… по…</t>
  </si>
  <si>
    <t>период закрыт</t>
  </si>
  <si>
    <t>ФИО</t>
  </si>
  <si>
    <t>Кол-во  дней отпуска с даты приема</t>
  </si>
  <si>
    <t>Здравствуйте, уважаемые форумчане!</t>
  </si>
  <si>
    <t>Можно ли сделать следующее   Необходимо рассчитать кол-во дней отпуска на текущю дату (ЛИБО на планируемую дату):</t>
  </si>
  <si>
    <t>Как сделать так, чтобы это выражение "период закрыт" в графе   Н   вставало автоматически, если работник отгулял положенное количество дней отпуска (в данном случае 28).   Возможно ли это?</t>
  </si>
  <si>
    <t>Как "убрать" округление по строке 5, 6, 7 (графы С и Д)?</t>
  </si>
  <si>
    <t>Получили так:  28/12=2,33 - это "цена" 1 месяца</t>
  </si>
  <si>
    <t>Все дело в том, что отпуск предоставляется не округляя. Например в данном случае должно получиться не 73 дня, а 72,33</t>
  </si>
  <si>
    <t>За год 28 + 28 + 16,33 (за 7 месяцев (28/12*7)) = 72,33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</si>
</sst>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b/>
      <sz val="11"/>
      <color rgb="FFFA7D00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i/>
      <u/>
      <sz val="15"/>
      <color theme="3"/>
      <name val="Segoe UI Light"/>
      <family val="2"/>
      <charset val="204"/>
      <scheme val="minor"/>
    </font>
    <font>
      <u/>
      <sz val="11"/>
      <color theme="1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4" applyNumberFormat="0" applyAlignment="0" applyProtection="0"/>
    <xf numFmtId="0" fontId="4" fillId="2" borderId="3" applyNumberFormat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0" fontId="0" fillId="0" borderId="0" xfId="0"/>
    <xf numFmtId="0" fontId="7" fillId="0" borderId="0" xfId="0" applyFont="1"/>
    <xf numFmtId="0" fontId="0" fillId="0" borderId="0" xfId="0"/>
    <xf numFmtId="0" fontId="0" fillId="4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4" xfId="3" applyNumberFormat="1" applyAlignment="1">
      <alignment horizontal="center" vertical="center"/>
    </xf>
    <xf numFmtId="14" fontId="3" fillId="2" borderId="4" xfId="3" applyNumberFormat="1" applyAlignment="1">
      <alignment horizontal="center" vertical="center"/>
    </xf>
    <xf numFmtId="0" fontId="3" fillId="2" borderId="4" xfId="3" applyAlignment="1">
      <alignment horizontal="center" vertical="center"/>
    </xf>
    <xf numFmtId="0" fontId="10" fillId="2" borderId="4" xfId="3" applyNumberFormat="1" applyFont="1" applyAlignment="1">
      <alignment horizontal="center" vertical="center"/>
    </xf>
    <xf numFmtId="0" fontId="10" fillId="2" borderId="3" xfId="4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5" applyFill="1" applyAlignment="1"/>
    <xf numFmtId="0" fontId="0" fillId="5" borderId="0" xfId="0" applyFill="1"/>
    <xf numFmtId="0" fontId="9" fillId="0" borderId="0" xfId="0" applyFont="1" applyAlignment="1">
      <alignment horizontal="center" wrapText="1"/>
    </xf>
    <xf numFmtId="0" fontId="5" fillId="3" borderId="0" xfId="5"/>
    <xf numFmtId="0" fontId="5" fillId="3" borderId="6" xfId="5" applyBorder="1"/>
    <xf numFmtId="0" fontId="8" fillId="4" borderId="0" xfId="0" applyFont="1" applyFill="1" applyAlignment="1">
      <alignment horizontal="center"/>
    </xf>
    <xf numFmtId="0" fontId="6" fillId="0" borderId="1" xfId="1" applyFont="1" applyAlignment="1">
      <alignment horizontal="center"/>
    </xf>
    <xf numFmtId="0" fontId="5" fillId="3" borderId="5" xfId="5" applyBorder="1"/>
    <xf numFmtId="0" fontId="0" fillId="0" borderId="0" xfId="0"/>
    <xf numFmtId="0" fontId="5" fillId="3" borderId="7" xfId="5" applyBorder="1" applyAlignment="1">
      <alignment horizontal="center"/>
    </xf>
    <xf numFmtId="0" fontId="5" fillId="3" borderId="8" xfId="5" applyBorder="1" applyAlignment="1">
      <alignment horizontal="center"/>
    </xf>
  </cellXfs>
  <cellStyles count="6">
    <cellStyle name="Акцент1" xfId="5" builtinId="29"/>
    <cellStyle name="Вывод" xfId="3" builtinId="21"/>
    <cellStyle name="Вычисление" xfId="4" builtinId="22"/>
    <cellStyle name="Заголовок 1" xfId="1" builtinId="16"/>
    <cellStyle name="Заголовок 2" xfId="2" builtinId="17"/>
    <cellStyle name="Обычный" xfId="0" builtinId="0"/>
  </cellStyles>
  <dxfs count="6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Журнал3" displayName="Журнал3" ref="A13:E19" totalsRowShown="0" dataDxfId="5">
  <autoFilter ref="A13:E19"/>
  <tableColumns count="5">
    <tableColumn id="1" name="Начало" dataDxfId="4"/>
    <tableColumn id="2" name="Конец" dataDxfId="3"/>
    <tableColumn id="3" name="Календарные дни" dataDxfId="2">
      <calculatedColumnFormula>Журнал3[[#This Row],[Конец]]-Журнал3[[#This Row],[Начало]]+1</calculatedColumnFormula>
    </tableColumn>
    <tableColumn id="4" name="Праздничные дни" dataDxfId="1"/>
    <tableColumn id="5" name="Отгуленные дни" dataDxfId="0">
      <calculatedColumnFormula>Журнал3[[#This Row],[Календарные дни]]-Журнал3[[#This Row],[Праздничные дни]]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workbookViewId="0">
      <selection activeCell="E3" sqref="E3:I7"/>
    </sheetView>
  </sheetViews>
  <sheetFormatPr defaultRowHeight="16.5" x14ac:dyDescent="0.3"/>
  <cols>
    <col min="1" max="1" width="15.875" style="4" customWidth="1"/>
    <col min="2" max="2" width="17.75" style="4" customWidth="1"/>
    <col min="3" max="3" width="20" style="4" customWidth="1"/>
    <col min="4" max="4" width="20" style="4" bestFit="1" customWidth="1"/>
    <col min="5" max="5" width="18.375" style="4" bestFit="1" customWidth="1"/>
    <col min="6" max="6" width="9.625" style="4" customWidth="1"/>
    <col min="7" max="7" width="10.5" style="4" customWidth="1"/>
    <col min="8" max="16384" width="9" style="4"/>
  </cols>
  <sheetData>
    <row r="1" spans="1:15" s="2" customFormat="1" ht="24.75" thickBot="1" x14ac:dyDescent="0.5">
      <c r="A1" s="2" t="s">
        <v>0</v>
      </c>
      <c r="D1" s="23" t="s">
        <v>13</v>
      </c>
      <c r="E1" s="23"/>
      <c r="F1" s="23"/>
      <c r="G1" s="23"/>
    </row>
    <row r="2" spans="1:15" ht="9.75" customHeight="1" thickTop="1" x14ac:dyDescent="0.3"/>
    <row r="3" spans="1:15" x14ac:dyDescent="0.3">
      <c r="A3" s="20" t="s">
        <v>4</v>
      </c>
      <c r="B3" s="24"/>
      <c r="C3" s="12">
        <v>41609</v>
      </c>
      <c r="D3" s="16"/>
      <c r="E3" s="17"/>
      <c r="F3" s="26"/>
      <c r="G3" s="26"/>
      <c r="H3" s="27"/>
    </row>
    <row r="4" spans="1:15" x14ac:dyDescent="0.3">
      <c r="A4" s="20" t="s">
        <v>5</v>
      </c>
      <c r="B4" s="24"/>
      <c r="C4" s="12">
        <v>42556</v>
      </c>
      <c r="D4" s="12"/>
      <c r="F4" s="11"/>
      <c r="G4" s="11"/>
      <c r="H4" s="6"/>
    </row>
    <row r="5" spans="1:15" x14ac:dyDescent="0.3">
      <c r="A5" s="20" t="s">
        <v>14</v>
      </c>
      <c r="B5" s="24"/>
      <c r="C5" s="13">
        <f>ROUND((C4-C3)/365*28,0)</f>
        <v>73</v>
      </c>
      <c r="D5" s="11"/>
      <c r="F5" s="11"/>
      <c r="G5" s="11"/>
      <c r="H5" s="6"/>
    </row>
    <row r="6" spans="1:15" x14ac:dyDescent="0.3">
      <c r="A6" s="20" t="s">
        <v>6</v>
      </c>
      <c r="B6" s="24"/>
      <c r="C6" s="13">
        <f>SUM(Журнал3[Отгуленные дни])</f>
        <v>66</v>
      </c>
      <c r="D6" s="11"/>
      <c r="E6" s="5"/>
      <c r="F6" s="11"/>
      <c r="G6" s="11"/>
      <c r="H6" s="6"/>
    </row>
    <row r="7" spans="1:15" ht="5.25" customHeight="1" x14ac:dyDescent="0.3">
      <c r="A7" s="25"/>
      <c r="B7" s="25"/>
      <c r="C7" s="9"/>
      <c r="D7" s="11"/>
    </row>
    <row r="8" spans="1:15" x14ac:dyDescent="0.3">
      <c r="A8" s="20" t="s">
        <v>7</v>
      </c>
      <c r="B8" s="21"/>
      <c r="C8" s="15">
        <f>C5-C6</f>
        <v>7</v>
      </c>
      <c r="D8" s="14"/>
    </row>
    <row r="11" spans="1:15" s="1" customFormat="1" ht="19.5" thickBot="1" x14ac:dyDescent="0.4">
      <c r="A11" s="1" t="s">
        <v>1</v>
      </c>
    </row>
    <row r="12" spans="1:15" ht="9" customHeight="1" thickTop="1" x14ac:dyDescent="0.3"/>
    <row r="13" spans="1:15" x14ac:dyDescent="0.3">
      <c r="A13" s="4" t="s">
        <v>2</v>
      </c>
      <c r="B13" s="4" t="s">
        <v>3</v>
      </c>
      <c r="C13" s="4" t="s">
        <v>8</v>
      </c>
      <c r="D13" s="4" t="s">
        <v>9</v>
      </c>
      <c r="E13" s="7" t="s">
        <v>10</v>
      </c>
      <c r="F13" s="22" t="s">
        <v>11</v>
      </c>
      <c r="G13" s="22"/>
    </row>
    <row r="14" spans="1:15" x14ac:dyDescent="0.3">
      <c r="A14" s="8">
        <v>42095</v>
      </c>
      <c r="B14" s="8">
        <v>42108</v>
      </c>
      <c r="C14" s="9">
        <f>Журнал3[[#This Row],[Конец]]-Журнал3[[#This Row],[Начало]]+1</f>
        <v>14</v>
      </c>
      <c r="D14" s="9"/>
      <c r="E14" s="9">
        <f>Журнал3[[#This Row],[Календарные дни]]-Журнал3[[#This Row],[Праздничные дни]]</f>
        <v>14</v>
      </c>
      <c r="F14" s="8">
        <v>41609</v>
      </c>
      <c r="G14" s="8">
        <f>F14+364</f>
        <v>41973</v>
      </c>
    </row>
    <row r="15" spans="1:15" x14ac:dyDescent="0.3">
      <c r="A15" s="8">
        <v>42271</v>
      </c>
      <c r="B15" s="8">
        <v>42284</v>
      </c>
      <c r="C15" s="10">
        <f>Журнал3[[#This Row],[Конец]]-Журнал3[[#This Row],[Начало]]+1</f>
        <v>14</v>
      </c>
      <c r="D15" s="9"/>
      <c r="E15" s="10">
        <f>Журнал3[[#This Row],[Календарные дни]]-Журнал3[[#This Row],[Праздничные дни]]</f>
        <v>14</v>
      </c>
      <c r="F15" s="8">
        <v>41609</v>
      </c>
      <c r="G15" s="8">
        <f t="shared" ref="G15:G19" si="0">F15+364</f>
        <v>41973</v>
      </c>
      <c r="H15" s="18" t="s">
        <v>12</v>
      </c>
      <c r="J15" s="19" t="s">
        <v>17</v>
      </c>
      <c r="K15" s="19"/>
      <c r="L15" s="19"/>
      <c r="M15" s="19"/>
      <c r="N15" s="19"/>
      <c r="O15" s="19"/>
    </row>
    <row r="16" spans="1:15" x14ac:dyDescent="0.3">
      <c r="A16" s="8">
        <v>42416</v>
      </c>
      <c r="B16" s="8">
        <v>42426</v>
      </c>
      <c r="C16" s="10">
        <f>Журнал3[[#This Row],[Конец]]-Журнал3[[#This Row],[Начало]]+1</f>
        <v>11</v>
      </c>
      <c r="D16" s="9">
        <v>1</v>
      </c>
      <c r="E16" s="10">
        <f>Журнал3[[#This Row],[Календарные дни]]-Журнал3[[#This Row],[Праздничные дни]]</f>
        <v>10</v>
      </c>
      <c r="F16" s="8">
        <v>41609</v>
      </c>
      <c r="G16" s="8">
        <f t="shared" si="0"/>
        <v>41973</v>
      </c>
      <c r="H16" s="6"/>
      <c r="J16" s="19"/>
      <c r="K16" s="19"/>
      <c r="L16" s="19"/>
      <c r="M16" s="19"/>
      <c r="N16" s="19"/>
      <c r="O16" s="19"/>
    </row>
    <row r="17" spans="1:15" x14ac:dyDescent="0.3">
      <c r="A17" s="8">
        <v>42430</v>
      </c>
      <c r="B17" s="8">
        <v>42444</v>
      </c>
      <c r="C17" s="10">
        <f>Журнал3[[#This Row],[Конец]]-Журнал3[[#This Row],[Начало]]+1</f>
        <v>15</v>
      </c>
      <c r="D17" s="9">
        <v>1</v>
      </c>
      <c r="E17" s="10">
        <f>Журнал3[[#This Row],[Календарные дни]]-Журнал3[[#This Row],[Праздничные дни]]</f>
        <v>14</v>
      </c>
      <c r="F17" s="8">
        <v>41974</v>
      </c>
      <c r="G17" s="8">
        <f t="shared" si="0"/>
        <v>42338</v>
      </c>
      <c r="H17" s="18" t="s">
        <v>12</v>
      </c>
      <c r="J17" s="19"/>
      <c r="K17" s="19"/>
      <c r="L17" s="19"/>
      <c r="M17" s="19"/>
      <c r="N17" s="19"/>
      <c r="O17" s="19"/>
    </row>
    <row r="18" spans="1:15" x14ac:dyDescent="0.3">
      <c r="A18" s="8">
        <v>42520</v>
      </c>
      <c r="B18" s="8">
        <v>42523</v>
      </c>
      <c r="C18" s="10">
        <f>Журнал3[[#This Row],[Конец]]-Журнал3[[#This Row],[Начало]]+1</f>
        <v>4</v>
      </c>
      <c r="D18" s="9"/>
      <c r="E18" s="10">
        <f>Журнал3[[#This Row],[Календарные дни]]-Журнал3[[#This Row],[Праздничные дни]]</f>
        <v>4</v>
      </c>
      <c r="F18" s="8">
        <v>41974</v>
      </c>
      <c r="G18" s="8">
        <f t="shared" si="0"/>
        <v>42338</v>
      </c>
      <c r="J18" s="19"/>
      <c r="K18" s="19"/>
      <c r="L18" s="19"/>
      <c r="M18" s="19"/>
      <c r="N18" s="19"/>
      <c r="O18" s="19"/>
    </row>
    <row r="19" spans="1:15" x14ac:dyDescent="0.3">
      <c r="A19" s="8">
        <v>42552</v>
      </c>
      <c r="B19" s="8">
        <v>42561</v>
      </c>
      <c r="C19" s="10">
        <f>Журнал3[[#This Row],[Конец]]-Журнал3[[#This Row],[Начало]]+1</f>
        <v>10</v>
      </c>
      <c r="D19" s="9"/>
      <c r="E19" s="10">
        <f>Журнал3[[#This Row],[Календарные дни]]-Журнал3[[#This Row],[Праздничные дни]]</f>
        <v>10</v>
      </c>
      <c r="F19" s="3">
        <v>42339</v>
      </c>
      <c r="G19" s="8">
        <f t="shared" si="0"/>
        <v>42703</v>
      </c>
      <c r="J19" s="19"/>
      <c r="K19" s="19"/>
      <c r="L19" s="19"/>
      <c r="M19" s="19"/>
      <c r="N19" s="19"/>
      <c r="O19" s="19"/>
    </row>
    <row r="22" spans="1:15" x14ac:dyDescent="0.3">
      <c r="A22" s="4" t="s">
        <v>15</v>
      </c>
    </row>
    <row r="24" spans="1:15" x14ac:dyDescent="0.3">
      <c r="A24" s="4" t="s">
        <v>16</v>
      </c>
    </row>
    <row r="25" spans="1:15" s="6" customFormat="1" x14ac:dyDescent="0.3">
      <c r="A25" s="6" t="s">
        <v>18</v>
      </c>
    </row>
    <row r="26" spans="1:15" s="6" customFormat="1" x14ac:dyDescent="0.3">
      <c r="A26" s="6" t="s">
        <v>20</v>
      </c>
    </row>
    <row r="27" spans="1:15" x14ac:dyDescent="0.3">
      <c r="A27" s="4" t="s">
        <v>19</v>
      </c>
    </row>
    <row r="28" spans="1:15" x14ac:dyDescent="0.3">
      <c r="A28" s="4" t="s">
        <v>21</v>
      </c>
    </row>
  </sheetData>
  <mergeCells count="10">
    <mergeCell ref="J15:O19"/>
    <mergeCell ref="A8:B8"/>
    <mergeCell ref="F13:G13"/>
    <mergeCell ref="D1:G1"/>
    <mergeCell ref="A3:B3"/>
    <mergeCell ref="A4:B4"/>
    <mergeCell ref="A5:B5"/>
    <mergeCell ref="A6:B6"/>
    <mergeCell ref="A7:B7"/>
    <mergeCell ref="F3:H3"/>
  </mergeCells>
  <pageMargins left="0.25" right="0.25" top="0.75" bottom="0.75" header="0.3" footer="0.3"/>
  <pageSetup paperSize="9" orientation="landscape" copies="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 И.И.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Желтов</dc:creator>
  <cp:lastModifiedBy>pestova</cp:lastModifiedBy>
  <cp:lastPrinted>2016-07-15T10:40:03Z</cp:lastPrinted>
  <dcterms:created xsi:type="dcterms:W3CDTF">2015-04-18T21:29:46Z</dcterms:created>
  <dcterms:modified xsi:type="dcterms:W3CDTF">2016-07-15T12:04:55Z</dcterms:modified>
</cp:coreProperties>
</file>