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19320" windowHeight="7590"/>
  </bookViews>
  <sheets>
    <sheet name="Мониторинг" sheetId="8" r:id="rId1"/>
  </sheets>
  <definedNames>
    <definedName name="_xlnm._FilterDatabase" localSheetId="0" hidden="1">Мониторинг!$A$3:$P$7</definedName>
    <definedName name="аптека">#REF!</definedName>
    <definedName name="ау">#REF!</definedName>
    <definedName name="варианты">#REF!</definedName>
    <definedName name="ведомость">#REF!</definedName>
  </definedNames>
  <calcPr calcId="125725"/>
</workbook>
</file>

<file path=xl/calcChain.xml><?xml version="1.0" encoding="utf-8"?>
<calcChain xmlns="http://schemas.openxmlformats.org/spreadsheetml/2006/main">
  <c r="L7" i="8"/>
  <c r="K7"/>
  <c r="I7"/>
  <c r="P7" s="1"/>
  <c r="A7"/>
  <c r="L6"/>
  <c r="K6"/>
  <c r="I6"/>
  <c r="P6" s="1"/>
  <c r="A6"/>
  <c r="L5"/>
  <c r="K5"/>
  <c r="I5"/>
  <c r="P5" s="1"/>
  <c r="A5"/>
  <c r="L4"/>
  <c r="K4"/>
  <c r="I4"/>
  <c r="P4" s="1"/>
  <c r="A4"/>
</calcChain>
</file>

<file path=xl/sharedStrings.xml><?xml version="1.0" encoding="utf-8"?>
<sst xmlns="http://schemas.openxmlformats.org/spreadsheetml/2006/main" count="22" uniqueCount="22">
  <si>
    <t>Наименование</t>
  </si>
  <si>
    <t>Новая РЦ, руб. с НДС</t>
  </si>
  <si>
    <t>Наценка по новой РЦ, %</t>
  </si>
  <si>
    <t>Код АП</t>
  </si>
  <si>
    <t>№ пп.</t>
  </si>
  <si>
    <t>Рейтинг в т/о региона (за послед. 3 мес.)</t>
  </si>
  <si>
    <t>Доля в т/о региона, % (за послед. 3 мес.)</t>
  </si>
  <si>
    <t>ЗЦ текущая, руб. с НДС</t>
  </si>
  <si>
    <t>РЦ текущая, руб. с НДС</t>
  </si>
  <si>
    <t>Наценка текущая, %</t>
  </si>
  <si>
    <t>Откл. от МИН РЦ конкурентов, %</t>
  </si>
  <si>
    <t>тг</t>
  </si>
  <si>
    <t>дисконт</t>
  </si>
  <si>
    <t>/ Отклонение от цены конкурента, %</t>
  </si>
  <si>
    <t>МИН РЦ конкурентов</t>
  </si>
  <si>
    <t>СРЕД РЦ конкурентов</t>
  </si>
  <si>
    <t>Конкурент</t>
  </si>
  <si>
    <t>Анальгин</t>
  </si>
  <si>
    <t>Мезим</t>
  </si>
  <si>
    <t>Аспирин</t>
  </si>
  <si>
    <t>Кавинтон</t>
  </si>
  <si>
    <t>АУ №1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</si>
</sst>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20"/>
      <color indexed="8"/>
      <name val="Calibri"/>
      <family val="2"/>
      <charset val="204"/>
      <scheme val="minor"/>
    </font>
    <font>
      <b/>
      <sz val="15"/>
      <color indexed="8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/>
    <xf numFmtId="4" fontId="6" fillId="0" borderId="1" xfId="1" applyNumberFormat="1" applyFont="1" applyFill="1" applyBorder="1"/>
    <xf numFmtId="9" fontId="6" fillId="0" borderId="1" xfId="1" applyFont="1" applyFill="1" applyBorder="1"/>
    <xf numFmtId="4" fontId="5" fillId="0" borderId="1" xfId="1" applyNumberFormat="1" applyFont="1" applyFill="1" applyBorder="1"/>
    <xf numFmtId="0" fontId="5" fillId="0" borderId="0" xfId="0" applyFont="1" applyFill="1"/>
    <xf numFmtId="0" fontId="7" fillId="0" borderId="1" xfId="0" applyFont="1" applyBorder="1"/>
    <xf numFmtId="0" fontId="8" fillId="6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/>
    <xf numFmtId="0" fontId="10" fillId="4" borderId="1" xfId="0" applyFont="1" applyFill="1" applyBorder="1" applyAlignment="1">
      <alignment horizontal="center" vertical="center" wrapText="1"/>
    </xf>
    <xf numFmtId="9" fontId="11" fillId="0" borderId="1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4" sqref="P4"/>
    </sheetView>
  </sheetViews>
  <sheetFormatPr defaultRowHeight="12" outlineLevelCol="1"/>
  <cols>
    <col min="1" max="1" width="6.28515625" style="2" customWidth="1"/>
    <col min="2" max="2" width="0" style="2" hidden="1" customWidth="1"/>
    <col min="3" max="3" width="35.28515625" style="2" customWidth="1"/>
    <col min="4" max="4" width="8.7109375" style="2" hidden="1" customWidth="1" outlineLevel="1"/>
    <col min="5" max="5" width="8.5703125" style="2" hidden="1" customWidth="1" outlineLevel="1"/>
    <col min="6" max="6" width="9.140625" style="2" hidden="1" customWidth="1" outlineLevel="1"/>
    <col min="7" max="7" width="9.140625" style="2" collapsed="1"/>
    <col min="8" max="8" width="9.140625" style="2"/>
    <col min="9" max="9" width="0" style="2" hidden="1" customWidth="1"/>
    <col min="10" max="14" width="9.140625" style="2" hidden="1" customWidth="1" outlineLevel="1"/>
    <col min="15" max="15" width="9" style="2" customWidth="1" collapsed="1"/>
    <col min="16" max="16" width="8.28515625" style="2" customWidth="1"/>
    <col min="17" max="16384" width="9.140625" style="2"/>
  </cols>
  <sheetData>
    <row r="1" spans="1:16">
      <c r="A1" s="1"/>
      <c r="C1" s="1"/>
      <c r="E1" s="2" t="s">
        <v>12</v>
      </c>
      <c r="O1" s="12"/>
      <c r="P1" s="12"/>
    </row>
    <row r="2" spans="1:16" ht="19.5" customHeight="1">
      <c r="A2" s="1"/>
      <c r="C2" s="16" t="s">
        <v>21</v>
      </c>
      <c r="E2" s="3"/>
      <c r="F2" s="3"/>
      <c r="H2" s="15"/>
      <c r="O2" s="17"/>
      <c r="P2" s="17"/>
    </row>
    <row r="3" spans="1:16" s="7" customFormat="1" ht="72">
      <c r="A3" s="4" t="s">
        <v>4</v>
      </c>
      <c r="B3" s="4" t="s">
        <v>3</v>
      </c>
      <c r="C3" s="4" t="s">
        <v>0</v>
      </c>
      <c r="D3" s="14" t="s">
        <v>11</v>
      </c>
      <c r="E3" s="4" t="s">
        <v>6</v>
      </c>
      <c r="F3" s="4" t="s">
        <v>5</v>
      </c>
      <c r="G3" s="5" t="s">
        <v>7</v>
      </c>
      <c r="H3" s="5" t="s">
        <v>8</v>
      </c>
      <c r="I3" s="5" t="s">
        <v>9</v>
      </c>
      <c r="J3" s="6" t="s">
        <v>1</v>
      </c>
      <c r="K3" s="6" t="s">
        <v>2</v>
      </c>
      <c r="L3" s="6" t="s">
        <v>10</v>
      </c>
      <c r="M3" s="22" t="s">
        <v>14</v>
      </c>
      <c r="N3" s="22" t="s">
        <v>15</v>
      </c>
      <c r="O3" s="19" t="s">
        <v>16</v>
      </c>
      <c r="P3" s="18" t="s">
        <v>13</v>
      </c>
    </row>
    <row r="4" spans="1:16" s="12" customFormat="1">
      <c r="A4" s="8">
        <f>IF(ISBLANK(C4),"",COUNTA($C$4:C4))</f>
        <v>1</v>
      </c>
      <c r="B4" s="20"/>
      <c r="C4" s="20" t="s">
        <v>17</v>
      </c>
      <c r="D4" s="13"/>
      <c r="E4" s="9"/>
      <c r="F4" s="9"/>
      <c r="G4" s="9">
        <v>150</v>
      </c>
      <c r="H4" s="9">
        <v>150</v>
      </c>
      <c r="I4" s="10" t="str">
        <f>IFERROR(LOOKUP(G4,#REF!/(#REF!=D4),INDEX(#REF!,,MATCH($E$1,#REF!,0)))%,"")</f>
        <v/>
      </c>
      <c r="J4" s="11"/>
      <c r="K4" s="10" t="str">
        <f>IF(J4="","",J4/G4-1)</f>
        <v/>
      </c>
      <c r="L4" s="10" t="str">
        <f>IF(J4="","",J4/#REF!-1)</f>
        <v/>
      </c>
      <c r="M4" s="10"/>
      <c r="N4" s="10"/>
      <c r="O4" s="21">
        <v>200</v>
      </c>
      <c r="P4" s="10">
        <f>IFERROR(O4/$H4-1,"")</f>
        <v>0.33333333333333326</v>
      </c>
    </row>
    <row r="5" spans="1:16" s="12" customFormat="1">
      <c r="A5" s="8">
        <f>IF(ISBLANK(C5),"",COUNTA($C$4:C5))</f>
        <v>2</v>
      </c>
      <c r="B5" s="20"/>
      <c r="C5" s="20" t="s">
        <v>19</v>
      </c>
      <c r="D5" s="13"/>
      <c r="E5" s="9"/>
      <c r="F5" s="9"/>
      <c r="G5" s="9">
        <v>160</v>
      </c>
      <c r="H5" s="9">
        <v>200</v>
      </c>
      <c r="I5" s="10" t="str">
        <f>IFERROR(LOOKUP(G5,#REF!/(#REF!=D5),INDEX(#REF!,,MATCH($E$1,#REF!,0)))%,"")</f>
        <v/>
      </c>
      <c r="J5" s="11"/>
      <c r="K5" s="10" t="str">
        <f t="shared" ref="K5:K7" si="0">IF(J5="","",J5/G5-1)</f>
        <v/>
      </c>
      <c r="L5" s="10" t="str">
        <f>IF(J5="","",J5/#REF!-1)</f>
        <v/>
      </c>
      <c r="M5" s="10"/>
      <c r="N5" s="10"/>
      <c r="O5" s="21"/>
      <c r="P5" s="23">
        <f t="shared" ref="P5:P7" si="1">IFERROR(O5/$H5-1,"")</f>
        <v>-1</v>
      </c>
    </row>
    <row r="6" spans="1:16" s="12" customFormat="1">
      <c r="A6" s="8">
        <f>IF(ISBLANK(C6),"",COUNTA($C$4:C6))</f>
        <v>3</v>
      </c>
      <c r="B6" s="20"/>
      <c r="C6" s="20" t="s">
        <v>18</v>
      </c>
      <c r="D6" s="13"/>
      <c r="E6" s="9"/>
      <c r="F6" s="9"/>
      <c r="G6" s="9">
        <v>170</v>
      </c>
      <c r="H6" s="9">
        <v>210</v>
      </c>
      <c r="I6" s="10" t="str">
        <f>IFERROR(LOOKUP(G6,#REF!/(#REF!=D6),INDEX(#REF!,,MATCH($E$1,#REF!,0)))%,"")</f>
        <v/>
      </c>
      <c r="J6" s="11"/>
      <c r="K6" s="10" t="str">
        <f t="shared" si="0"/>
        <v/>
      </c>
      <c r="L6" s="10" t="str">
        <f>IF(J6="","",J6/#REF!-1)</f>
        <v/>
      </c>
      <c r="M6" s="10"/>
      <c r="N6" s="10"/>
      <c r="O6" s="21">
        <v>300</v>
      </c>
      <c r="P6" s="10">
        <f t="shared" si="1"/>
        <v>0.4285714285714286</v>
      </c>
    </row>
    <row r="7" spans="1:16" s="12" customFormat="1">
      <c r="A7" s="8">
        <f>IF(ISBLANK(C7),"",COUNTA($C$4:C7))</f>
        <v>4</v>
      </c>
      <c r="B7" s="20"/>
      <c r="C7" s="20" t="s">
        <v>20</v>
      </c>
      <c r="D7" s="13"/>
      <c r="E7" s="9"/>
      <c r="F7" s="9"/>
      <c r="G7" s="9">
        <v>180</v>
      </c>
      <c r="H7" s="9">
        <v>220</v>
      </c>
      <c r="I7" s="10" t="str">
        <f>IFERROR(LOOKUP(G7,#REF!/(#REF!=D7),INDEX(#REF!,,MATCH($E$1,#REF!,0)))%,"")</f>
        <v/>
      </c>
      <c r="J7" s="11"/>
      <c r="K7" s="10" t="str">
        <f t="shared" si="0"/>
        <v/>
      </c>
      <c r="L7" s="10" t="str">
        <f>IF(J7="","",J7/#REF!-1)</f>
        <v/>
      </c>
      <c r="M7" s="10"/>
      <c r="N7" s="10"/>
      <c r="O7" s="21"/>
      <c r="P7" s="23">
        <f t="shared" si="1"/>
        <v>-1</v>
      </c>
    </row>
  </sheetData>
  <autoFilter ref="A3:P7">
    <filterColumn colId="12"/>
    <filterColumn colId="13"/>
  </autoFilter>
  <dataValidations count="2">
    <dataValidation type="list" allowBlank="1" showInputMessage="1" showErrorMessage="1" sqref="C2">
      <formula1>ау</formula1>
    </dataValidation>
    <dataValidation type="list" allowBlank="1" showInputMessage="1" showErrorMessage="1" sqref="E1">
      <formula1>варианты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Зотова Анна Николаевна</dc:creator>
  <cp:lastModifiedBy>NIKOLAI</cp:lastModifiedBy>
  <dcterms:created xsi:type="dcterms:W3CDTF">2015-10-09T10:20:35Z</dcterms:created>
  <dcterms:modified xsi:type="dcterms:W3CDTF">2016-07-17T11:33:11Z</dcterms:modified>
</cp:coreProperties>
</file>