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5480" windowHeight="9060"/>
  </bookViews>
  <sheets>
    <sheet name="Запрос" sheetId="1" r:id="rId1"/>
  </sheets>
  <definedNames>
    <definedName name="_xlnm._FilterDatabase" localSheetId="0" hidden="1">Запрос!$A$2:$E$12</definedName>
  </definedNames>
  <calcPr calcId="145621" concurrentCalc="0"/>
  <pivotCaches>
    <pivotCache cacheId="5" r:id="rId2"/>
  </pivotCaches>
</workbook>
</file>

<file path=xl/calcChain.xml><?xml version="1.0" encoding="utf-8"?>
<calcChain xmlns="http://schemas.openxmlformats.org/spreadsheetml/2006/main">
  <c r="N16" i="1" l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Q15" i="1"/>
  <c r="P15" i="1"/>
  <c r="O15" i="1"/>
  <c r="N15" i="1"/>
  <c r="L16" i="1"/>
  <c r="L17" i="1"/>
  <c r="L18" i="1"/>
  <c r="L19" i="1"/>
  <c r="L20" i="1"/>
  <c r="L15" i="1"/>
  <c r="E21" i="1"/>
  <c r="E12" i="1"/>
</calcChain>
</file>

<file path=xl/sharedStrings.xml><?xml version="1.0" encoding="utf-8"?>
<sst xmlns="http://schemas.openxmlformats.org/spreadsheetml/2006/main" count="54" uniqueCount="21">
  <si>
    <t>Итого:</t>
  </si>
  <si>
    <t>набор инструмента</t>
  </si>
  <si>
    <t>Вороток для ключей головок</t>
  </si>
  <si>
    <t>Ключ для головки без воротка</t>
  </si>
  <si>
    <t>набор ключей</t>
  </si>
  <si>
    <t>ключ разводной</t>
  </si>
  <si>
    <t>ключ зажим</t>
  </si>
  <si>
    <t>шприц для смазки</t>
  </si>
  <si>
    <t>гайковерт</t>
  </si>
  <si>
    <t>КИТАЙ</t>
  </si>
  <si>
    <t>КОД</t>
  </si>
  <si>
    <t>НАИМЕНОВАНИЕ</t>
  </si>
  <si>
    <t>СТРАНА</t>
  </si>
  <si>
    <t>вес</t>
  </si>
  <si>
    <t>Корея</t>
  </si>
  <si>
    <t>После обработки</t>
  </si>
  <si>
    <t>Исходная таблица</t>
  </si>
  <si>
    <t>Сумма по полю вес</t>
  </si>
  <si>
    <t>Общий итог</t>
  </si>
  <si>
    <t>Проверка</t>
  </si>
  <si>
    <t>Из сводной формулами, чтобы добавить наименование в середину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</si>
</sst>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31">
    <font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162"/>
    </font>
    <font>
      <sz val="12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2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94CDDD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8EB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8" borderId="0" applyNumberFormat="0" applyBorder="0" applyAlignment="0" applyProtection="0"/>
    <xf numFmtId="0" fontId="6" fillId="8" borderId="0" applyNumberFormat="0" applyBorder="0" applyAlignment="0" applyProtection="0"/>
    <xf numFmtId="0" fontId="10" fillId="0" borderId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5" fillId="25" borderId="8" applyNumberFormat="0" applyAlignment="0" applyProtection="0"/>
    <xf numFmtId="0" fontId="16" fillId="26" borderId="9" applyNumberFormat="0" applyAlignment="0" applyProtection="0"/>
    <xf numFmtId="0" fontId="17" fillId="26" borderId="8" applyNumberFormat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7" fillId="27" borderId="14" applyNumberFormat="0" applyAlignment="0" applyProtection="0"/>
    <xf numFmtId="0" fontId="22" fillId="0" borderId="0" applyNumberFormat="0" applyFill="0" applyBorder="0" applyAlignment="0" applyProtection="0"/>
    <xf numFmtId="0" fontId="23" fillId="28" borderId="0" applyNumberFormat="0" applyBorder="0" applyAlignment="0" applyProtection="0"/>
    <xf numFmtId="0" fontId="1" fillId="0" borderId="0">
      <alignment vertical="center"/>
    </xf>
    <xf numFmtId="0" fontId="24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30" borderId="15" applyNumberFormat="0" applyFont="0" applyAlignment="0" applyProtection="0"/>
    <xf numFmtId="0" fontId="25" fillId="0" borderId="16" applyNumberFormat="0" applyFill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12" fillId="0" borderId="0"/>
  </cellStyleXfs>
  <cellXfs count="40">
    <xf numFmtId="0" fontId="0" fillId="0" borderId="0" xfId="0">
      <alignment vertical="center"/>
    </xf>
    <xf numFmtId="0" fontId="4" fillId="0" borderId="0" xfId="38" applyFont="1" applyAlignment="1">
      <alignment horizontal="center" vertical="center"/>
    </xf>
    <xf numFmtId="0" fontId="4" fillId="0" borderId="0" xfId="38" applyFont="1">
      <alignment vertical="center"/>
    </xf>
    <xf numFmtId="2" fontId="4" fillId="0" borderId="0" xfId="38" applyNumberFormat="1" applyFont="1">
      <alignment vertical="center"/>
    </xf>
    <xf numFmtId="0" fontId="5" fillId="0" borderId="1" xfId="38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4" fillId="0" borderId="3" xfId="38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4" fillId="0" borderId="2" xfId="38" applyFont="1" applyBorder="1" applyAlignment="1">
      <alignment horizontal="center" vertical="center" wrapText="1"/>
    </xf>
    <xf numFmtId="0" fontId="5" fillId="32" borderId="4" xfId="38" applyFont="1" applyFill="1" applyBorder="1" applyAlignment="1">
      <alignment horizontal="center" vertical="center" wrapText="1"/>
    </xf>
    <xf numFmtId="2" fontId="5" fillId="32" borderId="5" xfId="38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3" fillId="0" borderId="7" xfId="46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/>
    </xf>
    <xf numFmtId="0" fontId="29" fillId="33" borderId="2" xfId="0" applyFont="1" applyFill="1" applyBorder="1" applyAlignment="1">
      <alignment horizontal="center" vertical="center"/>
    </xf>
    <xf numFmtId="0" fontId="4" fillId="33" borderId="2" xfId="38" applyFont="1" applyFill="1" applyBorder="1" applyAlignment="1">
      <alignment horizontal="center" vertical="center" wrapText="1"/>
    </xf>
    <xf numFmtId="0" fontId="4" fillId="0" borderId="6" xfId="38" applyFont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/>
    </xf>
    <xf numFmtId="0" fontId="0" fillId="34" borderId="2" xfId="0" applyFill="1" applyBorder="1" applyAlignment="1">
      <alignment horizontal="center" vertical="center"/>
    </xf>
    <xf numFmtId="0" fontId="0" fillId="35" borderId="2" xfId="0" applyFill="1" applyBorder="1" applyAlignment="1">
      <alignment horizontal="center" vertical="center"/>
    </xf>
    <xf numFmtId="0" fontId="4" fillId="35" borderId="2" xfId="38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3" fillId="0" borderId="17" xfId="46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/>
    </xf>
    <xf numFmtId="2" fontId="28" fillId="0" borderId="18" xfId="0" applyNumberFormat="1" applyFont="1" applyFill="1" applyBorder="1" applyAlignment="1">
      <alignment horizontal="center" vertical="center"/>
    </xf>
    <xf numFmtId="0" fontId="4" fillId="0" borderId="2" xfId="38" applyFont="1" applyBorder="1" applyAlignment="1">
      <alignment horizontal="center" vertical="center"/>
    </xf>
    <xf numFmtId="0" fontId="13" fillId="0" borderId="2" xfId="46" applyFont="1" applyFill="1" applyBorder="1" applyAlignment="1">
      <alignment vertical="center"/>
    </xf>
    <xf numFmtId="0" fontId="30" fillId="0" borderId="0" xfId="38" applyFont="1">
      <alignment vertical="center"/>
    </xf>
    <xf numFmtId="0" fontId="13" fillId="35" borderId="7" xfId="46" applyFont="1" applyFill="1" applyBorder="1" applyAlignment="1">
      <alignment vertical="center"/>
    </xf>
    <xf numFmtId="164" fontId="13" fillId="35" borderId="2" xfId="0" applyNumberFormat="1" applyFont="1" applyFill="1" applyBorder="1" applyAlignment="1">
      <alignment horizontal="center"/>
    </xf>
    <xf numFmtId="0" fontId="13" fillId="33" borderId="7" xfId="46" applyFont="1" applyFill="1" applyBorder="1" applyAlignment="1">
      <alignment vertical="center"/>
    </xf>
    <xf numFmtId="164" fontId="13" fillId="33" borderId="2" xfId="0" applyNumberFormat="1" applyFont="1" applyFill="1" applyBorder="1" applyAlignment="1">
      <alignment horizontal="center"/>
    </xf>
    <xf numFmtId="0" fontId="13" fillId="34" borderId="7" xfId="46" applyFont="1" applyFill="1" applyBorder="1" applyAlignment="1">
      <alignment vertical="center"/>
    </xf>
    <xf numFmtId="0" fontId="4" fillId="34" borderId="2" xfId="38" applyFont="1" applyFill="1" applyBorder="1" applyAlignment="1">
      <alignment horizontal="center" vertical="center" wrapText="1"/>
    </xf>
    <xf numFmtId="164" fontId="13" fillId="34" borderId="2" xfId="0" applyNumberFormat="1" applyFont="1" applyFill="1" applyBorder="1" applyAlignment="1">
      <alignment horizont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28" fillId="0" borderId="0" xfId="0" applyFont="1" applyAlignment="1">
      <alignment horizontal="left" vertical="center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mika" xfId="19"/>
    <cellStyle name="Stil 1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Стиль 1" xfId="43"/>
    <cellStyle name="Текст предупреждения" xfId="44" builtinId="11" customBuiltin="1"/>
    <cellStyle name="Хороший" xfId="45" builtinId="26" customBuiltin="1"/>
    <cellStyle name="常规_2009XJL004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roda" refreshedDate="42573.128467708331" createdVersion="4" refreshedVersion="4" minRefreshableVersion="3" recordCount="9">
  <cacheSource type="worksheet">
    <worksheetSource ref="B2:E11" sheet="Запрос"/>
  </cacheSource>
  <cacheFields count="4">
    <cacheField name="КОД" numFmtId="0">
      <sharedItems containsSemiMixedTypes="0" containsString="0" containsNumber="1" containsInteger="1" minValue="8203200009" maxValue="8206000000" count="3">
        <n v="8206000000"/>
        <n v="8205598099"/>
        <n v="8203200009"/>
      </sharedItems>
    </cacheField>
    <cacheField name="НАИМЕНОВАНИЕ" numFmtId="0">
      <sharedItems count="8">
        <s v="набор инструмента"/>
        <s v="Вороток для ключей головок"/>
        <s v="Ключ для головки без воротка"/>
        <s v="набор ключей"/>
        <s v="ключ разводной"/>
        <s v="ключ зажим"/>
        <s v="шприц для смазки"/>
        <s v="гайковерт"/>
      </sharedItems>
    </cacheField>
    <cacheField name="СТРАНА" numFmtId="0">
      <sharedItems count="2">
        <s v="Корея"/>
        <s v="КИТАЙ"/>
      </sharedItems>
    </cacheField>
    <cacheField name="вес" numFmtId="164">
      <sharedItems containsSemiMixedTypes="0" containsString="0" containsNumber="1" containsInteger="1" minValue="10" maxValue="50" count="6">
        <n v="10"/>
        <n v="20"/>
        <n v="30"/>
        <n v="40"/>
        <n v="15"/>
        <n v="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</r>
  <r>
    <x v="1"/>
    <x v="1"/>
    <x v="1"/>
    <x v="1"/>
  </r>
  <r>
    <x v="1"/>
    <x v="2"/>
    <x v="1"/>
    <x v="0"/>
  </r>
  <r>
    <x v="0"/>
    <x v="3"/>
    <x v="0"/>
    <x v="2"/>
  </r>
  <r>
    <x v="2"/>
    <x v="4"/>
    <x v="1"/>
    <x v="3"/>
  </r>
  <r>
    <x v="2"/>
    <x v="5"/>
    <x v="1"/>
    <x v="4"/>
  </r>
  <r>
    <x v="1"/>
    <x v="6"/>
    <x v="0"/>
    <x v="1"/>
  </r>
  <r>
    <x v="0"/>
    <x v="7"/>
    <x v="1"/>
    <x v="5"/>
  </r>
  <r>
    <x v="2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showDrill="0" showDataTips="0" colGrandTotals="0" itemPrintTitles="1" createdVersion="4" indent="0" compact="0" compactData="0" multipleFieldFilters="0">
  <location ref="H14:J21" firstHeaderRow="1" firstDataRow="1" firstDataCol="2"/>
  <pivotFields count="4"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8">
        <item x="1"/>
        <item x="7"/>
        <item x="2"/>
        <item x="5"/>
        <item x="4"/>
        <item x="0"/>
        <item x="3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items count="6">
        <item x="0"/>
        <item x="4"/>
        <item x="1"/>
        <item x="2"/>
        <item x="3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2"/>
  </rowFields>
  <rowItems count="7">
    <i>
      <x/>
      <x/>
    </i>
    <i r="1">
      <x v="1"/>
    </i>
    <i>
      <x v="1"/>
      <x/>
    </i>
    <i r="1">
      <x v="1"/>
    </i>
    <i>
      <x v="2"/>
      <x/>
    </i>
    <i r="1">
      <x v="1"/>
    </i>
    <i t="grand">
      <x/>
    </i>
  </rowItems>
  <colItems count="1">
    <i/>
  </colItems>
  <dataFields count="1">
    <dataField name="Сумма по полю вес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Normal="100" workbookViewId="0">
      <pane ySplit="2" topLeftCell="A3" activePane="bottomLeft" state="frozen"/>
      <selection pane="bottomLeft" activeCell="N12" sqref="N12"/>
    </sheetView>
  </sheetViews>
  <sheetFormatPr defaultRowHeight="12"/>
  <cols>
    <col min="1" max="1" width="5" style="1" customWidth="1"/>
    <col min="2" max="2" width="18.7109375" style="2" customWidth="1"/>
    <col min="3" max="3" width="31.28515625" style="2" customWidth="1"/>
    <col min="4" max="4" width="17" style="2" customWidth="1"/>
    <col min="5" max="5" width="13.5703125" style="3" customWidth="1"/>
    <col min="6" max="7" width="9.140625" style="2"/>
    <col min="8" max="8" width="12.85546875" style="2" bestFit="1" customWidth="1"/>
    <col min="9" max="9" width="10.42578125" style="2" customWidth="1"/>
    <col min="10" max="10" width="19.140625" style="2" customWidth="1"/>
    <col min="11" max="11" width="6.28515625" style="2" customWidth="1"/>
    <col min="12" max="13" width="9.140625" style="2"/>
    <col min="14" max="14" width="11" style="2" bestFit="1" customWidth="1"/>
    <col min="15" max="15" width="24.7109375" style="2" bestFit="1" customWidth="1"/>
    <col min="16" max="16384" width="9.140625" style="2"/>
  </cols>
  <sheetData>
    <row r="1" spans="1:17" ht="27.75" customHeight="1" thickBot="1">
      <c r="C1" s="29" t="s">
        <v>16</v>
      </c>
    </row>
    <row r="2" spans="1:17" s="12" customFormat="1" ht="18" customHeight="1" thickBot="1">
      <c r="A2" s="4"/>
      <c r="B2" s="10" t="s">
        <v>10</v>
      </c>
      <c r="C2" s="10" t="s">
        <v>11</v>
      </c>
      <c r="D2" s="10" t="s">
        <v>12</v>
      </c>
      <c r="E2" s="11" t="s">
        <v>13</v>
      </c>
    </row>
    <row r="3" spans="1:17" s="5" customFormat="1" ht="17.100000000000001" customHeight="1">
      <c r="A3" s="6">
        <v>1</v>
      </c>
      <c r="B3" s="21">
        <v>8206000000</v>
      </c>
      <c r="C3" s="30" t="s">
        <v>1</v>
      </c>
      <c r="D3" s="22" t="s">
        <v>14</v>
      </c>
      <c r="E3" s="31">
        <v>10</v>
      </c>
    </row>
    <row r="4" spans="1:17" s="5" customFormat="1" ht="17.100000000000001" customHeight="1">
      <c r="A4" s="6">
        <v>2</v>
      </c>
      <c r="B4" s="20">
        <v>8205598099</v>
      </c>
      <c r="C4" s="34" t="s">
        <v>2</v>
      </c>
      <c r="D4" s="35" t="s">
        <v>9</v>
      </c>
      <c r="E4" s="36">
        <v>20</v>
      </c>
    </row>
    <row r="5" spans="1:17" s="5" customFormat="1" ht="17.100000000000001" customHeight="1">
      <c r="A5" s="6">
        <v>3</v>
      </c>
      <c r="B5" s="20">
        <v>8205598099</v>
      </c>
      <c r="C5" s="34" t="s">
        <v>3</v>
      </c>
      <c r="D5" s="35" t="s">
        <v>9</v>
      </c>
      <c r="E5" s="36">
        <v>10</v>
      </c>
    </row>
    <row r="6" spans="1:17" s="5" customFormat="1" ht="17.100000000000001" customHeight="1">
      <c r="A6" s="6">
        <v>4</v>
      </c>
      <c r="B6" s="21">
        <v>8206000000</v>
      </c>
      <c r="C6" s="30" t="s">
        <v>4</v>
      </c>
      <c r="D6" s="22" t="s">
        <v>14</v>
      </c>
      <c r="E6" s="31">
        <v>30</v>
      </c>
    </row>
    <row r="7" spans="1:17" s="5" customFormat="1" ht="17.100000000000001" customHeight="1">
      <c r="A7" s="6">
        <v>5</v>
      </c>
      <c r="B7" s="16">
        <v>8203200009</v>
      </c>
      <c r="C7" s="32" t="s">
        <v>5</v>
      </c>
      <c r="D7" s="17" t="s">
        <v>9</v>
      </c>
      <c r="E7" s="33">
        <v>40</v>
      </c>
    </row>
    <row r="8" spans="1:17" s="5" customFormat="1" ht="17.100000000000001" customHeight="1">
      <c r="A8" s="6">
        <v>6</v>
      </c>
      <c r="B8" s="16">
        <v>8203200009</v>
      </c>
      <c r="C8" s="32" t="s">
        <v>6</v>
      </c>
      <c r="D8" s="17" t="s">
        <v>9</v>
      </c>
      <c r="E8" s="33">
        <v>15</v>
      </c>
    </row>
    <row r="9" spans="1:17" s="5" customFormat="1" ht="17.100000000000001" customHeight="1">
      <c r="A9" s="6">
        <v>7</v>
      </c>
      <c r="B9" s="14">
        <v>8205598099</v>
      </c>
      <c r="C9" s="13" t="s">
        <v>7</v>
      </c>
      <c r="D9" s="9" t="s">
        <v>14</v>
      </c>
      <c r="E9" s="15">
        <v>20</v>
      </c>
    </row>
    <row r="10" spans="1:17" s="5" customFormat="1" ht="17.100000000000001" customHeight="1">
      <c r="A10" s="6">
        <v>8</v>
      </c>
      <c r="B10" s="23">
        <v>8206000000</v>
      </c>
      <c r="C10" s="24" t="s">
        <v>8</v>
      </c>
      <c r="D10" s="18" t="s">
        <v>9</v>
      </c>
      <c r="E10" s="19">
        <v>50</v>
      </c>
    </row>
    <row r="11" spans="1:17" s="5" customFormat="1" ht="17.100000000000001" customHeight="1">
      <c r="A11" s="6">
        <v>9</v>
      </c>
      <c r="B11" s="14">
        <v>8203200009</v>
      </c>
      <c r="C11" s="28" t="s">
        <v>5</v>
      </c>
      <c r="D11" s="9" t="s">
        <v>14</v>
      </c>
      <c r="E11" s="15">
        <v>10</v>
      </c>
    </row>
    <row r="12" spans="1:17" s="7" customFormat="1" ht="17.100000000000001" customHeight="1">
      <c r="C12" s="8"/>
      <c r="D12" s="25" t="s">
        <v>0</v>
      </c>
      <c r="E12" s="26">
        <f>SUM(E3:E11)</f>
        <v>205</v>
      </c>
      <c r="N12" s="39" t="s">
        <v>20</v>
      </c>
    </row>
    <row r="13" spans="1:17" ht="12.75" thickBot="1"/>
    <row r="14" spans="1:17" ht="30" customHeight="1">
      <c r="C14" s="29" t="s">
        <v>15</v>
      </c>
      <c r="H14" s="37" t="s">
        <v>10</v>
      </c>
      <c r="I14" s="37" t="s">
        <v>12</v>
      </c>
      <c r="J14" t="s">
        <v>17</v>
      </c>
      <c r="K14"/>
      <c r="L14" s="2" t="s">
        <v>19</v>
      </c>
      <c r="N14" s="10" t="s">
        <v>10</v>
      </c>
      <c r="O14" s="10" t="s">
        <v>11</v>
      </c>
      <c r="P14" s="10" t="s">
        <v>12</v>
      </c>
      <c r="Q14" s="11" t="s">
        <v>13</v>
      </c>
    </row>
    <row r="15" spans="1:17" ht="15">
      <c r="A15" s="27">
        <v>1</v>
      </c>
      <c r="B15" s="21">
        <v>8206000000</v>
      </c>
      <c r="C15" s="30" t="s">
        <v>1</v>
      </c>
      <c r="D15" s="22" t="s">
        <v>14</v>
      </c>
      <c r="E15" s="31">
        <v>40</v>
      </c>
      <c r="H15">
        <v>8203200009</v>
      </c>
      <c r="I15" t="s">
        <v>9</v>
      </c>
      <c r="J15" s="38">
        <v>55</v>
      </c>
      <c r="K15"/>
      <c r="L15" s="2">
        <f>SUMIFS(E$15:E$20,B$15:B$20,H15,D$15:D$20,I15)</f>
        <v>55</v>
      </c>
      <c r="N15" s="2">
        <f>H15</f>
        <v>8203200009</v>
      </c>
      <c r="O15" s="2" t="str">
        <f>VLOOKUP(N15,B$3:C$11,2,)</f>
        <v>ключ разводной</v>
      </c>
      <c r="P15" s="2" t="str">
        <f>I15</f>
        <v>КИТАЙ</v>
      </c>
      <c r="Q15" s="2">
        <f>J15</f>
        <v>55</v>
      </c>
    </row>
    <row r="16" spans="1:17" ht="15">
      <c r="A16" s="27">
        <v>2</v>
      </c>
      <c r="B16" s="20">
        <v>8205598099</v>
      </c>
      <c r="C16" s="34" t="s">
        <v>2</v>
      </c>
      <c r="D16" s="35" t="s">
        <v>9</v>
      </c>
      <c r="E16" s="36">
        <v>30</v>
      </c>
      <c r="H16">
        <v>8203200009</v>
      </c>
      <c r="I16" t="s">
        <v>14</v>
      </c>
      <c r="J16" s="38">
        <v>10</v>
      </c>
      <c r="K16"/>
      <c r="L16" s="2">
        <f t="shared" ref="L16:L20" si="0">SUMIFS(E$15:E$20,B$15:B$20,H16,D$15:D$20,I16)</f>
        <v>10</v>
      </c>
      <c r="N16" s="2">
        <f t="shared" ref="N16:N20" si="1">H16</f>
        <v>8203200009</v>
      </c>
      <c r="O16" s="2" t="str">
        <f t="shared" ref="O16:O20" si="2">VLOOKUP(N16,B$3:C$11,2,)</f>
        <v>ключ разводной</v>
      </c>
      <c r="P16" s="2" t="str">
        <f t="shared" ref="P16:P20" si="3">I16</f>
        <v>Корея</v>
      </c>
      <c r="Q16" s="2">
        <f t="shared" ref="Q16:Q20" si="4">J16</f>
        <v>10</v>
      </c>
    </row>
    <row r="17" spans="1:17" ht="15">
      <c r="A17" s="27">
        <v>3</v>
      </c>
      <c r="B17" s="16">
        <v>8203200009</v>
      </c>
      <c r="C17" s="32" t="s">
        <v>5</v>
      </c>
      <c r="D17" s="17" t="s">
        <v>9</v>
      </c>
      <c r="E17" s="33">
        <v>55</v>
      </c>
      <c r="H17">
        <v>8205598099</v>
      </c>
      <c r="I17" t="s">
        <v>9</v>
      </c>
      <c r="J17" s="38">
        <v>30</v>
      </c>
      <c r="K17"/>
      <c r="L17" s="2">
        <f t="shared" si="0"/>
        <v>30</v>
      </c>
      <c r="N17" s="2">
        <f t="shared" si="1"/>
        <v>8205598099</v>
      </c>
      <c r="O17" s="2" t="str">
        <f t="shared" si="2"/>
        <v>Вороток для ключей головок</v>
      </c>
      <c r="P17" s="2" t="str">
        <f t="shared" si="3"/>
        <v>КИТАЙ</v>
      </c>
      <c r="Q17" s="2">
        <f t="shared" si="4"/>
        <v>30</v>
      </c>
    </row>
    <row r="18" spans="1:17" ht="15">
      <c r="A18" s="27">
        <v>4</v>
      </c>
      <c r="B18" s="14">
        <v>8205598099</v>
      </c>
      <c r="C18" s="13" t="s">
        <v>7</v>
      </c>
      <c r="D18" s="9" t="s">
        <v>14</v>
      </c>
      <c r="E18" s="15">
        <v>20</v>
      </c>
      <c r="H18">
        <v>8205598099</v>
      </c>
      <c r="I18" t="s">
        <v>14</v>
      </c>
      <c r="J18" s="38">
        <v>20</v>
      </c>
      <c r="K18"/>
      <c r="L18" s="2">
        <f t="shared" si="0"/>
        <v>20</v>
      </c>
      <c r="N18" s="2">
        <f t="shared" si="1"/>
        <v>8205598099</v>
      </c>
      <c r="O18" s="2" t="str">
        <f t="shared" si="2"/>
        <v>Вороток для ключей головок</v>
      </c>
      <c r="P18" s="2" t="str">
        <f t="shared" si="3"/>
        <v>Корея</v>
      </c>
      <c r="Q18" s="2">
        <f t="shared" si="4"/>
        <v>20</v>
      </c>
    </row>
    <row r="19" spans="1:17" ht="15">
      <c r="A19" s="27">
        <v>5</v>
      </c>
      <c r="B19" s="23">
        <v>8206000000</v>
      </c>
      <c r="C19" s="24" t="s">
        <v>8</v>
      </c>
      <c r="D19" s="18" t="s">
        <v>9</v>
      </c>
      <c r="E19" s="19">
        <v>50</v>
      </c>
      <c r="H19">
        <v>8206000000</v>
      </c>
      <c r="I19" t="s">
        <v>9</v>
      </c>
      <c r="J19" s="38">
        <v>50</v>
      </c>
      <c r="K19"/>
      <c r="L19" s="2">
        <f t="shared" si="0"/>
        <v>50</v>
      </c>
      <c r="N19" s="2">
        <f t="shared" si="1"/>
        <v>8206000000</v>
      </c>
      <c r="O19" s="2" t="str">
        <f t="shared" si="2"/>
        <v>набор инструмента</v>
      </c>
      <c r="P19" s="2" t="str">
        <f t="shared" si="3"/>
        <v>КИТАЙ</v>
      </c>
      <c r="Q19" s="2">
        <f t="shared" si="4"/>
        <v>50</v>
      </c>
    </row>
    <row r="20" spans="1:17" ht="15">
      <c r="A20" s="27">
        <v>6</v>
      </c>
      <c r="B20" s="14">
        <v>8203200009</v>
      </c>
      <c r="C20" s="28" t="s">
        <v>5</v>
      </c>
      <c r="D20" s="9" t="s">
        <v>14</v>
      </c>
      <c r="E20" s="15">
        <v>10</v>
      </c>
      <c r="H20">
        <v>8206000000</v>
      </c>
      <c r="I20" t="s">
        <v>14</v>
      </c>
      <c r="J20" s="38">
        <v>40</v>
      </c>
      <c r="K20"/>
      <c r="L20" s="2">
        <f t="shared" si="0"/>
        <v>40</v>
      </c>
      <c r="N20" s="2">
        <f t="shared" si="1"/>
        <v>8206000000</v>
      </c>
      <c r="O20" s="2" t="str">
        <f t="shared" si="2"/>
        <v>набор инструмента</v>
      </c>
      <c r="P20" s="2" t="str">
        <f t="shared" si="3"/>
        <v>Корея</v>
      </c>
      <c r="Q20" s="2">
        <f t="shared" si="4"/>
        <v>40</v>
      </c>
    </row>
    <row r="21" spans="1:17" ht="15">
      <c r="D21" s="25" t="s">
        <v>0</v>
      </c>
      <c r="E21" s="26">
        <f>SUM(E15:E20)</f>
        <v>205</v>
      </c>
      <c r="H21" t="s">
        <v>18</v>
      </c>
      <c r="I21"/>
      <c r="J21" s="38">
        <v>205</v>
      </c>
      <c r="K21"/>
    </row>
    <row r="22" spans="1:17" ht="15">
      <c r="H22"/>
      <c r="I22"/>
      <c r="J22"/>
      <c r="K22"/>
    </row>
    <row r="23" spans="1:17" ht="15">
      <c r="H23"/>
      <c r="I23"/>
      <c r="J23"/>
      <c r="K23"/>
    </row>
    <row r="24" spans="1:17" ht="15">
      <c r="H24"/>
      <c r="I24"/>
      <c r="J24"/>
      <c r="K24"/>
    </row>
    <row r="25" spans="1:17" ht="15">
      <c r="H25"/>
      <c r="I25"/>
      <c r="J25"/>
      <c r="K25"/>
    </row>
    <row r="26" spans="1:17" ht="15">
      <c r="H26"/>
      <c r="I26"/>
      <c r="J26"/>
      <c r="K26"/>
    </row>
    <row r="27" spans="1:17" ht="15">
      <c r="H27"/>
      <c r="I27"/>
      <c r="J27"/>
      <c r="K27"/>
    </row>
    <row r="28" spans="1:17" ht="15">
      <c r="H28"/>
      <c r="I28"/>
      <c r="J28"/>
      <c r="K28"/>
    </row>
    <row r="29" spans="1:17" ht="15">
      <c r="H29"/>
      <c r="I29"/>
      <c r="J29"/>
      <c r="K29"/>
    </row>
    <row r="30" spans="1:17" ht="15">
      <c r="H30"/>
      <c r="I30"/>
      <c r="J30"/>
      <c r="K30"/>
    </row>
    <row r="31" spans="1:17" ht="15">
      <c r="H31"/>
      <c r="I31"/>
      <c r="J31"/>
      <c r="K31"/>
    </row>
    <row r="32" spans="1:17" ht="15">
      <c r="H32"/>
      <c r="I32"/>
      <c r="J32"/>
      <c r="K32"/>
    </row>
    <row r="33" spans="8:11" ht="15">
      <c r="H33"/>
      <c r="I33"/>
      <c r="J33"/>
      <c r="K33"/>
    </row>
    <row r="34" spans="8:11" ht="15">
      <c r="H34"/>
      <c r="I34"/>
      <c r="J34"/>
      <c r="K34"/>
    </row>
    <row r="35" spans="8:11" ht="15">
      <c r="H35"/>
      <c r="I35"/>
      <c r="J35"/>
      <c r="K35"/>
    </row>
    <row r="36" spans="8:11" ht="15">
      <c r="H36"/>
      <c r="I36"/>
      <c r="J36"/>
      <c r="K36"/>
    </row>
    <row r="37" spans="8:11" ht="15">
      <c r="H37"/>
      <c r="I37"/>
      <c r="J37"/>
      <c r="K37"/>
    </row>
    <row r="38" spans="8:11" ht="15">
      <c r="H38"/>
      <c r="I38"/>
      <c r="J38"/>
      <c r="K38"/>
    </row>
    <row r="39" spans="8:11" ht="15">
      <c r="H39"/>
      <c r="I39"/>
      <c r="J39"/>
      <c r="K39"/>
    </row>
    <row r="40" spans="8:11" ht="15">
      <c r="H40"/>
      <c r="I40"/>
      <c r="J40"/>
      <c r="K40"/>
    </row>
    <row r="41" spans="8:11" ht="15">
      <c r="H41"/>
      <c r="I41"/>
      <c r="J41"/>
      <c r="K41"/>
    </row>
    <row r="42" spans="8:11" ht="15">
      <c r="H42"/>
      <c r="I42"/>
      <c r="J42"/>
      <c r="K42"/>
    </row>
    <row r="43" spans="8:11" ht="15">
      <c r="H43"/>
      <c r="I43"/>
      <c r="J43"/>
      <c r="K43"/>
    </row>
  </sheetData>
  <printOptions horizontalCentered="1"/>
  <pageMargins left="0.39374999999999999" right="0.39374999999999999" top="0.39374999999999999" bottom="0.39374999999999999" header="0.51180555555555551" footer="0.51180555555555551"/>
  <pageSetup paperSize="9" scale="77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Bear1</dc:creator>
  <cp:lastModifiedBy>Boroda</cp:lastModifiedBy>
  <dcterms:created xsi:type="dcterms:W3CDTF">2009-04-25T13:06:37Z</dcterms:created>
  <dcterms:modified xsi:type="dcterms:W3CDTF">2016-07-22T00:11:52Z</dcterms:modified>
</cp:coreProperties>
</file>