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мета\Desktop\прайсы\"/>
    </mc:Choice>
  </mc:AlternateContent>
  <bookViews>
    <workbookView xWindow="0" yWindow="0" windowWidth="15345" windowHeight="4575"/>
  </bookViews>
  <sheets>
    <sheet name="Лист1" sheetId="1" r:id="rId1"/>
  </sheets>
  <definedNames>
    <definedName name="_xlnm._FilterDatabase" localSheetId="0" hidden="1">Лист1!$L$6:$M$8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M6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F33" i="1" s="1"/>
  <c r="E32" i="1"/>
  <c r="D32" i="1"/>
  <c r="F32" i="1" s="1"/>
  <c r="E31" i="1"/>
  <c r="D31" i="1"/>
  <c r="F31" i="1" s="1"/>
  <c r="E30" i="1"/>
  <c r="D30" i="1"/>
  <c r="E3" i="1"/>
  <c r="F3" i="1" s="1"/>
  <c r="D3" i="1"/>
  <c r="F38" i="1"/>
  <c r="F34" i="1"/>
  <c r="F30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F37" i="1"/>
  <c r="F39" i="1"/>
  <c r="E40" i="1"/>
  <c r="E41" i="1"/>
  <c r="F41" i="1" s="1"/>
  <c r="E42" i="1"/>
  <c r="F42" i="1" s="1"/>
  <c r="E43" i="1"/>
  <c r="F43" i="1" s="1"/>
  <c r="E44" i="1"/>
  <c r="E45" i="1"/>
  <c r="E46" i="1"/>
  <c r="E47" i="1"/>
  <c r="F47" i="1" s="1"/>
  <c r="D4" i="1"/>
  <c r="D5" i="1"/>
  <c r="D6" i="1"/>
  <c r="D7" i="1"/>
  <c r="F7" i="1" s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40" i="1"/>
  <c r="D41" i="1"/>
  <c r="D42" i="1"/>
  <c r="D43" i="1"/>
  <c r="D44" i="1"/>
  <c r="F44" i="1" s="1"/>
  <c r="D45" i="1"/>
  <c r="F45" i="1" s="1"/>
  <c r="D46" i="1"/>
  <c r="D47" i="1"/>
  <c r="F4" i="1"/>
  <c r="F5" i="1"/>
  <c r="F6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5" i="1"/>
  <c r="F36" i="1"/>
  <c r="F40" i="1"/>
  <c r="F46" i="1"/>
  <c r="F48" i="1"/>
  <c r="E48" i="1"/>
  <c r="D48" i="1" l="1"/>
</calcChain>
</file>

<file path=xl/comments1.xml><?xml version="1.0" encoding="utf-8"?>
<comments xmlns="http://schemas.openxmlformats.org/spreadsheetml/2006/main">
  <authors>
    <author>Смета</author>
  </authors>
  <commentList>
    <comment ref="C4" authorId="0" shapeId="0">
      <text>
        <r>
          <rPr>
            <b/>
            <sz val="9"/>
            <color indexed="81"/>
            <rFont val="Tahoma"/>
            <family val="2"/>
            <charset val="204"/>
          </rPr>
          <t>Смета:</t>
        </r>
        <r>
          <rPr>
            <sz val="9"/>
            <color indexed="81"/>
            <rFont val="Tahoma"/>
            <family val="2"/>
            <charset val="204"/>
          </rPr>
          <t xml:space="preserve">
N 250 стоит 476,82 Э
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  <charset val="204"/>
          </rPr>
          <t>Смета:</t>
        </r>
        <r>
          <rPr>
            <sz val="9"/>
            <color indexed="81"/>
            <rFont val="Tahoma"/>
            <family val="2"/>
            <charset val="204"/>
          </rPr>
          <t xml:space="preserve">
Запорный кран со сливом Reflex 
R ¾ x ¾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gjvtyznm
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  <charset val="204"/>
          </rPr>
          <t>Смета:</t>
        </r>
        <r>
          <rPr>
            <sz val="9"/>
            <color indexed="81"/>
            <rFont val="Tahoma"/>
            <family val="2"/>
            <charset val="204"/>
          </rPr>
          <t xml:space="preserve">
PN 17 или PN 16
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  <charset val="204"/>
          </rPr>
          <t>Смета:</t>
        </r>
        <r>
          <rPr>
            <sz val="9"/>
            <color indexed="81"/>
            <rFont val="Tahoma"/>
            <family val="2"/>
            <charset val="204"/>
          </rPr>
          <t xml:space="preserve">
0 шт ? Удалить?
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  <charset val="204"/>
          </rPr>
          <t>Смета:</t>
        </r>
        <r>
          <rPr>
            <sz val="9"/>
            <color indexed="81"/>
            <rFont val="Tahoma"/>
            <family val="2"/>
            <charset val="204"/>
          </rPr>
          <t xml:space="preserve">
Не найдет , требуеться разъеснение
</t>
        </r>
      </text>
    </comment>
    <comment ref="C39" authorId="0" shapeId="0">
      <text>
        <r>
          <rPr>
            <b/>
            <sz val="9"/>
            <color indexed="81"/>
            <rFont val="Tahoma"/>
            <family val="2"/>
            <charset val="204"/>
          </rPr>
          <t>Смета:</t>
        </r>
        <r>
          <rPr>
            <sz val="9"/>
            <color indexed="81"/>
            <rFont val="Tahoma"/>
            <family val="2"/>
            <charset val="204"/>
          </rPr>
          <t xml:space="preserve">
входит в кран
</t>
        </r>
      </text>
    </comment>
    <comment ref="C4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Входит в кран
</t>
        </r>
      </text>
    </comment>
  </commentList>
</comments>
</file>

<file path=xl/sharedStrings.xml><?xml version="1.0" encoding="utf-8"?>
<sst xmlns="http://schemas.openxmlformats.org/spreadsheetml/2006/main" count="91" uniqueCount="86">
  <si>
    <t>Водонагреватель</t>
  </si>
  <si>
    <t>Манометр</t>
  </si>
  <si>
    <t>Бойлер</t>
  </si>
  <si>
    <t>Кран</t>
  </si>
  <si>
    <t>Термометр</t>
  </si>
  <si>
    <t>Фильтр</t>
  </si>
  <si>
    <t>Трубк</t>
  </si>
  <si>
    <t>Труба</t>
  </si>
  <si>
    <t>Клапан</t>
  </si>
  <si>
    <t>Воздухоотводчик</t>
  </si>
  <si>
    <t>Насос циркуляционный ТР25-50\2R RUUE</t>
  </si>
  <si>
    <t>Бак расширительный мембранный Reflex NG 25</t>
  </si>
  <si>
    <t>Защищенный клапан со сливом для баков Reflex SU R3/4</t>
  </si>
  <si>
    <t>Ёмкость для приготовления раствора пропиленгликоля Quadro W1000</t>
  </si>
  <si>
    <t>Предохранительный клапан для систем водоснабжения  VT.1831.N.06</t>
  </si>
  <si>
    <t>Термометр биметаллический  ТБ-063-01</t>
  </si>
  <si>
    <t>Манометр показывающий ДМ 02-100</t>
  </si>
  <si>
    <t>Фильтр сетчатый со спускным краном FRV-D Ду25</t>
  </si>
  <si>
    <t>Сетка для фильтра FRV-D Ду25</t>
  </si>
  <si>
    <t>Кран дренажный для фильтра FRV-D Ду25</t>
  </si>
  <si>
    <t>Ручной балансировочный клапан фланцевый  MSV-F2, Ду65</t>
  </si>
  <si>
    <t>Обратный клапан пружинный NRV EF, Ду25</t>
  </si>
  <si>
    <t>Кран шаровый полнопроходной BRV, Ду15</t>
  </si>
  <si>
    <t>Кран шаровый полнопроходной BRV, Ду20</t>
  </si>
  <si>
    <t>Кран шаровый полнопроходной BRV, Ду25</t>
  </si>
  <si>
    <t>Кран шаровый полнопроходной BRV, Ду65</t>
  </si>
  <si>
    <t>Кран шаровый полнопроходной со спускным элементом BRV-D, Ду15</t>
  </si>
  <si>
    <t>Воздухоотводчик автоматический Airvent, Ду15</t>
  </si>
  <si>
    <t>Гибкая вставка резиновая фланцевая KP ARM Ф, Ду65</t>
  </si>
  <si>
    <t>Труба бесшовная горячедеформированная из коррозионно-стойкой стали Ø76х4,5</t>
  </si>
  <si>
    <t>Труба S4,0 PN20 фибербазальт Ø90х10,1</t>
  </si>
  <si>
    <t>Труба S3,2 PN16 Ø63x8.6</t>
  </si>
  <si>
    <t>Труба S3,2 PN16 Ø32х4,4</t>
  </si>
  <si>
    <t>Трубки теплоизоляционные ST 13х89</t>
  </si>
  <si>
    <t>Трубки теплоизоляционные ST 13х64</t>
  </si>
  <si>
    <t>Трубки теплоизоляционные ST 13х35</t>
  </si>
  <si>
    <t>Трубки теплоизоляционные ST IC CLAD 13х89</t>
  </si>
  <si>
    <t>Трубки теплоизоляционные ST IC CLAD 13х76</t>
  </si>
  <si>
    <t>Компенсатор осевой сильфонный фланцевый КСФ 65-16-50</t>
  </si>
  <si>
    <t>Водный раствор пропиленгликоля 40%</t>
  </si>
  <si>
    <t>Узлы гидравлических обвязок охладителей</t>
  </si>
  <si>
    <t>Клапан трехходовой регулирующий TBVL-3-160-1</t>
  </si>
  <si>
    <t>Шаровый полнопроходной кран BVR, Ду15</t>
  </si>
  <si>
    <t>Шаровый полнопроходной кран BVR-С, Ду15</t>
  </si>
  <si>
    <t>Шаровый полнопроходной кран BVR, Ду50</t>
  </si>
  <si>
    <t>Фильтр сетчатый FVR-D, Ду50</t>
  </si>
  <si>
    <t>Cпускной кран для фильтра FVR-D Ду50</t>
  </si>
  <si>
    <t>Сетка и прокладка для фильтра FVR-D Ду50</t>
  </si>
  <si>
    <t>Клапан обратный  NRV-EF, Ду50</t>
  </si>
  <si>
    <t>Ручной балансировочный клапан MSV-BD, Ду50</t>
  </si>
  <si>
    <t>Шаровый полнопроходной кран со спускным элементом BRV-D, Ду15</t>
  </si>
  <si>
    <t>Термометр биметаллический ТБ-063-01</t>
  </si>
  <si>
    <t>;ЕСЛИ(ЕЧИСЛО(ПОИСК("Манометр";C3));"300"</t>
  </si>
  <si>
    <t>Насос</t>
  </si>
  <si>
    <t>Мембра</t>
  </si>
  <si>
    <t>Котел</t>
  </si>
  <si>
    <t>Муфта</t>
  </si>
  <si>
    <t>Вентиль</t>
  </si>
  <si>
    <t>Гофротруба</t>
  </si>
  <si>
    <t>Угольник</t>
  </si>
  <si>
    <t>Фиксирующий желоб</t>
  </si>
  <si>
    <t>Переходник</t>
  </si>
  <si>
    <t>Тройник</t>
  </si>
  <si>
    <t>Монтажная гильза</t>
  </si>
  <si>
    <t>Гребенка</t>
  </si>
  <si>
    <t>Отвод</t>
  </si>
  <si>
    <t>Футорка</t>
  </si>
  <si>
    <t>Заглушка</t>
  </si>
  <si>
    <t>Радиатор</t>
  </si>
  <si>
    <t>Резьбозажимные соединения</t>
  </si>
  <si>
    <t>Хомут</t>
  </si>
  <si>
    <t>Кронштейн</t>
  </si>
  <si>
    <t xml:space="preserve"> Фланец</t>
  </si>
  <si>
    <t>Гайка</t>
  </si>
  <si>
    <t>Американка</t>
  </si>
  <si>
    <t>Коллектор</t>
  </si>
  <si>
    <t>Ниппель</t>
  </si>
  <si>
    <t>3/4</t>
  </si>
  <si>
    <t>1/2</t>
  </si>
  <si>
    <t>1/4</t>
  </si>
  <si>
    <t>Утеплитель</t>
  </si>
  <si>
    <t>;ЕСЛИ(ЕЧИСЛО(ПОИСК("1";C50));"1"</t>
  </si>
  <si>
    <t>;ЕСЛИ(ЕЧИСЛО(ПОИСК("2";C51));"2"</t>
  </si>
  <si>
    <t>;ЕСЛИ(ЕЧИСЛО(ПОИСК("3";C53));"3"</t>
  </si>
  <si>
    <t>;ЕСЛИ(ЕЧИСЛО(ПОИСК("4";C54));"4"</t>
  </si>
  <si>
    <t xml:space="preserve">1 2 3 4  5 6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</si>
</sst>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/>
    <xf numFmtId="0" fontId="2" fillId="2" borderId="1" xfId="0" applyFont="1" applyFill="1" applyBorder="1"/>
    <xf numFmtId="0" fontId="2" fillId="3" borderId="1" xfId="0" applyFont="1" applyFill="1" applyBorder="1"/>
    <xf numFmtId="0" fontId="2" fillId="0" borderId="1" xfId="0" applyFont="1" applyBorder="1" applyAlignment="1">
      <alignment horizontal="left" indent="1"/>
    </xf>
    <xf numFmtId="0" fontId="1" fillId="0" borderId="1" xfId="0" applyFont="1" applyBorder="1"/>
    <xf numFmtId="0" fontId="0" fillId="0" borderId="1" xfId="0" applyFill="1" applyBorder="1"/>
    <xf numFmtId="0" fontId="0" fillId="0" borderId="1" xfId="0" applyBorder="1"/>
    <xf numFmtId="0" fontId="2" fillId="0" borderId="1" xfId="0" applyFont="1" applyFill="1" applyBorder="1"/>
    <xf numFmtId="0" fontId="0" fillId="0" borderId="2" xfId="0" applyBorder="1"/>
    <xf numFmtId="0" fontId="2" fillId="0" borderId="4" xfId="0" applyFont="1" applyBorder="1"/>
    <xf numFmtId="0" fontId="0" fillId="0" borderId="3" xfId="0" applyBorder="1"/>
    <xf numFmtId="49" fontId="0" fillId="0" borderId="0" xfId="0" applyNumberFormat="1"/>
    <xf numFmtId="2" fontId="0" fillId="0" borderId="0" xfId="0" applyNumberFormat="1"/>
  </cellXfs>
  <cellStyles count="1">
    <cellStyle name="Обычный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M57"/>
  <sheetViews>
    <sheetView tabSelected="1" topLeftCell="C1" workbookViewId="0">
      <selection activeCell="H6" sqref="H6"/>
    </sheetView>
  </sheetViews>
  <sheetFormatPr defaultRowHeight="15" x14ac:dyDescent="0.25"/>
  <cols>
    <col min="2" max="2" width="21.85546875" customWidth="1"/>
    <col min="3" max="3" width="76" customWidth="1"/>
    <col min="4" max="4" width="15.85546875" customWidth="1"/>
    <col min="5" max="5" width="20" customWidth="1"/>
    <col min="7" max="7" width="19" customWidth="1"/>
    <col min="8" max="8" width="28.42578125" customWidth="1"/>
    <col min="11" max="11" width="10.28515625" customWidth="1"/>
    <col min="12" max="12" width="21.28515625" customWidth="1"/>
  </cols>
  <sheetData>
    <row r="1" spans="3:13" x14ac:dyDescent="0.25">
      <c r="L1" s="12"/>
    </row>
    <row r="2" spans="3:13" ht="15.75" thickBot="1" x14ac:dyDescent="0.3">
      <c r="C2" s="11"/>
      <c r="D2" s="11"/>
      <c r="E2" s="11"/>
      <c r="F2" s="11"/>
      <c r="L2" s="12"/>
    </row>
    <row r="3" spans="3:13" x14ac:dyDescent="0.25">
      <c r="C3" s="10" t="s">
        <v>10</v>
      </c>
      <c r="D3" t="str">
        <f>IF(ISNUMBER(SEARCH("труба",C3)),"100",IF(ISNUMBER(SEARCH("трубк",C3)),"200",IF(ISNUMBER(SEARCH("Водонагреватель",C3)),"300",IF(ISNUMBER(SEARCH("Манометр",C3)),"400",IF(ISNUMBER(SEARCH("Бойлер",C3)),"500",IF(ISNUMBER(SEARCH("Кран",C3)),"600",IF(ISNUMBER(SEARCH("Термометр",C3)),"700",IF(ISNUMBER(SEARCH("Фильтр",C3)),"800",IF(ISNUMBER(SEARCH("Клапан",C3)),"900",IF(ISNUMBER(SEARCH("Воздухоотводчик",C3)),"1000",IF(ISNUMBER(SEARCH("Насос",C3)),"1100",IF(ISNUMBER(SEARCH("Мембра",C3)),"1200",IF(ISNUMBER(SEARCH("Котел",C3)),"1300",IF(ISNUMBER(SEARCH("Муфта",C3)),"1400",IF(ISNUMBER(SEARCH("Вентиль",C3)),"1500",IF(ISNUMBER(SEARCH("Гофротруба",C3)),"1600",IF(ISNUMBER(SEARCH("Угольник",C3)),"1700",IF(ISNUMBER(SEARCH("Фиксирующий желоб",C3)),"1800",IF(ISNUMBER(SEARCH("Переходник",C3)),"1900",IF(ISNUMBER(SEARCH("Тройник",C3)),"2000",IF(ISNUMBER(SEARCH("Гильза",C3)),"2100",IF(ISNUMBER(SEARCH("Гребенка",C3)),"2200",IF(ISNUMBER(SEARCH("Переходник",C3)),"2300",IF(ISNUMBER(SEARCH("Отвод",C3)),"2400",IF(ISNUMBER(SEARCH("Футорка",C3)),"2500",IF(ISNUMBER(SEARCH("Заглушка",C3)),"2600",IF(ISNUMBER(SEARCH("Радиатор",C3)),"2700",IF(ISNUMBER(SEARCH("Резьбозажимные соединения",C3)),"2800",IF(ISNUMBER(SEARCH("Хомут",C3)),"2900",IF(ISNUMBER(SEARCH("Кронштейн",C3)),"3000",IF(ISNUMBER(SEARCH("Фланец",C3)),"3100",IF(ISNUMBER(SEARCH("Гайка",C3)),"3200",IF(ISNUMBER(SEARCH("Американка",C3)),"3300",IF(ISNUMBER(SEARCH("Коллектор",C3)),"3400",IF(ISNUMBER(SEARCH("Ниппель",C3)),"3500",IF(ISNUMBER(SEARCH("Утеплитель",C3)),"3600"))))))))))))))))))))))))))))))))))))</f>
        <v>1100</v>
      </c>
      <c r="E3" t="str">
        <f>IF(ISNUMBER(SEARCH("1",C3)),"1",IF(ISNUMBER(SEARCH("2",C3)),"2",IF(ISNUMBER(SEARCH("3",C3)),"3",IF(ISNUMBER(SEARCH("4",C3)),"4",IF(ISNUMBER(SEARCH("5",C3)),"5",IF(ISNUMBER(SEARCH("6",C3)),"6",IF(ISNUMBER(SEARCH("7",C3)),"7",IF(ISNUMBER(SEARCH("8",C3)),"8",IF(ISNUMBER(SEARCH("9",C3)),"9",IF(ISNUMBER(SEARCH("25",C3)),"25",IF(ISNUMBER(SEARCH("30",C3)),"30",IF(ISNUMBER(SEARCH("32",C3)),"32",IF(ISNUMBER(SEARCH("40",C3)),"40",IF(ISNUMBER(SEARCH("45",C3)),"45",IF(ISNUMBER(SEARCH("50",C3)),"50",IF(ISNUMBER(SEARCH("65",C3)),"65",IF(ISNUMBER(SEARCH("80",C3)),"80",IF(ISNUMBER(SEARCH("90",C3)),"90",IF(ISNUMBER(SEARCH("1/2",C3)),"120000",IF(ISNUMBER(SEARCH("1/4",C3)),"140000",IF(ISNUMBER(SEARCH("3/4",C3)),"340000")))))))))))))))))))))</f>
        <v>2</v>
      </c>
      <c r="F3">
        <f>D3+E3</f>
        <v>1102</v>
      </c>
      <c r="H3" t="s">
        <v>7</v>
      </c>
      <c r="I3">
        <v>100</v>
      </c>
      <c r="L3" s="12"/>
    </row>
    <row r="4" spans="3:13" x14ac:dyDescent="0.25">
      <c r="C4" s="2" t="s">
        <v>11</v>
      </c>
      <c r="D4" t="str">
        <f t="shared" ref="D4:D47" si="0">IF(ISNUMBER(SEARCH("труба",C4)),"100",IF(ISNUMBER(SEARCH("трубк",C4)),"200",IF(ISNUMBER(SEARCH("Водонагреватель",C4)),"300",IF(ISNUMBER(SEARCH("Манометр",C4)),"400",IF(ISNUMBER(SEARCH("Бойлер",C4)),"500",IF(ISNUMBER(SEARCH("Кран",C4)),"600",IF(ISNUMBER(SEARCH("Термометр",C4)),"700",IF(ISNUMBER(SEARCH("Фильтр",C4)),"800",IF(ISNUMBER(SEARCH("Клапан",C4)),"900",IF(ISNUMBER(SEARCH("Воздухоотводчик",C4)),"1000",IF(ISNUMBER(SEARCH("Насос",C4)),"1100",IF(ISNUMBER(SEARCH("Мембра",C4)),"1200",IF(ISNUMBER(SEARCH("Котел",C4)),"1300",IF(ISNUMBER(SEARCH("Муфта",C4)),"1400",IF(ISNUMBER(SEARCH("Вентиль",C4)),"1500",IF(ISNUMBER(SEARCH("Гофротруба",C4)),"1600",IF(ISNUMBER(SEARCH("Угольник",C4)),"1700",IF(ISNUMBER(SEARCH("Фиксирующий желоб",C4)),"1800",IF(ISNUMBER(SEARCH("Переходник",C4)),"1900",IF(ISNUMBER(SEARCH("Тройник",C4)),"2000",IF(ISNUMBER(SEARCH("Гильза",C4)),"2100",IF(ISNUMBER(SEARCH("Гребенка",C4)),"2200",IF(ISNUMBER(SEARCH("Переходник",C4)),"2300",IF(ISNUMBER(SEARCH("Отвод",C4)),"2400",IF(ISNUMBER(SEARCH("Футорка",C4)),"2500",IF(ISNUMBER(SEARCH("Заглушка",C4)),"2600",IF(ISNUMBER(SEARCH("Радиатор",C4)),"2700",IF(ISNUMBER(SEARCH("Резьбозажимные соединения",C4)),"2800",IF(ISNUMBER(SEARCH("Хомут",C4)),"2900",IF(ISNUMBER(SEARCH("Кронштейн",C4)),"3000",IF(ISNUMBER(SEARCH("Фланец",C4)),"3100",IF(ISNUMBER(SEARCH("Гайка",C4)),"3200",IF(ISNUMBER(SEARCH("Американка",C4)),"3300",IF(ISNUMBER(SEARCH("Коллектор",C4)),"3400",IF(ISNUMBER(SEARCH("Ниппель",C4)),"3500",IF(ISNUMBER(SEARCH("Утеплитель",C4)),"3600"))))))))))))))))))))))))))))))))))))</f>
        <v>1200</v>
      </c>
      <c r="E4" t="str">
        <f t="shared" ref="E4:E47" si="1">IF(ISNUMBER(SEARCH("1",C4)),"1",IF(ISNUMBER(SEARCH("9",C4)),"9",IF(ISNUMBER(SEARCH("13",C4)),"13",IF(ISNUMBER(SEARCH("15",C4)),"15",IF(ISNUMBER(SEARCH("16",C4)),"16",IF(ISNUMBER(SEARCH("18",C4)),"18",IF(ISNUMBER(SEARCH("20",C4)),"20",IF(ISNUMBER(SEARCH("22",C4)),"22",IF(ISNUMBER(SEARCH("25",C4)),"25",IF(ISNUMBER(SEARCH("28",C4)),"28",IF(ISNUMBER(SEARCH("30",C4)),"30",IF(ISNUMBER(SEARCH("32",C4)),"32",IF(ISNUMBER(SEARCH("40",C4)),"40",IF(ISNUMBER(SEARCH("45",C4)),"45",IF(ISNUMBER(SEARCH("50",C4)),"50",IF(ISNUMBER(SEARCH("65",C4)),"65",IF(ISNUMBER(SEARCH("80",C4)),"80",IF(ISNUMBER(SEARCH("90",C4)),"90",IF(ISNUMBER(SEARCH("1/2",C4)),"120000",IF(ISNUMBER(SEARCH("1/4",C4)),"140000",IF(ISNUMBER(SEARCH("3/4",C4)),"340000")))))))))))))))))))))</f>
        <v>25</v>
      </c>
      <c r="F4">
        <f t="shared" ref="F4:F48" si="2">D4+E4</f>
        <v>1225</v>
      </c>
      <c r="H4" t="s">
        <v>6</v>
      </c>
      <c r="I4">
        <v>200</v>
      </c>
      <c r="L4" s="12"/>
      <c r="M4" t="s">
        <v>52</v>
      </c>
    </row>
    <row r="5" spans="3:13" x14ac:dyDescent="0.25">
      <c r="C5" s="3" t="s">
        <v>12</v>
      </c>
      <c r="D5" t="str">
        <f t="shared" si="0"/>
        <v>900</v>
      </c>
      <c r="E5" t="str">
        <f t="shared" si="1"/>
        <v>340000</v>
      </c>
      <c r="F5">
        <f t="shared" si="2"/>
        <v>340900</v>
      </c>
      <c r="H5" t="s">
        <v>0</v>
      </c>
      <c r="I5">
        <v>300</v>
      </c>
      <c r="L5" s="12"/>
    </row>
    <row r="6" spans="3:13" x14ac:dyDescent="0.25">
      <c r="C6" s="1" t="s">
        <v>13</v>
      </c>
      <c r="D6" t="b">
        <f t="shared" si="0"/>
        <v>0</v>
      </c>
      <c r="E6" t="str">
        <f t="shared" si="1"/>
        <v>1</v>
      </c>
      <c r="F6">
        <f t="shared" si="2"/>
        <v>1</v>
      </c>
      <c r="H6" t="s">
        <v>1</v>
      </c>
      <c r="I6">
        <v>400</v>
      </c>
      <c r="L6" s="12" t="s">
        <v>85</v>
      </c>
      <c r="M6" t="str">
        <f>IF(ISNUMBER(SEARCH("1",L6)),"1",IF(ISNUMBER(SEARCH("2",C3)),"2",IF(ISNUMBER(SEARCH("3",C3)),"3",IF(ISNUMBER(SEARCH("4",C3)),"4",IF(ISNUMBER(SEARCH("5",C3)),"5",IF(ISNUMBER(SEARCH("6",C3)),"6"))))))</f>
        <v>1</v>
      </c>
    </row>
    <row r="7" spans="3:13" x14ac:dyDescent="0.25">
      <c r="C7" s="1" t="s">
        <v>14</v>
      </c>
      <c r="D7" t="str">
        <f t="shared" si="0"/>
        <v>900</v>
      </c>
      <c r="E7" t="str">
        <f t="shared" si="1"/>
        <v>1</v>
      </c>
      <c r="F7">
        <f t="shared" si="2"/>
        <v>901</v>
      </c>
      <c r="H7" t="s">
        <v>2</v>
      </c>
      <c r="I7">
        <v>500</v>
      </c>
      <c r="L7" s="12" t="s">
        <v>85</v>
      </c>
      <c r="M7">
        <f>MAXA(IF(ISNUMBER(SEARCH("1",L7)),"1",MAXA(IF(ISNUMBER(SEARCH("2",L7)),"2"))))</f>
        <v>1</v>
      </c>
    </row>
    <row r="8" spans="3:13" x14ac:dyDescent="0.25">
      <c r="C8" s="1" t="s">
        <v>15</v>
      </c>
      <c r="D8" t="str">
        <f t="shared" si="0"/>
        <v>700</v>
      </c>
      <c r="E8" t="str">
        <f t="shared" si="1"/>
        <v>1</v>
      </c>
      <c r="F8">
        <f t="shared" si="2"/>
        <v>701</v>
      </c>
      <c r="H8" t="s">
        <v>3</v>
      </c>
      <c r="I8">
        <v>600</v>
      </c>
      <c r="L8" s="12" t="s">
        <v>85</v>
      </c>
    </row>
    <row r="9" spans="3:13" x14ac:dyDescent="0.25">
      <c r="C9" s="1" t="s">
        <v>16</v>
      </c>
      <c r="D9" t="str">
        <f t="shared" si="0"/>
        <v>400</v>
      </c>
      <c r="E9" t="str">
        <f t="shared" si="1"/>
        <v>1</v>
      </c>
      <c r="F9">
        <f t="shared" si="2"/>
        <v>401</v>
      </c>
      <c r="H9" t="s">
        <v>4</v>
      </c>
      <c r="I9">
        <v>700</v>
      </c>
      <c r="L9" s="12"/>
    </row>
    <row r="10" spans="3:13" x14ac:dyDescent="0.25">
      <c r="C10" s="1" t="s">
        <v>17</v>
      </c>
      <c r="D10" t="str">
        <f t="shared" si="0"/>
        <v>600</v>
      </c>
      <c r="E10" t="str">
        <f t="shared" si="1"/>
        <v>25</v>
      </c>
      <c r="F10">
        <f t="shared" si="2"/>
        <v>625</v>
      </c>
      <c r="H10" t="s">
        <v>5</v>
      </c>
      <c r="I10">
        <v>800</v>
      </c>
    </row>
    <row r="11" spans="3:13" x14ac:dyDescent="0.25">
      <c r="C11" s="1" t="s">
        <v>18</v>
      </c>
      <c r="D11" t="str">
        <f t="shared" si="0"/>
        <v>800</v>
      </c>
      <c r="E11" t="str">
        <f t="shared" si="1"/>
        <v>25</v>
      </c>
      <c r="F11">
        <f t="shared" si="2"/>
        <v>825</v>
      </c>
      <c r="H11" t="s">
        <v>8</v>
      </c>
      <c r="I11">
        <v>900</v>
      </c>
    </row>
    <row r="12" spans="3:13" x14ac:dyDescent="0.25">
      <c r="C12" s="1" t="s">
        <v>19</v>
      </c>
      <c r="D12" t="str">
        <f t="shared" si="0"/>
        <v>600</v>
      </c>
      <c r="E12" t="str">
        <f t="shared" si="1"/>
        <v>25</v>
      </c>
      <c r="F12">
        <f t="shared" si="2"/>
        <v>625</v>
      </c>
      <c r="H12" t="s">
        <v>9</v>
      </c>
      <c r="I12">
        <v>1000</v>
      </c>
    </row>
    <row r="13" spans="3:13" x14ac:dyDescent="0.25">
      <c r="C13" s="1" t="s">
        <v>20</v>
      </c>
      <c r="D13" t="str">
        <f t="shared" si="0"/>
        <v>900</v>
      </c>
      <c r="E13" t="str">
        <f t="shared" si="1"/>
        <v>65</v>
      </c>
      <c r="F13">
        <f t="shared" si="2"/>
        <v>965</v>
      </c>
      <c r="H13" t="s">
        <v>53</v>
      </c>
      <c r="I13">
        <v>1100</v>
      </c>
      <c r="L13" s="12"/>
    </row>
    <row r="14" spans="3:13" x14ac:dyDescent="0.25">
      <c r="C14" s="1" t="s">
        <v>21</v>
      </c>
      <c r="D14" t="str">
        <f t="shared" si="0"/>
        <v>900</v>
      </c>
      <c r="E14" t="str">
        <f t="shared" si="1"/>
        <v>25</v>
      </c>
      <c r="F14">
        <f t="shared" si="2"/>
        <v>925</v>
      </c>
      <c r="H14" t="s">
        <v>54</v>
      </c>
      <c r="I14">
        <v>1200</v>
      </c>
      <c r="L14" s="12"/>
    </row>
    <row r="15" spans="3:13" x14ac:dyDescent="0.25">
      <c r="C15" s="1" t="s">
        <v>22</v>
      </c>
      <c r="D15" t="str">
        <f t="shared" si="0"/>
        <v>600</v>
      </c>
      <c r="E15" t="str">
        <f t="shared" si="1"/>
        <v>1</v>
      </c>
      <c r="F15">
        <f t="shared" si="2"/>
        <v>601</v>
      </c>
      <c r="H15" t="s">
        <v>55</v>
      </c>
      <c r="I15">
        <v>1300</v>
      </c>
      <c r="L15" s="12"/>
    </row>
    <row r="16" spans="3:13" x14ac:dyDescent="0.25">
      <c r="C16" s="1" t="s">
        <v>23</v>
      </c>
      <c r="D16" t="str">
        <f t="shared" si="0"/>
        <v>600</v>
      </c>
      <c r="E16" t="str">
        <f t="shared" si="1"/>
        <v>20</v>
      </c>
      <c r="F16">
        <f t="shared" si="2"/>
        <v>620</v>
      </c>
      <c r="H16" t="s">
        <v>56</v>
      </c>
      <c r="I16">
        <v>1400</v>
      </c>
      <c r="L16" s="12"/>
    </row>
    <row r="17" spans="3:12" x14ac:dyDescent="0.25">
      <c r="C17" s="1" t="s">
        <v>24</v>
      </c>
      <c r="D17" t="str">
        <f t="shared" si="0"/>
        <v>600</v>
      </c>
      <c r="E17" t="str">
        <f t="shared" si="1"/>
        <v>25</v>
      </c>
      <c r="F17">
        <f t="shared" si="2"/>
        <v>625</v>
      </c>
      <c r="H17" t="s">
        <v>57</v>
      </c>
      <c r="I17">
        <v>1500</v>
      </c>
      <c r="L17" s="12"/>
    </row>
    <row r="18" spans="3:12" x14ac:dyDescent="0.25">
      <c r="C18" s="1" t="s">
        <v>25</v>
      </c>
      <c r="D18" t="str">
        <f t="shared" si="0"/>
        <v>600</v>
      </c>
      <c r="E18" t="str">
        <f t="shared" si="1"/>
        <v>65</v>
      </c>
      <c r="F18">
        <f t="shared" si="2"/>
        <v>665</v>
      </c>
      <c r="H18" t="s">
        <v>58</v>
      </c>
      <c r="I18">
        <v>1600</v>
      </c>
      <c r="L18" s="12"/>
    </row>
    <row r="19" spans="3:12" x14ac:dyDescent="0.25">
      <c r="C19" s="1" t="s">
        <v>26</v>
      </c>
      <c r="D19" t="str">
        <f t="shared" si="0"/>
        <v>600</v>
      </c>
      <c r="E19" t="str">
        <f t="shared" si="1"/>
        <v>1</v>
      </c>
      <c r="F19">
        <f t="shared" si="2"/>
        <v>601</v>
      </c>
      <c r="H19" t="s">
        <v>59</v>
      </c>
      <c r="I19">
        <v>1700</v>
      </c>
      <c r="L19" s="12"/>
    </row>
    <row r="20" spans="3:12" x14ac:dyDescent="0.25">
      <c r="C20" s="1" t="s">
        <v>27</v>
      </c>
      <c r="D20" t="str">
        <f t="shared" si="0"/>
        <v>1000</v>
      </c>
      <c r="E20" t="str">
        <f t="shared" si="1"/>
        <v>1</v>
      </c>
      <c r="F20">
        <f t="shared" si="2"/>
        <v>1001</v>
      </c>
      <c r="H20" t="s">
        <v>60</v>
      </c>
      <c r="I20">
        <v>1800</v>
      </c>
      <c r="L20" s="12"/>
    </row>
    <row r="21" spans="3:12" x14ac:dyDescent="0.25">
      <c r="C21" s="4" t="s">
        <v>28</v>
      </c>
      <c r="D21" t="b">
        <f t="shared" si="0"/>
        <v>0</v>
      </c>
      <c r="E21" t="str">
        <f t="shared" si="1"/>
        <v>65</v>
      </c>
      <c r="F21">
        <f t="shared" si="2"/>
        <v>65</v>
      </c>
      <c r="H21" t="s">
        <v>61</v>
      </c>
      <c r="I21">
        <v>1900</v>
      </c>
      <c r="K21">
        <v>120000</v>
      </c>
      <c r="L21" s="12" t="s">
        <v>78</v>
      </c>
    </row>
    <row r="22" spans="3:12" x14ac:dyDescent="0.25">
      <c r="C22" s="1" t="s">
        <v>29</v>
      </c>
      <c r="D22" t="str">
        <f t="shared" si="0"/>
        <v>100</v>
      </c>
      <c r="E22" t="b">
        <f t="shared" si="1"/>
        <v>0</v>
      </c>
      <c r="F22">
        <f t="shared" si="2"/>
        <v>100</v>
      </c>
      <c r="H22" t="s">
        <v>62</v>
      </c>
      <c r="I22">
        <v>2000</v>
      </c>
      <c r="K22">
        <v>140000</v>
      </c>
      <c r="L22" s="12" t="s">
        <v>79</v>
      </c>
    </row>
    <row r="23" spans="3:12" x14ac:dyDescent="0.25">
      <c r="C23" s="1" t="s">
        <v>30</v>
      </c>
      <c r="D23" t="str">
        <f t="shared" si="0"/>
        <v>100</v>
      </c>
      <c r="E23" t="str">
        <f t="shared" si="1"/>
        <v>1</v>
      </c>
      <c r="F23">
        <f t="shared" si="2"/>
        <v>101</v>
      </c>
      <c r="H23" t="s">
        <v>63</v>
      </c>
      <c r="I23">
        <v>2100</v>
      </c>
      <c r="K23">
        <v>340000</v>
      </c>
      <c r="L23" s="12" t="s">
        <v>77</v>
      </c>
    </row>
    <row r="24" spans="3:12" x14ac:dyDescent="0.25">
      <c r="C24" s="1" t="s">
        <v>31</v>
      </c>
      <c r="D24" t="str">
        <f t="shared" si="0"/>
        <v>100</v>
      </c>
      <c r="E24" t="str">
        <f t="shared" si="1"/>
        <v>1</v>
      </c>
      <c r="F24">
        <f t="shared" si="2"/>
        <v>101</v>
      </c>
      <c r="H24" t="s">
        <v>64</v>
      </c>
      <c r="I24">
        <v>2200</v>
      </c>
      <c r="L24" s="12"/>
    </row>
    <row r="25" spans="3:12" x14ac:dyDescent="0.25">
      <c r="C25" s="1" t="s">
        <v>32</v>
      </c>
      <c r="D25" t="str">
        <f t="shared" si="0"/>
        <v>100</v>
      </c>
      <c r="E25" t="str">
        <f t="shared" si="1"/>
        <v>1</v>
      </c>
      <c r="F25">
        <f t="shared" si="2"/>
        <v>101</v>
      </c>
      <c r="H25" t="s">
        <v>61</v>
      </c>
      <c r="I25">
        <v>2300</v>
      </c>
      <c r="L25" s="12"/>
    </row>
    <row r="26" spans="3:12" x14ac:dyDescent="0.25">
      <c r="C26" s="1" t="s">
        <v>33</v>
      </c>
      <c r="D26" t="str">
        <f t="shared" si="0"/>
        <v>200</v>
      </c>
      <c r="E26" t="str">
        <f t="shared" si="1"/>
        <v>1</v>
      </c>
      <c r="F26">
        <f t="shared" si="2"/>
        <v>201</v>
      </c>
      <c r="H26" t="s">
        <v>65</v>
      </c>
      <c r="I26">
        <v>2400</v>
      </c>
      <c r="L26" s="12"/>
    </row>
    <row r="27" spans="3:12" x14ac:dyDescent="0.25">
      <c r="C27" s="1" t="s">
        <v>34</v>
      </c>
      <c r="D27" t="str">
        <f t="shared" si="0"/>
        <v>200</v>
      </c>
      <c r="E27" t="str">
        <f t="shared" si="1"/>
        <v>1</v>
      </c>
      <c r="F27">
        <f t="shared" si="2"/>
        <v>201</v>
      </c>
      <c r="H27" t="s">
        <v>66</v>
      </c>
      <c r="I27">
        <v>2500</v>
      </c>
      <c r="L27" s="12"/>
    </row>
    <row r="28" spans="3:12" x14ac:dyDescent="0.25">
      <c r="C28" s="1" t="s">
        <v>35</v>
      </c>
      <c r="D28" t="str">
        <f t="shared" si="0"/>
        <v>200</v>
      </c>
      <c r="E28" t="str">
        <f t="shared" si="1"/>
        <v>1</v>
      </c>
      <c r="F28">
        <f t="shared" si="2"/>
        <v>201</v>
      </c>
      <c r="H28" t="s">
        <v>67</v>
      </c>
      <c r="I28">
        <v>2600</v>
      </c>
      <c r="L28" s="12"/>
    </row>
    <row r="29" spans="3:12" x14ac:dyDescent="0.25">
      <c r="C29" s="1" t="s">
        <v>36</v>
      </c>
      <c r="D29" t="str">
        <f t="shared" si="0"/>
        <v>200</v>
      </c>
      <c r="E29" t="str">
        <f t="shared" si="1"/>
        <v>1</v>
      </c>
      <c r="F29">
        <f t="shared" si="2"/>
        <v>201</v>
      </c>
      <c r="H29" t="s">
        <v>68</v>
      </c>
      <c r="I29">
        <v>2700</v>
      </c>
      <c r="L29" s="12"/>
    </row>
    <row r="30" spans="3:12" x14ac:dyDescent="0.25">
      <c r="C30" s="1" t="s">
        <v>37</v>
      </c>
      <c r="D30" t="str">
        <f t="shared" si="0"/>
        <v>200</v>
      </c>
      <c r="E30" t="str">
        <f t="shared" si="1"/>
        <v>1</v>
      </c>
      <c r="F30">
        <f t="shared" si="2"/>
        <v>201</v>
      </c>
      <c r="H30" t="s">
        <v>69</v>
      </c>
      <c r="I30">
        <v>2800</v>
      </c>
      <c r="L30" s="12"/>
    </row>
    <row r="31" spans="3:12" x14ac:dyDescent="0.25">
      <c r="C31" s="1" t="s">
        <v>38</v>
      </c>
      <c r="D31" t="b">
        <f t="shared" si="0"/>
        <v>0</v>
      </c>
      <c r="E31" t="str">
        <f t="shared" si="1"/>
        <v>1</v>
      </c>
      <c r="F31">
        <f t="shared" si="2"/>
        <v>1</v>
      </c>
      <c r="H31" t="s">
        <v>70</v>
      </c>
      <c r="I31">
        <v>2900</v>
      </c>
      <c r="L31" s="12"/>
    </row>
    <row r="32" spans="3:12" x14ac:dyDescent="0.25">
      <c r="C32" s="1" t="s">
        <v>39</v>
      </c>
      <c r="D32" t="b">
        <f t="shared" si="0"/>
        <v>0</v>
      </c>
      <c r="E32" t="str">
        <f t="shared" si="1"/>
        <v>40</v>
      </c>
      <c r="F32">
        <f t="shared" si="2"/>
        <v>40</v>
      </c>
      <c r="H32" t="s">
        <v>71</v>
      </c>
      <c r="I32">
        <v>3000</v>
      </c>
      <c r="L32" s="12"/>
    </row>
    <row r="33" spans="3:12" x14ac:dyDescent="0.25">
      <c r="C33" s="5" t="s">
        <v>40</v>
      </c>
      <c r="D33" t="b">
        <f t="shared" si="0"/>
        <v>0</v>
      </c>
      <c r="E33" t="b">
        <f t="shared" si="1"/>
        <v>0</v>
      </c>
      <c r="F33">
        <f t="shared" si="2"/>
        <v>0</v>
      </c>
      <c r="H33" t="s">
        <v>72</v>
      </c>
      <c r="I33">
        <v>3100</v>
      </c>
      <c r="L33" s="12"/>
    </row>
    <row r="34" spans="3:12" x14ac:dyDescent="0.25">
      <c r="C34" s="6" t="s">
        <v>41</v>
      </c>
      <c r="D34" t="str">
        <f t="shared" si="0"/>
        <v>900</v>
      </c>
      <c r="E34" t="str">
        <f t="shared" si="1"/>
        <v>1</v>
      </c>
      <c r="F34">
        <f t="shared" si="2"/>
        <v>901</v>
      </c>
      <c r="H34" t="s">
        <v>73</v>
      </c>
      <c r="I34">
        <v>3200</v>
      </c>
      <c r="L34" s="12"/>
    </row>
    <row r="35" spans="3:12" x14ac:dyDescent="0.25">
      <c r="C35" s="7" t="s">
        <v>42</v>
      </c>
      <c r="D35" t="str">
        <f t="shared" si="0"/>
        <v>600</v>
      </c>
      <c r="E35" t="str">
        <f t="shared" si="1"/>
        <v>1</v>
      </c>
      <c r="F35">
        <f t="shared" si="2"/>
        <v>601</v>
      </c>
      <c r="H35" t="s">
        <v>74</v>
      </c>
      <c r="I35">
        <v>3300</v>
      </c>
      <c r="L35" s="12"/>
    </row>
    <row r="36" spans="3:12" x14ac:dyDescent="0.25">
      <c r="C36" s="7" t="s">
        <v>43</v>
      </c>
      <c r="D36" t="str">
        <f t="shared" si="0"/>
        <v>600</v>
      </c>
      <c r="E36" t="str">
        <f t="shared" si="1"/>
        <v>1</v>
      </c>
      <c r="F36">
        <f t="shared" si="2"/>
        <v>601</v>
      </c>
      <c r="H36" t="s">
        <v>75</v>
      </c>
      <c r="I36">
        <v>3400</v>
      </c>
      <c r="L36" s="12"/>
    </row>
    <row r="37" spans="3:12" x14ac:dyDescent="0.25">
      <c r="C37" s="7" t="s">
        <v>44</v>
      </c>
      <c r="D37" t="str">
        <f t="shared" si="0"/>
        <v>600</v>
      </c>
      <c r="E37" t="str">
        <f t="shared" si="1"/>
        <v>50</v>
      </c>
      <c r="F37">
        <f t="shared" si="2"/>
        <v>650</v>
      </c>
      <c r="H37" t="s">
        <v>76</v>
      </c>
      <c r="I37">
        <v>3500</v>
      </c>
      <c r="L37" s="12"/>
    </row>
    <row r="38" spans="3:12" x14ac:dyDescent="0.25">
      <c r="C38" s="7" t="s">
        <v>45</v>
      </c>
      <c r="D38" t="str">
        <f t="shared" si="0"/>
        <v>800</v>
      </c>
      <c r="E38" t="str">
        <f t="shared" si="1"/>
        <v>50</v>
      </c>
      <c r="F38">
        <f t="shared" si="2"/>
        <v>850</v>
      </c>
      <c r="H38" t="s">
        <v>80</v>
      </c>
      <c r="I38">
        <v>3600</v>
      </c>
      <c r="L38" s="12"/>
    </row>
    <row r="39" spans="3:12" x14ac:dyDescent="0.25">
      <c r="C39" s="6" t="s">
        <v>46</v>
      </c>
      <c r="D39" t="str">
        <f t="shared" si="0"/>
        <v>600</v>
      </c>
      <c r="E39" t="str">
        <f t="shared" si="1"/>
        <v>50</v>
      </c>
      <c r="F39">
        <f t="shared" si="2"/>
        <v>650</v>
      </c>
      <c r="L39" s="12"/>
    </row>
    <row r="40" spans="3:12" x14ac:dyDescent="0.25">
      <c r="C40" s="8" t="s">
        <v>47</v>
      </c>
      <c r="D40" t="str">
        <f t="shared" si="0"/>
        <v>800</v>
      </c>
      <c r="E40" t="str">
        <f t="shared" si="1"/>
        <v>50</v>
      </c>
      <c r="F40">
        <f t="shared" si="2"/>
        <v>850</v>
      </c>
      <c r="L40" s="12"/>
    </row>
    <row r="41" spans="3:12" x14ac:dyDescent="0.25">
      <c r="C41" s="1" t="s">
        <v>48</v>
      </c>
      <c r="D41" t="str">
        <f t="shared" si="0"/>
        <v>900</v>
      </c>
      <c r="E41" t="str">
        <f t="shared" si="1"/>
        <v>50</v>
      </c>
      <c r="F41">
        <f t="shared" si="2"/>
        <v>950</v>
      </c>
    </row>
    <row r="42" spans="3:12" x14ac:dyDescent="0.25">
      <c r="C42" s="1" t="s">
        <v>49</v>
      </c>
      <c r="D42" t="str">
        <f t="shared" si="0"/>
        <v>900</v>
      </c>
      <c r="E42" t="str">
        <f t="shared" si="1"/>
        <v>50</v>
      </c>
      <c r="F42">
        <f t="shared" si="2"/>
        <v>950</v>
      </c>
    </row>
    <row r="43" spans="3:12" x14ac:dyDescent="0.25">
      <c r="C43" s="1" t="s">
        <v>27</v>
      </c>
      <c r="D43" t="str">
        <f t="shared" si="0"/>
        <v>1000</v>
      </c>
      <c r="E43" t="str">
        <f t="shared" si="1"/>
        <v>1</v>
      </c>
      <c r="F43">
        <f t="shared" si="2"/>
        <v>1001</v>
      </c>
    </row>
    <row r="44" spans="3:12" x14ac:dyDescent="0.25">
      <c r="C44" s="1" t="s">
        <v>50</v>
      </c>
      <c r="D44" t="str">
        <f t="shared" si="0"/>
        <v>600</v>
      </c>
      <c r="E44" t="str">
        <f t="shared" si="1"/>
        <v>1</v>
      </c>
      <c r="F44">
        <f t="shared" si="2"/>
        <v>601</v>
      </c>
    </row>
    <row r="45" spans="3:12" x14ac:dyDescent="0.25">
      <c r="C45" s="8" t="s">
        <v>51</v>
      </c>
      <c r="D45" t="str">
        <f t="shared" si="0"/>
        <v>700</v>
      </c>
      <c r="E45" t="str">
        <f t="shared" si="1"/>
        <v>1</v>
      </c>
      <c r="F45">
        <f t="shared" si="2"/>
        <v>701</v>
      </c>
    </row>
    <row r="46" spans="3:12" x14ac:dyDescent="0.25">
      <c r="C46" s="8" t="s">
        <v>16</v>
      </c>
      <c r="D46" t="str">
        <f t="shared" si="0"/>
        <v>400</v>
      </c>
      <c r="E46" t="str">
        <f t="shared" si="1"/>
        <v>1</v>
      </c>
      <c r="F46">
        <f t="shared" si="2"/>
        <v>401</v>
      </c>
    </row>
    <row r="47" spans="3:12" ht="15.75" thickBot="1" x14ac:dyDescent="0.3">
      <c r="C47" s="9"/>
      <c r="D47" t="b">
        <f t="shared" si="0"/>
        <v>0</v>
      </c>
      <c r="E47" t="b">
        <f t="shared" si="1"/>
        <v>0</v>
      </c>
      <c r="F47">
        <f t="shared" si="2"/>
        <v>0</v>
      </c>
    </row>
    <row r="48" spans="3:12" x14ac:dyDescent="0.25">
      <c r="D48" t="b">
        <f t="shared" ref="D4:D48" si="3">IF(ISNUMBER(SEARCH("труба",C48)),"100",IF(ISNUMBER(SEARCH("трубк",C48)),"200",IF(ISNUMBER(SEARCH("Водонагреватель",C48)),"300",IF(ISNUMBER(SEARCH("Манометр",C48)),"400",IF(ISNUMBER(SEARCH("Бойлер",C48)),"500",IF(ISNUMBER(SEARCH("Кран",C48)),"600",IF(ISNUMBER(SEARCH("Термометр",C48)),"700",IF(ISNUMBER(SEARCH("Фильтр",C48)),"800",IF(ISNUMBER(SEARCH("Клапан",C48)),"900",IF(ISNUMBER(SEARCH("Воздухоотводчик",C48)),"1000",IF(ISNUMBER(SEARCH("Насос",C48)),"1100",IF(ISNUMBER(SEARCH("Мембра",C48)),"1200",IF(ISNUMBER(SEARCH("Котел",C48)),"1300",IF(ISNUMBER(SEARCH("Манометр",C48)),"1400",IF(ISNUMBER(SEARCH("Манометр",C48)),"1500",IF(ISNUMBER(SEARCH("Манометр",C48)),"1600",IF(ISNUMBER(SEARCH("Манометр",C48)),"1700",IF(ISNUMBER(SEARCH("Манометр",C48)),"1800",IF(ISNUMBER(SEARCH("Манометр",C48)),"1900",IF(ISNUMBER(SEARCH("Манометр",C48)),"2000",IF(ISNUMBER(SEARCH("Манометр",C48)),"2100",IF(ISNUMBER(SEARCH("Манометр",C48)),"2200",IF(ISNUMBER(SEARCH("Манометр",C48)),"2300",IF(ISNUMBER(SEARCH("Манометр",C48)),"2400"))))))))))))))))))))))))</f>
        <v>0</v>
      </c>
      <c r="E48" t="b">
        <f t="shared" ref="E4:E48" si="4">IF(ISNUMBER(SEARCH("1",C48)),"1",IF(ISNUMBER(SEARCH("9",C48)),"9",IF(ISNUMBER(SEARCH("13",C48)),"13",IF(ISNUMBER(SEARCH("15",C48)),"15",IF(ISNUMBER(SEARCH("16",C48)),"16",IF(ISNUMBER(SEARCH("18",C48)),"18",IF(ISNUMBER(SEARCH("20",C48)),"20",IF(ISNUMBER(SEARCH("22",C48)),"22",IF(ISNUMBER(SEARCH("25",C48)),"25",IF(ISNUMBER(SEARCH("28",C48)),"28",IF(ISNUMBER(SEARCH("30",C48)),"30",IF(ISNUMBER(SEARCH("32",C48)),"32",IF(ISNUMBER(SEARCH("40",C48)),"40",IF(ISNUMBER(SEARCH("45",C48)),"45",IF(ISNUMBER(SEARCH("50",C48)),"50",IF(ISNUMBER(SEARCH("65",C48)),"65",IF(ISNUMBER(SEARCH("80",C48)),"80",IF(ISNUMBER(SEARCH("90",C48)),"90",IF(ISNUMBER(SEARCH("1/2",C48)),"120000",IF(ISNUMBER(SEARCH("1/4",C48)),"140000",IF(ISNUMBER(SEARCH("3/4",C48)),"340000")))))))))))))))))))))</f>
        <v>0</v>
      </c>
      <c r="F48">
        <f t="shared" si="2"/>
        <v>0</v>
      </c>
    </row>
    <row r="50" spans="6:6" x14ac:dyDescent="0.25">
      <c r="F50" s="13" t="s">
        <v>81</v>
      </c>
    </row>
    <row r="51" spans="6:6" x14ac:dyDescent="0.25">
      <c r="F51" s="13" t="s">
        <v>82</v>
      </c>
    </row>
    <row r="52" spans="6:6" x14ac:dyDescent="0.25">
      <c r="F52" s="13" t="s">
        <v>83</v>
      </c>
    </row>
    <row r="53" spans="6:6" x14ac:dyDescent="0.25">
      <c r="F53" s="13" t="s">
        <v>84</v>
      </c>
    </row>
    <row r="54" spans="6:6" x14ac:dyDescent="0.25">
      <c r="F54" s="13"/>
    </row>
    <row r="55" spans="6:6" x14ac:dyDescent="0.25">
      <c r="F55" s="13"/>
    </row>
    <row r="56" spans="6:6" x14ac:dyDescent="0.25">
      <c r="F56" s="13"/>
    </row>
    <row r="57" spans="6:6" x14ac:dyDescent="0.25">
      <c r="F57" s="13"/>
    </row>
  </sheetData>
  <sortState ref="K3:K23">
    <sortCondition ref="K3"/>
  </sortState>
  <conditionalFormatting sqref="D3:D47">
    <cfRule type="containsText" dxfId="2" priority="2" operator="containsText" text="ЛОЖЬ">
      <formula>NOT(ISERROR(SEARCH("ЛОЖЬ",D3)))</formula>
    </cfRule>
  </conditionalFormatting>
  <conditionalFormatting sqref="E3:E47">
    <cfRule type="containsText" dxfId="0" priority="1" operator="containsText" text="ЛОЖЬ">
      <formula>NOT(ISERROR(SEARCH("ЛОЖЬ",E3)))</formula>
    </cfRule>
  </conditionalFormatting>
  <pageMargins left="0.7" right="0.7" top="0.75" bottom="0.75" header="0.3" footer="0.3"/>
  <pageSetup paperSize="9" orientation="portrait" horizontalDpi="360" verticalDpi="36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Смета</dc:creator>
  <cp:lastModifiedBy>Смета</cp:lastModifiedBy>
  <dcterms:created xsi:type="dcterms:W3CDTF">2016-07-28T09:37:27Z</dcterms:created>
  <dcterms:modified xsi:type="dcterms:W3CDTF">2016-07-29T13:12:49Z</dcterms:modified>
</cp:coreProperties>
</file>