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 activeTab="1"/>
  </bookViews>
  <sheets>
    <sheet name="Чеки + Скидки Тест" sheetId="1" r:id="rId1"/>
    <sheet name="ИТОГО" sheetId="2" r:id="rId2"/>
  </sheets>
  <calcPr calcId="152511"/>
</workbook>
</file>

<file path=xl/calcChain.xml><?xml version="1.0" encoding="utf-8"?>
<calcChain xmlns="http://schemas.openxmlformats.org/spreadsheetml/2006/main">
  <c r="F2" i="2" l="1"/>
  <c r="F3" i="2"/>
  <c r="F4" i="2"/>
  <c r="F5" i="2"/>
  <c r="F6" i="2"/>
  <c r="F7" i="2"/>
  <c r="F8" i="2"/>
  <c r="F9" i="2"/>
  <c r="F10" i="2"/>
  <c r="F11" i="2"/>
  <c r="F12" i="2"/>
  <c r="F14" i="2"/>
  <c r="F15" i="2"/>
  <c r="F16" i="2"/>
  <c r="F17" i="2"/>
  <c r="F18" i="2"/>
  <c r="F19" i="2"/>
  <c r="F20" i="2"/>
  <c r="F21" i="2"/>
  <c r="F22" i="2"/>
  <c r="F24" i="2"/>
  <c r="F25" i="2"/>
  <c r="D3" i="2"/>
  <c r="E3" i="2"/>
  <c r="D4" i="2"/>
  <c r="D13" i="2" s="1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E13" i="2"/>
  <c r="D14" i="2"/>
  <c r="D23" i="2" s="1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E23" i="2"/>
  <c r="D24" i="2"/>
  <c r="E24" i="2"/>
  <c r="D25" i="2"/>
  <c r="E25" i="2"/>
  <c r="E2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" i="2"/>
  <c r="F13" i="2" l="1"/>
  <c r="F23" i="2"/>
  <c r="A3" i="2"/>
  <c r="A2" i="2"/>
  <c r="B2" i="2"/>
  <c r="B3" i="2"/>
  <c r="A4" i="2" l="1"/>
  <c r="B4" i="2" l="1"/>
  <c r="A5" i="2"/>
  <c r="B5" i="2" l="1"/>
  <c r="A6" i="2"/>
  <c r="A7" i="2" l="1"/>
  <c r="B6" i="2"/>
  <c r="B7" i="2" l="1"/>
  <c r="A8" i="2"/>
  <c r="A9" i="2" l="1"/>
  <c r="B8" i="2"/>
  <c r="B9" i="2" l="1"/>
  <c r="A10" i="2"/>
  <c r="A11" i="2" l="1"/>
  <c r="B10" i="2"/>
  <c r="B11" i="2" l="1"/>
  <c r="A12" i="2"/>
  <c r="A13" i="2" l="1"/>
  <c r="B12" i="2"/>
  <c r="B13" i="2" l="1"/>
  <c r="A14" i="2"/>
  <c r="A15" i="2" l="1"/>
  <c r="B14" i="2"/>
  <c r="B15" i="2" l="1"/>
  <c r="A16" i="2"/>
  <c r="A17" i="2" l="1"/>
  <c r="B16" i="2"/>
  <c r="B17" i="2" l="1"/>
  <c r="A18" i="2"/>
  <c r="A19" i="2" l="1"/>
  <c r="B18" i="2"/>
  <c r="B19" i="2" l="1"/>
  <c r="A20" i="2"/>
  <c r="B20" i="2" l="1"/>
  <c r="A21" i="2"/>
  <c r="A22" i="2" l="1"/>
  <c r="B21" i="2"/>
  <c r="B22" i="2" l="1"/>
  <c r="A23" i="2"/>
  <c r="B23" i="2" l="1"/>
  <c r="A24" i="2"/>
  <c r="B24" i="2" l="1"/>
  <c r="A25" i="2"/>
  <c r="B25" i="2" s="1"/>
</calcChain>
</file>

<file path=xl/sharedStrings.xml><?xml version="1.0" encoding="utf-8"?>
<sst xmlns="http://schemas.openxmlformats.org/spreadsheetml/2006/main" count="48" uniqueCount="28">
  <si>
    <t xml:space="preserve">Ġ򠺠01.07.2016 - 10.07.2016 </t>
  </si>
  <si>
    <t> Кассовый сервер </t>
  </si>
  <si>
    <t> Скидка </t>
  </si>
  <si>
    <t> Номер Чека </t>
  </si>
  <si>
    <t>Количество</t>
  </si>
  <si>
    <t>Сумма скидки</t>
  </si>
  <si>
    <t>Сумма</t>
  </si>
  <si>
    <t>Оплачено</t>
  </si>
  <si>
    <t>Сумма - скидка</t>
  </si>
  <si>
    <t>SG01</t>
  </si>
  <si>
    <t>Бюро ДР, 15%</t>
  </si>
  <si>
    <t>Операторы ГРАД</t>
  </si>
  <si>
    <t>Операторы ГРАД, обед</t>
  </si>
  <si>
    <t>Предоплата, Сказка Град</t>
  </si>
  <si>
    <t>Руководители</t>
  </si>
  <si>
    <t>Скидка 13%</t>
  </si>
  <si>
    <t>Скидка 20%</t>
  </si>
  <si>
    <t>Сотрудники ГКХ</t>
  </si>
  <si>
    <t>Сотрудники ГКХ, обед</t>
  </si>
  <si>
    <t>Специалис. и лин.перс.</t>
  </si>
  <si>
    <t>Флажки 10%, Сказка Град</t>
  </si>
  <si>
    <t>Итого</t>
  </si>
  <si>
    <t>SG02</t>
  </si>
  <si>
    <t>SG03</t>
  </si>
  <si>
    <t>Сервер</t>
  </si>
  <si>
    <t>Скидка</t>
  </si>
  <si>
    <t>Кол-во чеков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</si>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</sst>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C6D3EF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7" borderId="7" applyNumberFormat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</cellStyleXfs>
  <cellXfs count="16">
    <xf numFmtId="0" fontId="0" fillId="0" borderId="0" xfId="0"/>
    <xf numFmtId="0" fontId="18" fillId="33" borderId="0" xfId="0" applyFont="1" applyFill="1" applyAlignment="1">
      <alignment horizontal="left" vertical="top"/>
    </xf>
    <xf numFmtId="0" fontId="18" fillId="34" borderId="10" xfId="0" applyFont="1" applyFill="1" applyBorder="1" applyAlignment="1">
      <alignment horizontal="left" vertical="top"/>
    </xf>
    <xf numFmtId="0" fontId="18" fillId="34" borderId="11" xfId="0" applyFont="1" applyFill="1" applyBorder="1" applyAlignment="1">
      <alignment horizontal="left" vertical="top"/>
    </xf>
    <xf numFmtId="0" fontId="18" fillId="33" borderId="11" xfId="0" applyFont="1" applyFill="1" applyBorder="1" applyAlignment="1">
      <alignment horizontal="left" vertical="top"/>
    </xf>
    <xf numFmtId="0" fontId="18" fillId="33" borderId="11" xfId="0" applyFont="1" applyFill="1" applyBorder="1" applyAlignment="1">
      <alignment horizontal="right" vertical="top"/>
    </xf>
    <xf numFmtId="0" fontId="18" fillId="33" borderId="17" xfId="0" applyFont="1" applyFill="1" applyBorder="1" applyAlignment="1">
      <alignment vertical="top"/>
    </xf>
    <xf numFmtId="0" fontId="19" fillId="0" borderId="18" xfId="0" applyFont="1" applyBorder="1"/>
    <xf numFmtId="0" fontId="19" fillId="35" borderId="18" xfId="0" applyFont="1" applyFill="1" applyBorder="1"/>
    <xf numFmtId="0" fontId="18" fillId="33" borderId="12" xfId="0" applyFont="1" applyFill="1" applyBorder="1" applyAlignment="1">
      <alignment horizontal="left" vertical="top"/>
    </xf>
    <xf numFmtId="0" fontId="18" fillId="33" borderId="13" xfId="0" applyFont="1" applyFill="1" applyBorder="1" applyAlignment="1">
      <alignment horizontal="left" vertical="top"/>
    </xf>
    <xf numFmtId="0" fontId="18" fillId="33" borderId="14" xfId="0" applyFont="1" applyFill="1" applyBorder="1" applyAlignment="1">
      <alignment horizontal="left" vertical="top"/>
    </xf>
    <xf numFmtId="0" fontId="18" fillId="33" borderId="16" xfId="0" applyFont="1" applyFill="1" applyBorder="1" applyAlignment="1">
      <alignment horizontal="left" vertical="top"/>
    </xf>
    <xf numFmtId="0" fontId="18" fillId="33" borderId="15" xfId="0" applyFont="1" applyFill="1" applyBorder="1" applyAlignment="1">
      <alignment horizontal="left" vertical="top"/>
    </xf>
    <xf numFmtId="0" fontId="18" fillId="33" borderId="10" xfId="0" applyFont="1" applyFill="1" applyBorder="1" applyAlignment="1">
      <alignment horizontal="left" vertical="top"/>
    </xf>
    <xf numFmtId="0" fontId="0" fillId="0" borderId="0" xfId="0" applyFill="1"/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4">
    <dxf>
      <font>
        <color auto="1"/>
      </font>
      <border>
        <top style="thin">
          <color auto="1"/>
        </top>
      </border>
    </dxf>
    <dxf>
      <border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showGridLines="0" workbookViewId="0">
      <selection activeCell="I1" sqref="I1"/>
    </sheetView>
  </sheetViews>
  <sheetFormatPr defaultRowHeight="15.75" x14ac:dyDescent="0.25"/>
  <cols>
    <col min="1" max="1" width="19.28515625" style="1" customWidth="1"/>
    <col min="2" max="2" width="26.5703125" style="1" customWidth="1"/>
    <col min="3" max="3" width="13.85546875" style="1" customWidth="1"/>
    <col min="4" max="4" width="12.28515625" style="1" customWidth="1"/>
    <col min="5" max="5" width="15.140625" style="1" customWidth="1"/>
    <col min="6" max="6" width="7.5703125" style="1" customWidth="1"/>
    <col min="7" max="7" width="10.7109375" style="1" customWidth="1"/>
    <col min="8" max="8" width="16.28515625" style="1" customWidth="1"/>
    <col min="9" max="16384" width="9.140625" style="1"/>
  </cols>
  <sheetData>
    <row r="1" spans="1:8" x14ac:dyDescent="0.25">
      <c r="A1" s="9" t="s">
        <v>0</v>
      </c>
      <c r="B1" s="10"/>
      <c r="C1" s="10"/>
      <c r="D1" s="10"/>
      <c r="E1" s="10"/>
      <c r="F1" s="10"/>
      <c r="G1" s="10"/>
      <c r="H1" s="11"/>
    </row>
    <row r="2" spans="1:8" x14ac:dyDescent="0.25">
      <c r="A2" s="9"/>
      <c r="B2" s="10"/>
      <c r="C2" s="10"/>
      <c r="D2" s="10"/>
      <c r="E2" s="10"/>
      <c r="F2" s="10"/>
      <c r="G2" s="10"/>
      <c r="H2" s="11"/>
    </row>
    <row r="3" spans="1:8" x14ac:dyDescent="0.25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x14ac:dyDescent="0.25">
      <c r="A4" s="12" t="s">
        <v>9</v>
      </c>
      <c r="B4" s="12" t="s">
        <v>10</v>
      </c>
      <c r="C4" s="4">
        <v>120690</v>
      </c>
      <c r="D4" s="5">
        <v>26</v>
      </c>
      <c r="E4" s="5">
        <v>-366</v>
      </c>
      <c r="F4" s="5">
        <v>2440</v>
      </c>
      <c r="G4" s="5">
        <v>2074</v>
      </c>
      <c r="H4" s="5">
        <v>2074</v>
      </c>
    </row>
    <row r="5" spans="1:8" x14ac:dyDescent="0.25">
      <c r="A5" s="13"/>
      <c r="B5" s="13"/>
      <c r="C5" s="4">
        <v>120736</v>
      </c>
      <c r="D5" s="5">
        <v>8</v>
      </c>
      <c r="E5" s="5">
        <v>-69</v>
      </c>
      <c r="F5" s="5">
        <v>460</v>
      </c>
      <c r="G5" s="5">
        <v>391</v>
      </c>
      <c r="H5" s="5">
        <v>391</v>
      </c>
    </row>
    <row r="6" spans="1:8" x14ac:dyDescent="0.25">
      <c r="A6" s="13"/>
      <c r="B6" s="14"/>
      <c r="C6" s="4">
        <v>120763</v>
      </c>
      <c r="D6" s="5">
        <v>32.6</v>
      </c>
      <c r="E6" s="5">
        <v>-355</v>
      </c>
      <c r="F6" s="5">
        <v>2370</v>
      </c>
      <c r="G6" s="5">
        <v>1208.06</v>
      </c>
      <c r="H6" s="5">
        <v>2015</v>
      </c>
    </row>
    <row r="7" spans="1:8" x14ac:dyDescent="0.25">
      <c r="A7" s="13"/>
      <c r="B7" s="12" t="s">
        <v>11</v>
      </c>
      <c r="C7" s="4">
        <v>120641</v>
      </c>
      <c r="D7" s="5">
        <v>1</v>
      </c>
      <c r="E7" s="5">
        <v>-10</v>
      </c>
      <c r="F7" s="5">
        <v>70</v>
      </c>
      <c r="G7" s="5">
        <v>60</v>
      </c>
      <c r="H7" s="5">
        <v>60</v>
      </c>
    </row>
    <row r="8" spans="1:8" x14ac:dyDescent="0.25">
      <c r="A8" s="13"/>
      <c r="B8" s="13"/>
      <c r="C8" s="4">
        <v>120694</v>
      </c>
      <c r="D8" s="5">
        <v>1.127</v>
      </c>
      <c r="E8" s="5">
        <v>-21</v>
      </c>
      <c r="F8" s="5">
        <v>146</v>
      </c>
      <c r="G8" s="5">
        <v>125</v>
      </c>
      <c r="H8" s="5">
        <v>125</v>
      </c>
    </row>
    <row r="9" spans="1:8" x14ac:dyDescent="0.25">
      <c r="A9" s="13"/>
      <c r="B9" s="13"/>
      <c r="C9" s="4">
        <v>120936</v>
      </c>
      <c r="D9" s="5">
        <v>0.308</v>
      </c>
      <c r="E9" s="5">
        <v>-36</v>
      </c>
      <c r="F9" s="5">
        <v>246</v>
      </c>
      <c r="G9" s="5">
        <v>210</v>
      </c>
      <c r="H9" s="5">
        <v>210</v>
      </c>
    </row>
    <row r="10" spans="1:8" x14ac:dyDescent="0.25">
      <c r="A10" s="13"/>
      <c r="B10" s="14"/>
      <c r="C10" s="4">
        <v>120937</v>
      </c>
      <c r="D10" s="5">
        <v>2</v>
      </c>
      <c r="E10" s="5">
        <v>-24</v>
      </c>
      <c r="F10" s="5">
        <v>164</v>
      </c>
      <c r="G10" s="5">
        <v>140</v>
      </c>
      <c r="H10" s="5">
        <v>140</v>
      </c>
    </row>
    <row r="11" spans="1:8" x14ac:dyDescent="0.25">
      <c r="A11" s="13"/>
      <c r="B11" s="4" t="s">
        <v>12</v>
      </c>
      <c r="C11" s="4">
        <v>120880</v>
      </c>
      <c r="D11" s="5">
        <v>2.129</v>
      </c>
      <c r="E11" s="5">
        <v>-72</v>
      </c>
      <c r="F11" s="5">
        <v>240</v>
      </c>
      <c r="G11" s="5">
        <v>168</v>
      </c>
      <c r="H11" s="5">
        <v>168</v>
      </c>
    </row>
    <row r="12" spans="1:8" x14ac:dyDescent="0.25">
      <c r="A12" s="13"/>
      <c r="B12" s="4" t="s">
        <v>13</v>
      </c>
      <c r="C12" s="4">
        <v>120763</v>
      </c>
      <c r="D12" s="5">
        <v>43.6</v>
      </c>
      <c r="E12" s="5">
        <v>-1000</v>
      </c>
      <c r="F12" s="5">
        <v>2937</v>
      </c>
      <c r="G12" s="5">
        <v>1582</v>
      </c>
      <c r="H12" s="5">
        <v>1937</v>
      </c>
    </row>
    <row r="13" spans="1:8" x14ac:dyDescent="0.25">
      <c r="A13" s="13"/>
      <c r="B13" s="12" t="s">
        <v>14</v>
      </c>
      <c r="C13" s="4">
        <v>120579</v>
      </c>
      <c r="D13" s="5">
        <v>2.1</v>
      </c>
      <c r="E13" s="5">
        <v>-84</v>
      </c>
      <c r="F13" s="5">
        <v>210</v>
      </c>
      <c r="G13" s="5">
        <v>126</v>
      </c>
      <c r="H13" s="5">
        <v>126</v>
      </c>
    </row>
    <row r="14" spans="1:8" x14ac:dyDescent="0.25">
      <c r="A14" s="13"/>
      <c r="B14" s="13"/>
      <c r="C14" s="4">
        <v>120580</v>
      </c>
      <c r="D14" s="5">
        <v>1</v>
      </c>
      <c r="E14" s="5">
        <v>-74</v>
      </c>
      <c r="F14" s="5">
        <v>185</v>
      </c>
      <c r="G14" s="5">
        <v>111</v>
      </c>
      <c r="H14" s="5">
        <v>111</v>
      </c>
    </row>
    <row r="15" spans="1:8" x14ac:dyDescent="0.25">
      <c r="A15" s="13"/>
      <c r="B15" s="13"/>
      <c r="C15" s="4">
        <v>120749</v>
      </c>
      <c r="D15" s="5">
        <v>2.21</v>
      </c>
      <c r="E15" s="5">
        <v>-121</v>
      </c>
      <c r="F15" s="5">
        <v>304</v>
      </c>
      <c r="G15" s="5">
        <v>183</v>
      </c>
      <c r="H15" s="5">
        <v>183</v>
      </c>
    </row>
    <row r="16" spans="1:8" x14ac:dyDescent="0.25">
      <c r="A16" s="13"/>
      <c r="B16" s="13"/>
      <c r="C16" s="4">
        <v>120754</v>
      </c>
      <c r="D16" s="5">
        <v>3</v>
      </c>
      <c r="E16" s="5">
        <v>-72</v>
      </c>
      <c r="F16" s="5">
        <v>180</v>
      </c>
      <c r="G16" s="5">
        <v>108</v>
      </c>
      <c r="H16" s="5">
        <v>108</v>
      </c>
    </row>
    <row r="17" spans="1:8" x14ac:dyDescent="0.25">
      <c r="A17" s="13"/>
      <c r="B17" s="13"/>
      <c r="C17" s="4">
        <v>120755</v>
      </c>
      <c r="D17" s="5">
        <v>3</v>
      </c>
      <c r="E17" s="5">
        <v>-89</v>
      </c>
      <c r="F17" s="5">
        <v>224</v>
      </c>
      <c r="G17" s="5">
        <v>135</v>
      </c>
      <c r="H17" s="5">
        <v>135</v>
      </c>
    </row>
    <row r="18" spans="1:8" x14ac:dyDescent="0.25">
      <c r="A18" s="13"/>
      <c r="B18" s="14"/>
      <c r="C18" s="4">
        <v>120824</v>
      </c>
      <c r="D18" s="5">
        <v>2</v>
      </c>
      <c r="E18" s="5">
        <v>-96</v>
      </c>
      <c r="F18" s="5">
        <v>240</v>
      </c>
      <c r="G18" s="5">
        <v>144</v>
      </c>
      <c r="H18" s="5">
        <v>144</v>
      </c>
    </row>
    <row r="19" spans="1:8" x14ac:dyDescent="0.25">
      <c r="A19" s="13"/>
      <c r="B19" s="4" t="s">
        <v>15</v>
      </c>
      <c r="C19" s="4">
        <v>120738</v>
      </c>
      <c r="D19" s="5">
        <v>1.208</v>
      </c>
      <c r="E19" s="5">
        <v>-26</v>
      </c>
      <c r="F19" s="5">
        <v>207</v>
      </c>
      <c r="G19" s="5">
        <v>181</v>
      </c>
      <c r="H19" s="5">
        <v>181</v>
      </c>
    </row>
    <row r="20" spans="1:8" x14ac:dyDescent="0.25">
      <c r="A20" s="13"/>
      <c r="B20" s="4" t="s">
        <v>16</v>
      </c>
      <c r="C20" s="4">
        <v>120859</v>
      </c>
      <c r="D20" s="5">
        <v>2.387</v>
      </c>
      <c r="E20" s="5">
        <v>-65</v>
      </c>
      <c r="F20" s="5">
        <v>328</v>
      </c>
      <c r="G20" s="5">
        <v>263</v>
      </c>
      <c r="H20" s="5">
        <v>263</v>
      </c>
    </row>
    <row r="21" spans="1:8" x14ac:dyDescent="0.25">
      <c r="A21" s="13"/>
      <c r="B21" s="4" t="s">
        <v>17</v>
      </c>
      <c r="C21" s="4">
        <v>120628</v>
      </c>
      <c r="D21" s="5">
        <v>4</v>
      </c>
      <c r="E21" s="5">
        <v>-34</v>
      </c>
      <c r="F21" s="5">
        <v>228</v>
      </c>
      <c r="G21" s="5">
        <v>194</v>
      </c>
      <c r="H21" s="5">
        <v>194</v>
      </c>
    </row>
    <row r="22" spans="1:8" x14ac:dyDescent="0.25">
      <c r="A22" s="13"/>
      <c r="B22" s="12" t="s">
        <v>18</v>
      </c>
      <c r="C22" s="4">
        <v>120611</v>
      </c>
      <c r="D22" s="5">
        <v>5.3170000000000002</v>
      </c>
      <c r="E22" s="5">
        <v>-161</v>
      </c>
      <c r="F22" s="5">
        <v>537</v>
      </c>
      <c r="G22" s="5">
        <v>376</v>
      </c>
      <c r="H22" s="5">
        <v>376</v>
      </c>
    </row>
    <row r="23" spans="1:8" x14ac:dyDescent="0.25">
      <c r="A23" s="13"/>
      <c r="B23" s="13"/>
      <c r="C23" s="4">
        <v>120622</v>
      </c>
      <c r="D23" s="5">
        <v>4</v>
      </c>
      <c r="E23" s="5">
        <v>-79</v>
      </c>
      <c r="F23" s="5">
        <v>266</v>
      </c>
      <c r="G23" s="5">
        <v>187</v>
      </c>
      <c r="H23" s="5">
        <v>187</v>
      </c>
    </row>
    <row r="24" spans="1:8" x14ac:dyDescent="0.25">
      <c r="A24" s="13"/>
      <c r="B24" s="14"/>
      <c r="C24" s="4">
        <v>120752</v>
      </c>
      <c r="D24" s="5">
        <v>16</v>
      </c>
      <c r="E24" s="5">
        <v>-417</v>
      </c>
      <c r="F24" s="5">
        <v>1392</v>
      </c>
      <c r="G24" s="5">
        <v>975</v>
      </c>
      <c r="H24" s="5">
        <v>975</v>
      </c>
    </row>
    <row r="25" spans="1:8" x14ac:dyDescent="0.25">
      <c r="A25" s="13"/>
      <c r="B25" s="12" t="s">
        <v>19</v>
      </c>
      <c r="C25" s="4">
        <v>120729</v>
      </c>
      <c r="D25" s="5">
        <v>3</v>
      </c>
      <c r="E25" s="5">
        <v>-67</v>
      </c>
      <c r="F25" s="5">
        <v>225</v>
      </c>
      <c r="G25" s="5">
        <v>158</v>
      </c>
      <c r="H25" s="5">
        <v>158</v>
      </c>
    </row>
    <row r="26" spans="1:8" x14ac:dyDescent="0.25">
      <c r="A26" s="13"/>
      <c r="B26" s="13"/>
      <c r="C26" s="4">
        <v>120730</v>
      </c>
      <c r="D26" s="5">
        <v>0.33</v>
      </c>
      <c r="E26" s="5">
        <v>-75</v>
      </c>
      <c r="F26" s="5">
        <v>252</v>
      </c>
      <c r="G26" s="5">
        <v>177</v>
      </c>
      <c r="H26" s="5">
        <v>177</v>
      </c>
    </row>
    <row r="27" spans="1:8" x14ac:dyDescent="0.25">
      <c r="A27" s="13"/>
      <c r="B27" s="14"/>
      <c r="C27" s="4">
        <v>120731</v>
      </c>
      <c r="D27" s="5">
        <v>4.1349999999999998</v>
      </c>
      <c r="E27" s="5">
        <v>-99</v>
      </c>
      <c r="F27" s="5">
        <v>332</v>
      </c>
      <c r="G27" s="5">
        <v>233</v>
      </c>
      <c r="H27" s="5">
        <v>233</v>
      </c>
    </row>
    <row r="28" spans="1:8" x14ac:dyDescent="0.25">
      <c r="A28" s="13"/>
      <c r="B28" s="4" t="s">
        <v>20</v>
      </c>
      <c r="C28" s="4">
        <v>120798</v>
      </c>
      <c r="D28" s="5">
        <v>6.5730000000000004</v>
      </c>
      <c r="E28" s="5">
        <v>-89</v>
      </c>
      <c r="F28" s="5">
        <v>895</v>
      </c>
      <c r="G28" s="5">
        <v>806</v>
      </c>
      <c r="H28" s="5">
        <v>806</v>
      </c>
    </row>
    <row r="29" spans="1:8" x14ac:dyDescent="0.25">
      <c r="A29" s="14"/>
      <c r="B29" s="9" t="s">
        <v>21</v>
      </c>
      <c r="C29" s="11"/>
      <c r="D29" s="5">
        <v>177.024</v>
      </c>
      <c r="E29" s="5">
        <v>-3601</v>
      </c>
      <c r="F29" s="5">
        <v>15078</v>
      </c>
      <c r="G29" s="5">
        <v>10315.06</v>
      </c>
      <c r="H29" s="5">
        <v>11477</v>
      </c>
    </row>
    <row r="30" spans="1:8" x14ac:dyDescent="0.25">
      <c r="A30" s="12" t="s">
        <v>22</v>
      </c>
      <c r="B30" s="12" t="s">
        <v>10</v>
      </c>
      <c r="C30" s="4">
        <v>169650</v>
      </c>
      <c r="D30" s="5">
        <v>28</v>
      </c>
      <c r="E30" s="5">
        <v>-292</v>
      </c>
      <c r="F30" s="5">
        <v>1952</v>
      </c>
      <c r="G30" s="5">
        <v>1660</v>
      </c>
      <c r="H30" s="5">
        <v>1660</v>
      </c>
    </row>
    <row r="31" spans="1:8" x14ac:dyDescent="0.25">
      <c r="A31" s="13"/>
      <c r="B31" s="13"/>
      <c r="C31" s="4">
        <v>169914</v>
      </c>
      <c r="D31" s="5">
        <v>18</v>
      </c>
      <c r="E31" s="5">
        <v>-172</v>
      </c>
      <c r="F31" s="5">
        <v>1147</v>
      </c>
      <c r="G31" s="5">
        <v>975</v>
      </c>
      <c r="H31" s="5">
        <v>975</v>
      </c>
    </row>
    <row r="32" spans="1:8" x14ac:dyDescent="0.25">
      <c r="A32" s="13"/>
      <c r="B32" s="13"/>
      <c r="C32" s="4">
        <v>170204</v>
      </c>
      <c r="D32" s="5">
        <v>35.4</v>
      </c>
      <c r="E32" s="5">
        <v>-386</v>
      </c>
      <c r="F32" s="5">
        <v>2575</v>
      </c>
      <c r="G32" s="5">
        <v>2189</v>
      </c>
      <c r="H32" s="5">
        <v>2189</v>
      </c>
    </row>
    <row r="33" spans="1:8" x14ac:dyDescent="0.25">
      <c r="A33" s="13"/>
      <c r="B33" s="13"/>
      <c r="C33" s="4">
        <v>170464</v>
      </c>
      <c r="D33" s="5">
        <v>0.99</v>
      </c>
      <c r="E33" s="5">
        <v>-90</v>
      </c>
      <c r="F33" s="5">
        <v>606</v>
      </c>
      <c r="G33" s="5">
        <v>516</v>
      </c>
      <c r="H33" s="5">
        <v>516</v>
      </c>
    </row>
    <row r="34" spans="1:8" x14ac:dyDescent="0.25">
      <c r="A34" s="13"/>
      <c r="B34" s="13"/>
      <c r="C34" s="4">
        <v>170481</v>
      </c>
      <c r="D34" s="5">
        <v>12.672000000000001</v>
      </c>
      <c r="E34" s="5">
        <v>-199</v>
      </c>
      <c r="F34" s="5">
        <v>1329</v>
      </c>
      <c r="G34" s="5">
        <v>1130</v>
      </c>
      <c r="H34" s="5">
        <v>1130</v>
      </c>
    </row>
    <row r="35" spans="1:8" x14ac:dyDescent="0.25">
      <c r="A35" s="13"/>
      <c r="B35" s="14"/>
      <c r="C35" s="4">
        <v>170769</v>
      </c>
      <c r="D35" s="5">
        <v>13</v>
      </c>
      <c r="E35" s="5">
        <v>-132</v>
      </c>
      <c r="F35" s="5">
        <v>881</v>
      </c>
      <c r="G35" s="5">
        <v>749</v>
      </c>
      <c r="H35" s="5">
        <v>749</v>
      </c>
    </row>
    <row r="36" spans="1:8" x14ac:dyDescent="0.25">
      <c r="A36" s="13"/>
      <c r="B36" s="12" t="s">
        <v>11</v>
      </c>
      <c r="C36" s="4">
        <v>169863</v>
      </c>
      <c r="D36" s="5">
        <v>4</v>
      </c>
      <c r="E36" s="5">
        <v>-32</v>
      </c>
      <c r="F36" s="5">
        <v>219</v>
      </c>
      <c r="G36" s="5">
        <v>187</v>
      </c>
      <c r="H36" s="5">
        <v>187</v>
      </c>
    </row>
    <row r="37" spans="1:8" x14ac:dyDescent="0.25">
      <c r="A37" s="13"/>
      <c r="B37" s="13"/>
      <c r="C37" s="4">
        <v>169891</v>
      </c>
      <c r="D37" s="5">
        <v>2</v>
      </c>
      <c r="E37" s="5">
        <v>-29</v>
      </c>
      <c r="F37" s="5">
        <v>195</v>
      </c>
      <c r="G37" s="5">
        <v>166</v>
      </c>
      <c r="H37" s="5">
        <v>166</v>
      </c>
    </row>
    <row r="38" spans="1:8" x14ac:dyDescent="0.25">
      <c r="A38" s="13"/>
      <c r="B38" s="13"/>
      <c r="C38" s="4">
        <v>170206</v>
      </c>
      <c r="D38" s="5">
        <v>1</v>
      </c>
      <c r="E38" s="5">
        <v>-14</v>
      </c>
      <c r="F38" s="5">
        <v>95</v>
      </c>
      <c r="G38" s="5">
        <v>81</v>
      </c>
      <c r="H38" s="5">
        <v>81</v>
      </c>
    </row>
    <row r="39" spans="1:8" x14ac:dyDescent="0.25">
      <c r="A39" s="13"/>
      <c r="B39" s="13"/>
      <c r="C39" s="4">
        <v>170521</v>
      </c>
      <c r="D39" s="5">
        <v>2</v>
      </c>
      <c r="E39" s="5">
        <v>-23</v>
      </c>
      <c r="F39" s="5">
        <v>155</v>
      </c>
      <c r="G39" s="5">
        <v>132</v>
      </c>
      <c r="H39" s="5">
        <v>132</v>
      </c>
    </row>
    <row r="40" spans="1:8" x14ac:dyDescent="0.25">
      <c r="A40" s="13"/>
      <c r="B40" s="13"/>
      <c r="C40" s="4">
        <v>170550</v>
      </c>
      <c r="D40" s="5">
        <v>1</v>
      </c>
      <c r="E40" s="5">
        <v>-23</v>
      </c>
      <c r="F40" s="5">
        <v>155</v>
      </c>
      <c r="G40" s="5">
        <v>132</v>
      </c>
      <c r="H40" s="5">
        <v>132</v>
      </c>
    </row>
    <row r="41" spans="1:8" x14ac:dyDescent="0.25">
      <c r="A41" s="13"/>
      <c r="B41" s="13"/>
      <c r="C41" s="4">
        <v>170665</v>
      </c>
      <c r="D41" s="5">
        <v>3</v>
      </c>
      <c r="E41" s="5">
        <v>-27</v>
      </c>
      <c r="F41" s="5">
        <v>186</v>
      </c>
      <c r="G41" s="5">
        <v>159</v>
      </c>
      <c r="H41" s="5">
        <v>159</v>
      </c>
    </row>
    <row r="42" spans="1:8" x14ac:dyDescent="0.25">
      <c r="A42" s="13"/>
      <c r="B42" s="14"/>
      <c r="C42" s="4">
        <v>171156</v>
      </c>
      <c r="D42" s="5">
        <v>1.171</v>
      </c>
      <c r="E42" s="5">
        <v>-26</v>
      </c>
      <c r="F42" s="5">
        <v>176</v>
      </c>
      <c r="G42" s="5">
        <v>150</v>
      </c>
      <c r="H42" s="5">
        <v>150</v>
      </c>
    </row>
    <row r="43" spans="1:8" x14ac:dyDescent="0.25">
      <c r="A43" s="13"/>
      <c r="B43" s="12" t="s">
        <v>12</v>
      </c>
      <c r="C43" s="4">
        <v>169666</v>
      </c>
      <c r="D43" s="5">
        <v>1.1679999999999999</v>
      </c>
      <c r="E43" s="5">
        <v>-73</v>
      </c>
      <c r="F43" s="5">
        <v>246</v>
      </c>
      <c r="G43" s="5">
        <v>173</v>
      </c>
      <c r="H43" s="5">
        <v>173</v>
      </c>
    </row>
    <row r="44" spans="1:8" x14ac:dyDescent="0.25">
      <c r="A44" s="13"/>
      <c r="B44" s="13"/>
      <c r="C44" s="4">
        <v>169667</v>
      </c>
      <c r="D44" s="5">
        <v>1.1559999999999999</v>
      </c>
      <c r="E44" s="5">
        <v>-70</v>
      </c>
      <c r="F44" s="5">
        <v>234</v>
      </c>
      <c r="G44" s="5">
        <v>164</v>
      </c>
      <c r="H44" s="5">
        <v>164</v>
      </c>
    </row>
    <row r="45" spans="1:8" x14ac:dyDescent="0.25">
      <c r="A45" s="13"/>
      <c r="B45" s="13"/>
      <c r="C45" s="4">
        <v>169828</v>
      </c>
      <c r="D45" s="5">
        <v>1.1379999999999999</v>
      </c>
      <c r="E45" s="5">
        <v>-55</v>
      </c>
      <c r="F45" s="5">
        <v>185</v>
      </c>
      <c r="G45" s="5">
        <v>130</v>
      </c>
      <c r="H45" s="5">
        <v>130</v>
      </c>
    </row>
    <row r="46" spans="1:8" x14ac:dyDescent="0.25">
      <c r="A46" s="13"/>
      <c r="B46" s="13"/>
      <c r="C46" s="4">
        <v>170300</v>
      </c>
      <c r="D46" s="5">
        <v>2.1259999999999999</v>
      </c>
      <c r="E46" s="5">
        <v>-117</v>
      </c>
      <c r="F46" s="5">
        <v>390</v>
      </c>
      <c r="G46" s="5">
        <v>273</v>
      </c>
      <c r="H46" s="5">
        <v>273</v>
      </c>
    </row>
    <row r="47" spans="1:8" x14ac:dyDescent="0.25">
      <c r="A47" s="13"/>
      <c r="B47" s="13"/>
      <c r="C47" s="4">
        <v>170321</v>
      </c>
      <c r="D47" s="5">
        <v>2.8180000000000001</v>
      </c>
      <c r="E47" s="5">
        <v>-179</v>
      </c>
      <c r="F47" s="5">
        <v>599</v>
      </c>
      <c r="G47" s="5">
        <v>420</v>
      </c>
      <c r="H47" s="5">
        <v>420</v>
      </c>
    </row>
    <row r="48" spans="1:8" x14ac:dyDescent="0.25">
      <c r="A48" s="13"/>
      <c r="B48" s="13"/>
      <c r="C48" s="4">
        <v>170440</v>
      </c>
      <c r="D48" s="5">
        <v>1</v>
      </c>
      <c r="E48" s="5">
        <v>-23</v>
      </c>
      <c r="F48" s="5">
        <v>79</v>
      </c>
      <c r="G48" s="5">
        <v>56</v>
      </c>
      <c r="H48" s="5">
        <v>56</v>
      </c>
    </row>
    <row r="49" spans="1:8" x14ac:dyDescent="0.25">
      <c r="A49" s="13"/>
      <c r="B49" s="13"/>
      <c r="C49" s="4">
        <v>170722</v>
      </c>
      <c r="D49" s="5">
        <v>1.2250000000000001</v>
      </c>
      <c r="E49" s="5">
        <v>-60</v>
      </c>
      <c r="F49" s="5">
        <v>201</v>
      </c>
      <c r="G49" s="5">
        <v>141</v>
      </c>
      <c r="H49" s="5">
        <v>141</v>
      </c>
    </row>
    <row r="50" spans="1:8" x14ac:dyDescent="0.25">
      <c r="A50" s="13"/>
      <c r="B50" s="13"/>
      <c r="C50" s="4">
        <v>170753</v>
      </c>
      <c r="D50" s="5">
        <v>1</v>
      </c>
      <c r="E50" s="5">
        <v>-26</v>
      </c>
      <c r="F50" s="5">
        <v>89</v>
      </c>
      <c r="G50" s="5">
        <v>63</v>
      </c>
      <c r="H50" s="5">
        <v>63</v>
      </c>
    </row>
    <row r="51" spans="1:8" x14ac:dyDescent="0.25">
      <c r="A51" s="13"/>
      <c r="B51" s="14"/>
      <c r="C51" s="4">
        <v>171020</v>
      </c>
      <c r="D51" s="5">
        <v>1.139</v>
      </c>
      <c r="E51" s="5">
        <v>-61</v>
      </c>
      <c r="F51" s="5">
        <v>206</v>
      </c>
      <c r="G51" s="5">
        <v>145</v>
      </c>
      <c r="H51" s="5">
        <v>145</v>
      </c>
    </row>
    <row r="52" spans="1:8" x14ac:dyDescent="0.25">
      <c r="A52" s="13"/>
      <c r="B52" s="12" t="s">
        <v>14</v>
      </c>
      <c r="C52" s="4">
        <v>169674</v>
      </c>
      <c r="D52" s="5">
        <v>6</v>
      </c>
      <c r="E52" s="5">
        <v>-143</v>
      </c>
      <c r="F52" s="5">
        <v>358</v>
      </c>
      <c r="G52" s="5">
        <v>215</v>
      </c>
      <c r="H52" s="5">
        <v>215</v>
      </c>
    </row>
    <row r="53" spans="1:8" x14ac:dyDescent="0.25">
      <c r="A53" s="13"/>
      <c r="B53" s="13"/>
      <c r="C53" s="4">
        <v>169679</v>
      </c>
      <c r="D53" s="5">
        <v>1.1000000000000001</v>
      </c>
      <c r="E53" s="5">
        <v>-48</v>
      </c>
      <c r="F53" s="5">
        <v>120</v>
      </c>
      <c r="G53" s="5">
        <v>72</v>
      </c>
      <c r="H53" s="5">
        <v>72</v>
      </c>
    </row>
    <row r="54" spans="1:8" x14ac:dyDescent="0.25">
      <c r="A54" s="13"/>
      <c r="B54" s="13"/>
      <c r="C54" s="4">
        <v>170285</v>
      </c>
      <c r="D54" s="5">
        <v>3</v>
      </c>
      <c r="E54" s="5">
        <v>-54</v>
      </c>
      <c r="F54" s="5">
        <v>135</v>
      </c>
      <c r="G54" s="5">
        <v>81</v>
      </c>
      <c r="H54" s="5">
        <v>81</v>
      </c>
    </row>
    <row r="55" spans="1:8" x14ac:dyDescent="0.25">
      <c r="A55" s="13"/>
      <c r="B55" s="13"/>
      <c r="C55" s="4">
        <v>170288</v>
      </c>
      <c r="D55" s="5">
        <v>3</v>
      </c>
      <c r="E55" s="5">
        <v>-80</v>
      </c>
      <c r="F55" s="5">
        <v>200</v>
      </c>
      <c r="G55" s="5">
        <v>120</v>
      </c>
      <c r="H55" s="5">
        <v>120</v>
      </c>
    </row>
    <row r="56" spans="1:8" x14ac:dyDescent="0.25">
      <c r="A56" s="13"/>
      <c r="B56" s="13"/>
      <c r="C56" s="4">
        <v>170289</v>
      </c>
      <c r="D56" s="5">
        <v>3.218</v>
      </c>
      <c r="E56" s="5">
        <v>-132</v>
      </c>
      <c r="F56" s="5">
        <v>330</v>
      </c>
      <c r="G56" s="5">
        <v>198</v>
      </c>
      <c r="H56" s="5">
        <v>198</v>
      </c>
    </row>
    <row r="57" spans="1:8" x14ac:dyDescent="0.25">
      <c r="A57" s="13"/>
      <c r="B57" s="13"/>
      <c r="C57" s="4">
        <v>170293</v>
      </c>
      <c r="D57" s="5">
        <v>4</v>
      </c>
      <c r="E57" s="5">
        <v>-192</v>
      </c>
      <c r="F57" s="5">
        <v>480</v>
      </c>
      <c r="G57" s="5">
        <v>288</v>
      </c>
      <c r="H57" s="5">
        <v>288</v>
      </c>
    </row>
    <row r="58" spans="1:8" x14ac:dyDescent="0.25">
      <c r="A58" s="13"/>
      <c r="B58" s="13"/>
      <c r="C58" s="4">
        <v>170301</v>
      </c>
      <c r="D58" s="5">
        <v>2.3479999999999999</v>
      </c>
      <c r="E58" s="5">
        <v>-112</v>
      </c>
      <c r="F58" s="5">
        <v>281</v>
      </c>
      <c r="G58" s="5">
        <v>169</v>
      </c>
      <c r="H58" s="5">
        <v>169</v>
      </c>
    </row>
    <row r="59" spans="1:8" x14ac:dyDescent="0.25">
      <c r="A59" s="13"/>
      <c r="B59" s="13"/>
      <c r="C59" s="4">
        <v>170395</v>
      </c>
      <c r="D59" s="5">
        <v>2</v>
      </c>
      <c r="E59" s="5">
        <v>-86</v>
      </c>
      <c r="F59" s="5">
        <v>215</v>
      </c>
      <c r="G59" s="5">
        <v>129</v>
      </c>
      <c r="H59" s="5">
        <v>129</v>
      </c>
    </row>
    <row r="60" spans="1:8" x14ac:dyDescent="0.25">
      <c r="A60" s="13"/>
      <c r="B60" s="13"/>
      <c r="C60" s="4">
        <v>170436</v>
      </c>
      <c r="D60" s="5">
        <v>5</v>
      </c>
      <c r="E60" s="5">
        <v>-177</v>
      </c>
      <c r="F60" s="5">
        <v>443</v>
      </c>
      <c r="G60" s="5">
        <v>266</v>
      </c>
      <c r="H60" s="5">
        <v>266</v>
      </c>
    </row>
    <row r="61" spans="1:8" x14ac:dyDescent="0.25">
      <c r="A61" s="13"/>
      <c r="B61" s="13"/>
      <c r="C61" s="4">
        <v>170455</v>
      </c>
      <c r="D61" s="5">
        <v>3.1040000000000001</v>
      </c>
      <c r="E61" s="5">
        <v>-89</v>
      </c>
      <c r="F61" s="5">
        <v>224</v>
      </c>
      <c r="G61" s="5">
        <v>135</v>
      </c>
      <c r="H61" s="5">
        <v>135</v>
      </c>
    </row>
    <row r="62" spans="1:8" x14ac:dyDescent="0.25">
      <c r="A62" s="13"/>
      <c r="B62" s="13"/>
      <c r="C62" s="4">
        <v>170614</v>
      </c>
      <c r="D62" s="5">
        <v>3.2909999999999999</v>
      </c>
      <c r="E62" s="5">
        <v>-178</v>
      </c>
      <c r="F62" s="5">
        <v>446</v>
      </c>
      <c r="G62" s="5">
        <v>268</v>
      </c>
      <c r="H62" s="5">
        <v>268</v>
      </c>
    </row>
    <row r="63" spans="1:8" x14ac:dyDescent="0.25">
      <c r="A63" s="13"/>
      <c r="B63" s="13"/>
      <c r="C63" s="4">
        <v>170708</v>
      </c>
      <c r="D63" s="5">
        <v>3</v>
      </c>
      <c r="E63" s="5">
        <v>-75</v>
      </c>
      <c r="F63" s="5">
        <v>189</v>
      </c>
      <c r="G63" s="5">
        <v>114</v>
      </c>
      <c r="H63" s="5">
        <v>114</v>
      </c>
    </row>
    <row r="64" spans="1:8" x14ac:dyDescent="0.25">
      <c r="A64" s="13"/>
      <c r="B64" s="14"/>
      <c r="C64" s="4">
        <v>170728</v>
      </c>
      <c r="D64" s="5">
        <v>8.3350000000000009</v>
      </c>
      <c r="E64" s="5">
        <v>-355</v>
      </c>
      <c r="F64" s="5">
        <v>889</v>
      </c>
      <c r="G64" s="5">
        <v>534</v>
      </c>
      <c r="H64" s="5">
        <v>534</v>
      </c>
    </row>
    <row r="65" spans="1:8" x14ac:dyDescent="0.25">
      <c r="A65" s="13"/>
      <c r="B65" s="4" t="s">
        <v>16</v>
      </c>
      <c r="C65" s="4">
        <v>170435</v>
      </c>
      <c r="D65" s="5">
        <v>1.248</v>
      </c>
      <c r="E65" s="5">
        <v>-47</v>
      </c>
      <c r="F65" s="5">
        <v>235</v>
      </c>
      <c r="G65" s="5">
        <v>188</v>
      </c>
      <c r="H65" s="5">
        <v>188</v>
      </c>
    </row>
    <row r="66" spans="1:8" x14ac:dyDescent="0.25">
      <c r="A66" s="13"/>
      <c r="B66" s="4" t="s">
        <v>17</v>
      </c>
      <c r="C66" s="4">
        <v>169954</v>
      </c>
      <c r="D66" s="5">
        <v>1</v>
      </c>
      <c r="E66" s="5">
        <v>-12</v>
      </c>
      <c r="F66" s="5">
        <v>85</v>
      </c>
      <c r="G66" s="5">
        <v>73</v>
      </c>
      <c r="H66" s="5">
        <v>73</v>
      </c>
    </row>
    <row r="67" spans="1:8" x14ac:dyDescent="0.25">
      <c r="A67" s="13"/>
      <c r="B67" s="12" t="s">
        <v>18</v>
      </c>
      <c r="C67" s="4">
        <v>170029</v>
      </c>
      <c r="D67" s="5">
        <v>2</v>
      </c>
      <c r="E67" s="5">
        <v>-25</v>
      </c>
      <c r="F67" s="5">
        <v>85</v>
      </c>
      <c r="G67" s="5">
        <v>60</v>
      </c>
      <c r="H67" s="5">
        <v>60</v>
      </c>
    </row>
    <row r="68" spans="1:8" x14ac:dyDescent="0.25">
      <c r="A68" s="13"/>
      <c r="B68" s="13"/>
      <c r="C68" s="4">
        <v>170159</v>
      </c>
      <c r="D68" s="5">
        <v>8</v>
      </c>
      <c r="E68" s="5">
        <v>-165</v>
      </c>
      <c r="F68" s="5">
        <v>550</v>
      </c>
      <c r="G68" s="5">
        <v>385</v>
      </c>
      <c r="H68" s="5">
        <v>385</v>
      </c>
    </row>
    <row r="69" spans="1:8" x14ac:dyDescent="0.25">
      <c r="A69" s="13"/>
      <c r="B69" s="13"/>
      <c r="C69" s="4">
        <v>170306</v>
      </c>
      <c r="D69" s="5">
        <v>1</v>
      </c>
      <c r="E69" s="5">
        <v>-11</v>
      </c>
      <c r="F69" s="5">
        <v>38</v>
      </c>
      <c r="G69" s="5">
        <v>27</v>
      </c>
      <c r="H69" s="5">
        <v>27</v>
      </c>
    </row>
    <row r="70" spans="1:8" x14ac:dyDescent="0.25">
      <c r="A70" s="13"/>
      <c r="B70" s="13"/>
      <c r="C70" s="4">
        <v>170430</v>
      </c>
      <c r="D70" s="5">
        <v>7</v>
      </c>
      <c r="E70" s="5">
        <v>-147</v>
      </c>
      <c r="F70" s="5">
        <v>490</v>
      </c>
      <c r="G70" s="5">
        <v>343</v>
      </c>
      <c r="H70" s="5">
        <v>343</v>
      </c>
    </row>
    <row r="71" spans="1:8" x14ac:dyDescent="0.25">
      <c r="A71" s="13"/>
      <c r="B71" s="13"/>
      <c r="C71" s="4">
        <v>170434</v>
      </c>
      <c r="D71" s="5">
        <v>1.2030000000000001</v>
      </c>
      <c r="E71" s="5">
        <v>-60</v>
      </c>
      <c r="F71" s="5">
        <v>203</v>
      </c>
      <c r="G71" s="5">
        <v>143</v>
      </c>
      <c r="H71" s="5">
        <v>143</v>
      </c>
    </row>
    <row r="72" spans="1:8" x14ac:dyDescent="0.25">
      <c r="A72" s="13"/>
      <c r="B72" s="14"/>
      <c r="C72" s="4">
        <v>170885</v>
      </c>
      <c r="D72" s="5">
        <v>1</v>
      </c>
      <c r="E72" s="5">
        <v>-19</v>
      </c>
      <c r="F72" s="5">
        <v>65</v>
      </c>
      <c r="G72" s="5">
        <v>46</v>
      </c>
      <c r="H72" s="5">
        <v>46</v>
      </c>
    </row>
    <row r="73" spans="1:8" x14ac:dyDescent="0.25">
      <c r="A73" s="13"/>
      <c r="B73" s="12" t="s">
        <v>19</v>
      </c>
      <c r="C73" s="4">
        <v>169660</v>
      </c>
      <c r="D73" s="5">
        <v>3</v>
      </c>
      <c r="E73" s="5">
        <v>-63</v>
      </c>
      <c r="F73" s="5">
        <v>211</v>
      </c>
      <c r="G73" s="5">
        <v>148</v>
      </c>
      <c r="H73" s="5">
        <v>148</v>
      </c>
    </row>
    <row r="74" spans="1:8" x14ac:dyDescent="0.25">
      <c r="A74" s="13"/>
      <c r="B74" s="13"/>
      <c r="C74" s="4">
        <v>169678</v>
      </c>
      <c r="D74" s="5">
        <v>3</v>
      </c>
      <c r="E74" s="5">
        <v>-56</v>
      </c>
      <c r="F74" s="5">
        <v>189</v>
      </c>
      <c r="G74" s="5">
        <v>133</v>
      </c>
      <c r="H74" s="5">
        <v>133</v>
      </c>
    </row>
    <row r="75" spans="1:8" x14ac:dyDescent="0.25">
      <c r="A75" s="13"/>
      <c r="B75" s="13"/>
      <c r="C75" s="4">
        <v>169789</v>
      </c>
      <c r="D75" s="5">
        <v>4</v>
      </c>
      <c r="E75" s="5">
        <v>-66</v>
      </c>
      <c r="F75" s="5">
        <v>220</v>
      </c>
      <c r="G75" s="5">
        <v>154</v>
      </c>
      <c r="H75" s="5">
        <v>154</v>
      </c>
    </row>
    <row r="76" spans="1:8" x14ac:dyDescent="0.25">
      <c r="A76" s="13"/>
      <c r="B76" s="13"/>
      <c r="C76" s="4">
        <v>169790</v>
      </c>
      <c r="D76" s="5">
        <v>2</v>
      </c>
      <c r="E76" s="5">
        <v>-53</v>
      </c>
      <c r="F76" s="5">
        <v>178</v>
      </c>
      <c r="G76" s="5">
        <v>125</v>
      </c>
      <c r="H76" s="5">
        <v>125</v>
      </c>
    </row>
    <row r="77" spans="1:8" x14ac:dyDescent="0.25">
      <c r="A77" s="13"/>
      <c r="B77" s="13"/>
      <c r="C77" s="4">
        <v>169927</v>
      </c>
      <c r="D77" s="5">
        <v>5</v>
      </c>
      <c r="E77" s="5">
        <v>-92</v>
      </c>
      <c r="F77" s="5">
        <v>307</v>
      </c>
      <c r="G77" s="5">
        <v>215</v>
      </c>
      <c r="H77" s="5">
        <v>215</v>
      </c>
    </row>
    <row r="78" spans="1:8" x14ac:dyDescent="0.25">
      <c r="A78" s="13"/>
      <c r="B78" s="13"/>
      <c r="C78" s="4">
        <v>169952</v>
      </c>
      <c r="D78" s="5">
        <v>7</v>
      </c>
      <c r="E78" s="5">
        <v>-156</v>
      </c>
      <c r="F78" s="5">
        <v>523</v>
      </c>
      <c r="G78" s="5">
        <v>367</v>
      </c>
      <c r="H78" s="5">
        <v>367</v>
      </c>
    </row>
    <row r="79" spans="1:8" x14ac:dyDescent="0.25">
      <c r="A79" s="13"/>
      <c r="B79" s="13"/>
      <c r="C79" s="4">
        <v>169958</v>
      </c>
      <c r="D79" s="5">
        <v>1</v>
      </c>
      <c r="E79" s="5">
        <v>-7</v>
      </c>
      <c r="F79" s="5">
        <v>25</v>
      </c>
      <c r="G79" s="5">
        <v>18</v>
      </c>
      <c r="H79" s="5">
        <v>18</v>
      </c>
    </row>
    <row r="80" spans="1:8" x14ac:dyDescent="0.25">
      <c r="A80" s="13"/>
      <c r="B80" s="13"/>
      <c r="C80" s="4">
        <v>170115</v>
      </c>
      <c r="D80" s="5">
        <v>1.0940000000000001</v>
      </c>
      <c r="E80" s="5">
        <v>-55</v>
      </c>
      <c r="F80" s="5">
        <v>184</v>
      </c>
      <c r="G80" s="5">
        <v>129</v>
      </c>
      <c r="H80" s="5">
        <v>129</v>
      </c>
    </row>
    <row r="81" spans="1:8" x14ac:dyDescent="0.25">
      <c r="A81" s="13"/>
      <c r="B81" s="13"/>
      <c r="C81" s="4">
        <v>170161</v>
      </c>
      <c r="D81" s="5">
        <v>1</v>
      </c>
      <c r="E81" s="5">
        <v>-19</v>
      </c>
      <c r="F81" s="5">
        <v>65</v>
      </c>
      <c r="G81" s="5">
        <v>46</v>
      </c>
      <c r="H81" s="5">
        <v>46</v>
      </c>
    </row>
    <row r="82" spans="1:8" x14ac:dyDescent="0.25">
      <c r="A82" s="13"/>
      <c r="B82" s="13"/>
      <c r="C82" s="4">
        <v>170162</v>
      </c>
      <c r="D82" s="5">
        <v>5</v>
      </c>
      <c r="E82" s="5">
        <v>-132</v>
      </c>
      <c r="F82" s="5">
        <v>443</v>
      </c>
      <c r="G82" s="5">
        <v>311</v>
      </c>
      <c r="H82" s="5">
        <v>311</v>
      </c>
    </row>
    <row r="83" spans="1:8" x14ac:dyDescent="0.25">
      <c r="A83" s="13"/>
      <c r="B83" s="13"/>
      <c r="C83" s="4">
        <v>170163</v>
      </c>
      <c r="D83" s="5">
        <v>2.2290000000000001</v>
      </c>
      <c r="E83" s="5">
        <v>-81</v>
      </c>
      <c r="F83" s="5">
        <v>271</v>
      </c>
      <c r="G83" s="5">
        <v>190</v>
      </c>
      <c r="H83" s="5">
        <v>190</v>
      </c>
    </row>
    <row r="84" spans="1:8" x14ac:dyDescent="0.25">
      <c r="A84" s="13"/>
      <c r="B84" s="13"/>
      <c r="C84" s="4">
        <v>170164</v>
      </c>
      <c r="D84" s="5">
        <v>2.1579999999999999</v>
      </c>
      <c r="E84" s="5">
        <v>-63</v>
      </c>
      <c r="F84" s="5">
        <v>212</v>
      </c>
      <c r="G84" s="5">
        <v>149</v>
      </c>
      <c r="H84" s="5">
        <v>149</v>
      </c>
    </row>
    <row r="85" spans="1:8" x14ac:dyDescent="0.25">
      <c r="A85" s="13"/>
      <c r="B85" s="13"/>
      <c r="C85" s="4">
        <v>170305</v>
      </c>
      <c r="D85" s="5">
        <v>1</v>
      </c>
      <c r="E85" s="5">
        <v>-19</v>
      </c>
      <c r="F85" s="5">
        <v>65</v>
      </c>
      <c r="G85" s="5">
        <v>46</v>
      </c>
      <c r="H85" s="5">
        <v>46</v>
      </c>
    </row>
    <row r="86" spans="1:8" x14ac:dyDescent="0.25">
      <c r="A86" s="13"/>
      <c r="B86" s="13"/>
      <c r="C86" s="4">
        <v>170349</v>
      </c>
      <c r="D86" s="5">
        <v>2</v>
      </c>
      <c r="E86" s="5">
        <v>-48</v>
      </c>
      <c r="F86" s="5">
        <v>160</v>
      </c>
      <c r="G86" s="5">
        <v>112</v>
      </c>
      <c r="H86" s="5">
        <v>112</v>
      </c>
    </row>
    <row r="87" spans="1:8" x14ac:dyDescent="0.25">
      <c r="A87" s="13"/>
      <c r="B87" s="13"/>
      <c r="C87" s="4">
        <v>170381</v>
      </c>
      <c r="D87" s="5">
        <v>2</v>
      </c>
      <c r="E87" s="5">
        <v>-24</v>
      </c>
      <c r="F87" s="5">
        <v>80</v>
      </c>
      <c r="G87" s="5">
        <v>56</v>
      </c>
      <c r="H87" s="5">
        <v>56</v>
      </c>
    </row>
    <row r="88" spans="1:8" x14ac:dyDescent="0.25">
      <c r="A88" s="13"/>
      <c r="B88" s="13"/>
      <c r="C88" s="4">
        <v>170394</v>
      </c>
      <c r="D88" s="5">
        <v>1</v>
      </c>
      <c r="E88" s="5">
        <v>-11</v>
      </c>
      <c r="F88" s="5">
        <v>38</v>
      </c>
      <c r="G88" s="5">
        <v>27</v>
      </c>
      <c r="H88" s="5">
        <v>27</v>
      </c>
    </row>
    <row r="89" spans="1:8" x14ac:dyDescent="0.25">
      <c r="A89" s="13"/>
      <c r="B89" s="13"/>
      <c r="C89" s="4">
        <v>170396</v>
      </c>
      <c r="D89" s="5">
        <v>8</v>
      </c>
      <c r="E89" s="5">
        <v>-189</v>
      </c>
      <c r="F89" s="5">
        <v>630</v>
      </c>
      <c r="G89" s="5">
        <v>441</v>
      </c>
      <c r="H89" s="5">
        <v>441</v>
      </c>
    </row>
    <row r="90" spans="1:8" x14ac:dyDescent="0.25">
      <c r="A90" s="13"/>
      <c r="B90" s="13"/>
      <c r="C90" s="4">
        <v>170572</v>
      </c>
      <c r="D90" s="5">
        <v>2.2410000000000001</v>
      </c>
      <c r="E90" s="5">
        <v>-87</v>
      </c>
      <c r="F90" s="5">
        <v>291</v>
      </c>
      <c r="G90" s="5">
        <v>204</v>
      </c>
      <c r="H90" s="5">
        <v>204</v>
      </c>
    </row>
    <row r="91" spans="1:8" x14ac:dyDescent="0.25">
      <c r="A91" s="13"/>
      <c r="B91" s="13"/>
      <c r="C91" s="4">
        <v>170573</v>
      </c>
      <c r="D91" s="5">
        <v>2.266</v>
      </c>
      <c r="E91" s="5">
        <v>-87</v>
      </c>
      <c r="F91" s="5">
        <v>291</v>
      </c>
      <c r="G91" s="5">
        <v>204</v>
      </c>
      <c r="H91" s="5">
        <v>204</v>
      </c>
    </row>
    <row r="92" spans="1:8" x14ac:dyDescent="0.25">
      <c r="A92" s="13"/>
      <c r="B92" s="13"/>
      <c r="C92" s="4">
        <v>170574</v>
      </c>
      <c r="D92" s="5">
        <v>2.077</v>
      </c>
      <c r="E92" s="5">
        <v>-46</v>
      </c>
      <c r="F92" s="5">
        <v>156</v>
      </c>
      <c r="G92" s="5">
        <v>110</v>
      </c>
      <c r="H92" s="5">
        <v>110</v>
      </c>
    </row>
    <row r="93" spans="1:8" x14ac:dyDescent="0.25">
      <c r="A93" s="13"/>
      <c r="B93" s="13"/>
      <c r="C93" s="4">
        <v>170601</v>
      </c>
      <c r="D93" s="5">
        <v>2</v>
      </c>
      <c r="E93" s="5">
        <v>-48</v>
      </c>
      <c r="F93" s="5">
        <v>160</v>
      </c>
      <c r="G93" s="5">
        <v>112</v>
      </c>
      <c r="H93" s="5">
        <v>112</v>
      </c>
    </row>
    <row r="94" spans="1:8" x14ac:dyDescent="0.25">
      <c r="A94" s="13"/>
      <c r="B94" s="13"/>
      <c r="C94" s="4">
        <v>170701</v>
      </c>
      <c r="D94" s="5">
        <v>1</v>
      </c>
      <c r="E94" s="5">
        <v>-25</v>
      </c>
      <c r="F94" s="5">
        <v>85</v>
      </c>
      <c r="G94" s="5">
        <v>60</v>
      </c>
      <c r="H94" s="5">
        <v>60</v>
      </c>
    </row>
    <row r="95" spans="1:8" x14ac:dyDescent="0.25">
      <c r="A95" s="13"/>
      <c r="B95" s="13"/>
      <c r="C95" s="4">
        <v>170743</v>
      </c>
      <c r="D95" s="5">
        <v>1</v>
      </c>
      <c r="E95" s="5">
        <v>-19</v>
      </c>
      <c r="F95" s="5">
        <v>65</v>
      </c>
      <c r="G95" s="5">
        <v>46</v>
      </c>
      <c r="H95" s="5">
        <v>46</v>
      </c>
    </row>
    <row r="96" spans="1:8" x14ac:dyDescent="0.25">
      <c r="A96" s="13"/>
      <c r="B96" s="13"/>
      <c r="C96" s="4">
        <v>171149</v>
      </c>
      <c r="D96" s="5">
        <v>6.7389999999999999</v>
      </c>
      <c r="E96" s="5">
        <v>-234</v>
      </c>
      <c r="F96" s="5">
        <v>783</v>
      </c>
      <c r="G96" s="5">
        <v>549</v>
      </c>
      <c r="H96" s="5">
        <v>549</v>
      </c>
    </row>
    <row r="97" spans="1:8" x14ac:dyDescent="0.25">
      <c r="A97" s="13"/>
      <c r="B97" s="14"/>
      <c r="C97" s="4">
        <v>171151</v>
      </c>
      <c r="D97" s="5">
        <v>6</v>
      </c>
      <c r="E97" s="5">
        <v>-145</v>
      </c>
      <c r="F97" s="5">
        <v>484</v>
      </c>
      <c r="G97" s="5">
        <v>339</v>
      </c>
      <c r="H97" s="5">
        <v>339</v>
      </c>
    </row>
    <row r="98" spans="1:8" x14ac:dyDescent="0.25">
      <c r="A98" s="13"/>
      <c r="B98" s="12" t="s">
        <v>20</v>
      </c>
      <c r="C98" s="4">
        <v>170891</v>
      </c>
      <c r="D98" s="5">
        <v>8.3919999999999995</v>
      </c>
      <c r="E98" s="5">
        <v>-108</v>
      </c>
      <c r="F98" s="5">
        <v>1088</v>
      </c>
      <c r="G98" s="5">
        <v>980</v>
      </c>
      <c r="H98" s="5">
        <v>980</v>
      </c>
    </row>
    <row r="99" spans="1:8" x14ac:dyDescent="0.25">
      <c r="A99" s="13"/>
      <c r="B99" s="13"/>
      <c r="C99" s="4">
        <v>170895</v>
      </c>
      <c r="D99" s="5">
        <v>12</v>
      </c>
      <c r="E99" s="5">
        <v>-104</v>
      </c>
      <c r="F99" s="5">
        <v>1048</v>
      </c>
      <c r="G99" s="5">
        <v>944</v>
      </c>
      <c r="H99" s="5">
        <v>944</v>
      </c>
    </row>
    <row r="100" spans="1:8" x14ac:dyDescent="0.25">
      <c r="A100" s="13"/>
      <c r="B100" s="13"/>
      <c r="C100" s="4">
        <v>170896</v>
      </c>
      <c r="D100" s="5">
        <v>4</v>
      </c>
      <c r="E100" s="5">
        <v>-28</v>
      </c>
      <c r="F100" s="5">
        <v>280</v>
      </c>
      <c r="G100" s="5">
        <v>252</v>
      </c>
      <c r="H100" s="5">
        <v>252</v>
      </c>
    </row>
    <row r="101" spans="1:8" x14ac:dyDescent="0.25">
      <c r="A101" s="13"/>
      <c r="B101" s="13"/>
      <c r="C101" s="4">
        <v>170897</v>
      </c>
      <c r="D101" s="5">
        <v>8</v>
      </c>
      <c r="E101" s="5">
        <v>-60</v>
      </c>
      <c r="F101" s="5">
        <v>603</v>
      </c>
      <c r="G101" s="5">
        <v>543</v>
      </c>
      <c r="H101" s="5">
        <v>543</v>
      </c>
    </row>
    <row r="102" spans="1:8" x14ac:dyDescent="0.25">
      <c r="A102" s="13"/>
      <c r="B102" s="14"/>
      <c r="C102" s="4">
        <v>170905</v>
      </c>
      <c r="D102" s="5">
        <v>5</v>
      </c>
      <c r="E102" s="5">
        <v>-28</v>
      </c>
      <c r="F102" s="5">
        <v>289</v>
      </c>
      <c r="G102" s="5">
        <v>261</v>
      </c>
      <c r="H102" s="5">
        <v>261</v>
      </c>
    </row>
    <row r="103" spans="1:8" x14ac:dyDescent="0.25">
      <c r="A103" s="14"/>
      <c r="B103" s="9" t="s">
        <v>21</v>
      </c>
      <c r="C103" s="11"/>
      <c r="D103" s="5">
        <v>316.04599999999999</v>
      </c>
      <c r="E103" s="5">
        <v>-6469</v>
      </c>
      <c r="F103" s="5">
        <v>27385</v>
      </c>
      <c r="G103" s="5">
        <v>20916</v>
      </c>
      <c r="H103" s="5">
        <v>20916</v>
      </c>
    </row>
    <row r="104" spans="1:8" x14ac:dyDescent="0.25">
      <c r="A104" s="12" t="s">
        <v>23</v>
      </c>
      <c r="B104" s="12" t="s">
        <v>10</v>
      </c>
      <c r="C104" s="4">
        <v>134600</v>
      </c>
      <c r="D104" s="5">
        <v>48.6</v>
      </c>
      <c r="E104" s="5">
        <v>-535</v>
      </c>
      <c r="F104" s="5">
        <v>3570</v>
      </c>
      <c r="G104" s="5">
        <v>2237.59</v>
      </c>
      <c r="H104" s="5">
        <v>3035</v>
      </c>
    </row>
    <row r="105" spans="1:8" x14ac:dyDescent="0.25">
      <c r="A105" s="13"/>
      <c r="B105" s="13"/>
      <c r="C105" s="4">
        <v>134614</v>
      </c>
      <c r="D105" s="5">
        <v>2</v>
      </c>
      <c r="E105" s="5">
        <v>-12</v>
      </c>
      <c r="F105" s="5">
        <v>80</v>
      </c>
      <c r="G105" s="5">
        <v>68</v>
      </c>
      <c r="H105" s="5">
        <v>68</v>
      </c>
    </row>
    <row r="106" spans="1:8" x14ac:dyDescent="0.25">
      <c r="A106" s="13"/>
      <c r="B106" s="13"/>
      <c r="C106" s="4">
        <v>134711</v>
      </c>
      <c r="D106" s="5">
        <v>10</v>
      </c>
      <c r="E106" s="5">
        <v>-396</v>
      </c>
      <c r="F106" s="5">
        <v>2640</v>
      </c>
      <c r="G106" s="5">
        <v>1054.81</v>
      </c>
      <c r="H106" s="5">
        <v>2244</v>
      </c>
    </row>
    <row r="107" spans="1:8" x14ac:dyDescent="0.25">
      <c r="A107" s="13"/>
      <c r="B107" s="13"/>
      <c r="C107" s="4">
        <v>134725</v>
      </c>
      <c r="D107" s="5">
        <v>17.53</v>
      </c>
      <c r="E107" s="5">
        <v>-284</v>
      </c>
      <c r="F107" s="5">
        <v>1896</v>
      </c>
      <c r="G107" s="5">
        <v>1206.53</v>
      </c>
      <c r="H107" s="5">
        <v>1612</v>
      </c>
    </row>
    <row r="108" spans="1:8" x14ac:dyDescent="0.25">
      <c r="A108" s="13"/>
      <c r="B108" s="13"/>
      <c r="C108" s="4">
        <v>134810</v>
      </c>
      <c r="D108" s="5">
        <v>5</v>
      </c>
      <c r="E108" s="5">
        <v>-56</v>
      </c>
      <c r="F108" s="5">
        <v>375</v>
      </c>
      <c r="G108" s="5">
        <v>319</v>
      </c>
      <c r="H108" s="5">
        <v>319</v>
      </c>
    </row>
    <row r="109" spans="1:8" x14ac:dyDescent="0.25">
      <c r="A109" s="13"/>
      <c r="B109" s="14"/>
      <c r="C109" s="4">
        <v>134933</v>
      </c>
      <c r="D109" s="5">
        <v>56</v>
      </c>
      <c r="E109" s="5">
        <v>-855</v>
      </c>
      <c r="F109" s="5">
        <v>5704</v>
      </c>
      <c r="G109" s="5">
        <v>2955.24</v>
      </c>
      <c r="H109" s="5">
        <v>4849</v>
      </c>
    </row>
    <row r="110" spans="1:8" x14ac:dyDescent="0.25">
      <c r="A110" s="13"/>
      <c r="B110" s="12" t="s">
        <v>11</v>
      </c>
      <c r="C110" s="4">
        <v>134634</v>
      </c>
      <c r="D110" s="5">
        <v>1</v>
      </c>
      <c r="E110" s="5">
        <v>-5</v>
      </c>
      <c r="F110" s="5">
        <v>38</v>
      </c>
      <c r="G110" s="5">
        <v>33</v>
      </c>
      <c r="H110" s="5">
        <v>33</v>
      </c>
    </row>
    <row r="111" spans="1:8" x14ac:dyDescent="0.25">
      <c r="A111" s="13"/>
      <c r="B111" s="14"/>
      <c r="C111" s="4">
        <v>134683</v>
      </c>
      <c r="D111" s="5">
        <v>2</v>
      </c>
      <c r="E111" s="5">
        <v>-23</v>
      </c>
      <c r="F111" s="5">
        <v>155</v>
      </c>
      <c r="G111" s="5">
        <v>132</v>
      </c>
      <c r="H111" s="5">
        <v>132</v>
      </c>
    </row>
    <row r="112" spans="1:8" x14ac:dyDescent="0.25">
      <c r="A112" s="13"/>
      <c r="B112" s="12" t="s">
        <v>12</v>
      </c>
      <c r="C112" s="4">
        <v>134674</v>
      </c>
      <c r="D112" s="5">
        <v>1</v>
      </c>
      <c r="E112" s="5">
        <v>-26</v>
      </c>
      <c r="F112" s="5">
        <v>89</v>
      </c>
      <c r="G112" s="5">
        <v>63</v>
      </c>
      <c r="H112" s="5">
        <v>63</v>
      </c>
    </row>
    <row r="113" spans="1:8" x14ac:dyDescent="0.25">
      <c r="A113" s="13"/>
      <c r="B113" s="14"/>
      <c r="C113" s="4">
        <v>134766</v>
      </c>
      <c r="D113" s="5">
        <v>1</v>
      </c>
      <c r="E113" s="5">
        <v>-25</v>
      </c>
      <c r="F113" s="5">
        <v>85</v>
      </c>
      <c r="G113" s="5">
        <v>60</v>
      </c>
      <c r="H113" s="5">
        <v>60</v>
      </c>
    </row>
    <row r="114" spans="1:8" x14ac:dyDescent="0.25">
      <c r="A114" s="13"/>
      <c r="B114" s="12" t="s">
        <v>13</v>
      </c>
      <c r="C114" s="4">
        <v>134600</v>
      </c>
      <c r="D114" s="5">
        <v>58.6</v>
      </c>
      <c r="E114" s="5">
        <v>-1000</v>
      </c>
      <c r="F114" s="5">
        <v>4477</v>
      </c>
      <c r="G114" s="5">
        <v>2942</v>
      </c>
      <c r="H114" s="5">
        <v>3477</v>
      </c>
    </row>
    <row r="115" spans="1:8" x14ac:dyDescent="0.25">
      <c r="A115" s="13"/>
      <c r="B115" s="13"/>
      <c r="C115" s="4">
        <v>134639</v>
      </c>
      <c r="D115" s="5">
        <v>27</v>
      </c>
      <c r="E115" s="5">
        <v>-500</v>
      </c>
      <c r="F115" s="5">
        <v>1937</v>
      </c>
      <c r="G115" s="5">
        <v>1437</v>
      </c>
      <c r="H115" s="5">
        <v>1437</v>
      </c>
    </row>
    <row r="116" spans="1:8" x14ac:dyDescent="0.25">
      <c r="A116" s="13"/>
      <c r="B116" s="13"/>
      <c r="C116" s="4">
        <v>134711</v>
      </c>
      <c r="D116" s="5">
        <v>19</v>
      </c>
      <c r="E116" s="5">
        <v>-2000</v>
      </c>
      <c r="F116" s="5">
        <v>4440</v>
      </c>
      <c r="G116" s="5">
        <v>2044</v>
      </c>
      <c r="H116" s="5">
        <v>2440</v>
      </c>
    </row>
    <row r="117" spans="1:8" x14ac:dyDescent="0.25">
      <c r="A117" s="13"/>
      <c r="B117" s="13"/>
      <c r="C117" s="4">
        <v>134725</v>
      </c>
      <c r="D117" s="5">
        <v>21.53</v>
      </c>
      <c r="E117" s="5">
        <v>-500</v>
      </c>
      <c r="F117" s="5">
        <v>2338</v>
      </c>
      <c r="G117" s="5">
        <v>1554</v>
      </c>
      <c r="H117" s="5">
        <v>1838</v>
      </c>
    </row>
    <row r="118" spans="1:8" x14ac:dyDescent="0.25">
      <c r="A118" s="13"/>
      <c r="B118" s="14"/>
      <c r="C118" s="4">
        <v>134933</v>
      </c>
      <c r="D118" s="5">
        <v>58</v>
      </c>
      <c r="E118" s="5">
        <v>-2000</v>
      </c>
      <c r="F118" s="5">
        <v>6024</v>
      </c>
      <c r="G118" s="5">
        <v>3169</v>
      </c>
      <c r="H118" s="5">
        <v>4024</v>
      </c>
    </row>
    <row r="119" spans="1:8" x14ac:dyDescent="0.25">
      <c r="A119" s="13"/>
      <c r="B119" s="12" t="s">
        <v>17</v>
      </c>
      <c r="C119" s="4">
        <v>134586</v>
      </c>
      <c r="D119" s="5">
        <v>10</v>
      </c>
      <c r="E119" s="5">
        <v>-73</v>
      </c>
      <c r="F119" s="5">
        <v>490</v>
      </c>
      <c r="G119" s="5">
        <v>417</v>
      </c>
      <c r="H119" s="5">
        <v>417</v>
      </c>
    </row>
    <row r="120" spans="1:8" x14ac:dyDescent="0.25">
      <c r="A120" s="13"/>
      <c r="B120" s="13"/>
      <c r="C120" s="4">
        <v>134587</v>
      </c>
      <c r="D120" s="5">
        <v>1</v>
      </c>
      <c r="E120" s="5">
        <v>-8</v>
      </c>
      <c r="F120" s="5">
        <v>55</v>
      </c>
      <c r="G120" s="5">
        <v>47</v>
      </c>
      <c r="H120" s="5">
        <v>47</v>
      </c>
    </row>
    <row r="121" spans="1:8" x14ac:dyDescent="0.25">
      <c r="A121" s="13"/>
      <c r="B121" s="14"/>
      <c r="C121" s="4">
        <v>134622</v>
      </c>
      <c r="D121" s="5">
        <v>1</v>
      </c>
      <c r="E121" s="5">
        <v>-8</v>
      </c>
      <c r="F121" s="5">
        <v>55</v>
      </c>
      <c r="G121" s="5">
        <v>47</v>
      </c>
      <c r="H121" s="5">
        <v>47</v>
      </c>
    </row>
    <row r="122" spans="1:8" x14ac:dyDescent="0.25">
      <c r="A122" s="13"/>
      <c r="B122" s="12" t="s">
        <v>19</v>
      </c>
      <c r="C122" s="4">
        <v>134629</v>
      </c>
      <c r="D122" s="5">
        <v>1</v>
      </c>
      <c r="E122" s="5">
        <v>-25</v>
      </c>
      <c r="F122" s="5">
        <v>85</v>
      </c>
      <c r="G122" s="5">
        <v>60</v>
      </c>
      <c r="H122" s="5">
        <v>60</v>
      </c>
    </row>
    <row r="123" spans="1:8" x14ac:dyDescent="0.25">
      <c r="A123" s="13"/>
      <c r="B123" s="13"/>
      <c r="C123" s="4">
        <v>134751</v>
      </c>
      <c r="D123" s="5">
        <v>1</v>
      </c>
      <c r="E123" s="5">
        <v>-19</v>
      </c>
      <c r="F123" s="5">
        <v>65</v>
      </c>
      <c r="G123" s="5">
        <v>46</v>
      </c>
      <c r="H123" s="5">
        <v>46</v>
      </c>
    </row>
    <row r="124" spans="1:8" x14ac:dyDescent="0.25">
      <c r="A124" s="13"/>
      <c r="B124" s="13"/>
      <c r="C124" s="4">
        <v>134845</v>
      </c>
      <c r="D124" s="5">
        <v>2.2890000000000001</v>
      </c>
      <c r="E124" s="5">
        <v>-80</v>
      </c>
      <c r="F124" s="5">
        <v>268</v>
      </c>
      <c r="G124" s="5">
        <v>188</v>
      </c>
      <c r="H124" s="5">
        <v>188</v>
      </c>
    </row>
    <row r="125" spans="1:8" x14ac:dyDescent="0.25">
      <c r="A125" s="13"/>
      <c r="B125" s="14"/>
      <c r="C125" s="4">
        <v>134984</v>
      </c>
      <c r="D125" s="5">
        <v>3</v>
      </c>
      <c r="E125" s="5">
        <v>-36</v>
      </c>
      <c r="F125" s="5">
        <v>122</v>
      </c>
      <c r="G125" s="5">
        <v>86</v>
      </c>
      <c r="H125" s="5">
        <v>86</v>
      </c>
    </row>
    <row r="126" spans="1:8" x14ac:dyDescent="0.25">
      <c r="A126" s="13"/>
      <c r="B126" s="4" t="s">
        <v>20</v>
      </c>
      <c r="C126" s="4">
        <v>134944</v>
      </c>
      <c r="D126" s="5">
        <v>4</v>
      </c>
      <c r="E126" s="5">
        <v>-15</v>
      </c>
      <c r="F126" s="5">
        <v>159</v>
      </c>
      <c r="G126" s="5">
        <v>144</v>
      </c>
      <c r="H126" s="5">
        <v>144</v>
      </c>
    </row>
    <row r="127" spans="1:8" x14ac:dyDescent="0.25">
      <c r="A127" s="14"/>
      <c r="B127" s="9" t="s">
        <v>21</v>
      </c>
      <c r="C127" s="11"/>
      <c r="D127" s="5">
        <v>351.54899999999998</v>
      </c>
      <c r="E127" s="5">
        <v>-8481</v>
      </c>
      <c r="F127" s="5">
        <v>35147</v>
      </c>
      <c r="G127" s="5">
        <v>20310.169999999998</v>
      </c>
      <c r="H127" s="5">
        <v>26666</v>
      </c>
    </row>
  </sheetData>
  <mergeCells count="26">
    <mergeCell ref="A104:A127"/>
    <mergeCell ref="B104:B109"/>
    <mergeCell ref="B110:B111"/>
    <mergeCell ref="B112:B113"/>
    <mergeCell ref="B114:B118"/>
    <mergeCell ref="B119:B121"/>
    <mergeCell ref="B122:B125"/>
    <mergeCell ref="B127:C127"/>
    <mergeCell ref="A30:A103"/>
    <mergeCell ref="B30:B35"/>
    <mergeCell ref="B36:B42"/>
    <mergeCell ref="B43:B51"/>
    <mergeCell ref="B52:B64"/>
    <mergeCell ref="B67:B72"/>
    <mergeCell ref="B73:B97"/>
    <mergeCell ref="B98:B102"/>
    <mergeCell ref="B103:C103"/>
    <mergeCell ref="A1:H1"/>
    <mergeCell ref="A2:H2"/>
    <mergeCell ref="A4:A29"/>
    <mergeCell ref="B4:B6"/>
    <mergeCell ref="B7:B10"/>
    <mergeCell ref="B13:B18"/>
    <mergeCell ref="B22:B24"/>
    <mergeCell ref="B25:B27"/>
    <mergeCell ref="B29:C29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workbookViewId="0">
      <selection activeCell="G1" sqref="G1"/>
    </sheetView>
  </sheetViews>
  <sheetFormatPr defaultRowHeight="15" x14ac:dyDescent="0.25"/>
  <cols>
    <col min="1" max="1" width="7.7109375" customWidth="1"/>
    <col min="2" max="2" width="26.5703125" customWidth="1"/>
    <col min="3" max="3" width="13.140625" customWidth="1"/>
    <col min="4" max="4" width="7.28515625" customWidth="1"/>
    <col min="5" max="5" width="13.85546875" customWidth="1"/>
    <col min="6" max="6" width="10.140625" customWidth="1"/>
  </cols>
  <sheetData>
    <row r="1" spans="1:6" x14ac:dyDescent="0.25">
      <c r="A1" t="s">
        <v>24</v>
      </c>
      <c r="B1" t="s">
        <v>25</v>
      </c>
      <c r="C1" t="s">
        <v>26</v>
      </c>
      <c r="D1" t="s">
        <v>27</v>
      </c>
      <c r="E1" t="s">
        <v>5</v>
      </c>
      <c r="F1" t="s">
        <v>7</v>
      </c>
    </row>
    <row r="2" spans="1:6" ht="15" customHeight="1" x14ac:dyDescent="0.25">
      <c r="A2" s="8" t="str">
        <f>'Чеки + Скидки Тест'!A4</f>
        <v>SG01</v>
      </c>
      <c r="B2" s="6" t="str">
        <f>IF(A2&lt;&gt;A1,VLOOKUP(A2,'Чеки + Скидки Тест'!A:B,2,),INDEX('Чеки + Скидки Тест'!B:B,MATCH("*",INDEX('Чеки + Скидки Тест'!B:B,MATCH(B1,INDEX('Чеки + Скидки Тест'!B:B,MATCH(A2,'Чеки + Скидки Тест'!A:A,)):'Чеки + Скидки Тест'!B$15000,)+MATCH(A2,'Чеки + Скидки Тест'!A:A,)):'Чеки + Скидки Тест'!B$15000,)+MATCH(B1,INDEX('Чеки + Скидки Тест'!B:B,MATCH(A2,'Чеки + Скидки Тест'!A:A,)):'Чеки + Скидки Тест'!B$15000,)+MATCH(A2,'Чеки + Скидки Тест'!A:A,)-1))</f>
        <v>Бюро ДР, 15%</v>
      </c>
      <c r="C2">
        <f>IF($B2="Итого",SUMIF($A$1:$A1,$A2,C$1:C1),COUNT(INDEX('Чеки + Скидки Тест'!D:D,MATCH($A2,'Чеки + Скидки Тест'!$A:$A,)+MATCH($B2,INDEX('Чеки + Скидки Тест'!$B:$B,MATCH($A2,'Чеки + Скидки Тест'!$A:$A,)):'Чеки + Скидки Тест'!$B$15000,)-1):INDEX('Чеки + Скидки Тест'!D:D,MATCH($A2,'Чеки + Скидки Тест'!$A:$A,)+MATCH($B3,INDEX('Чеки + Скидки Тест'!$B:$B,MATCH($A2,'Чеки + Скидки Тест'!$A:$A,)):'Чеки + Скидки Тест'!$B$15000,)-2)))</f>
        <v>3</v>
      </c>
      <c r="D2" s="15">
        <f>IF($B2="Итого",SUMIF($A$1:$A1,$A2,D$1:D1),SUM(INDEX('Чеки + Скидки Тест'!D:D,MATCH($A2,'Чеки + Скидки Тест'!$A:$A,)+MATCH($B2,INDEX('Чеки + Скидки Тест'!$B:$B,MATCH($A2,'Чеки + Скидки Тест'!$A:$A,)):'Чеки + Скидки Тест'!$B$15000,)-1):INDEX('Чеки + Скидки Тест'!D:D,MATCH($A2,'Чеки + Скидки Тест'!$A:$A,)+MATCH($B3,INDEX('Чеки + Скидки Тест'!$B:$B,MATCH($A2,'Чеки + Скидки Тест'!$A:$A,)):'Чеки + Скидки Тест'!$B$15000,)-2)))</f>
        <v>66.599999999999994</v>
      </c>
      <c r="E2" s="15">
        <f>IF($B2="Итого",SUMIF($A$1:$A1,$A2,E$1:E1),SUM(INDEX('Чеки + Скидки Тест'!E:E,MATCH($A2,'Чеки + Скидки Тест'!$A:$A,)+MATCH($B2,INDEX('Чеки + Скидки Тест'!$B:$B,MATCH($A2,'Чеки + Скидки Тест'!$A:$A,)):'Чеки + Скидки Тест'!$B$15000,)-1):INDEX('Чеки + Скидки Тест'!E:E,MATCH($A2,'Чеки + Скидки Тест'!$A:$A,)+MATCH($B3,INDEX('Чеки + Скидки Тест'!$B:$B,MATCH($A2,'Чеки + Скидки Тест'!$A:$A,)):'Чеки + Скидки Тест'!$B$15000,)-2)))</f>
        <v>-790</v>
      </c>
      <c r="F2" s="15">
        <f>IF($B2="Итого",SUMIF($A$1:$A1,$A2,F$1:F1),SUM(INDEX('Чеки + Скидки Тест'!G:G,MATCH($A2,'Чеки + Скидки Тест'!$A:$A,)+MATCH($B2,INDEX('Чеки + Скидки Тест'!$B:$B,MATCH($A2,'Чеки + Скидки Тест'!$A:$A,)):'Чеки + Скидки Тест'!$B$15000,)-1):INDEX('Чеки + Скидки Тест'!G:G,MATCH($A2,'Чеки + Скидки Тест'!$A:$A,)+MATCH($B3,INDEX('Чеки + Скидки Тест'!$B:$B,MATCH($A2,'Чеки + Скидки Тест'!$A:$A,)):'Чеки + Скидки Тест'!$B$15000,)-2)))</f>
        <v>3673.06</v>
      </c>
    </row>
    <row r="3" spans="1:6" ht="15" customHeight="1" x14ac:dyDescent="0.25">
      <c r="A3" s="7" t="str">
        <f>IF(COUNTA(INDEX('Чеки + Скидки Тест'!B:B,MATCH(A2,'Чеки + Скидки Тест'!A:A)):INDEX('Чеки + Скидки Тест'!B:B,IFERROR(MATCH("*",INDEX('Чеки + Скидки Тест'!A:A,MATCH(A2,'Чеки + Скидки Тест'!A:A)+1):'Чеки + Скидки Тест'!A$150000,)+MATCH(A2,'Чеки + Скидки Тест'!A:A)-1,15000)))&lt;=COUNTIF(A$2:A2,A2),INDEX('Чеки + Скидки Тест'!A:A,MATCH("*",INDEX('Чеки + Скидки Тест'!A:A,MATCH(A2,'Чеки + Скидки Тест'!A:A)+1):'Чеки + Скидки Тест'!A$150000,)+MATCH(A2,'Чеки + Скидки Тест'!A:A)),A2)</f>
        <v>SG01</v>
      </c>
      <c r="B3" s="6" t="str">
        <f>IF(A3&lt;&gt;A2,VLOOKUP(A3,'Чеки + Скидки Тест'!A:B,2,),INDEX('Чеки + Скидки Тест'!B:B,MATCH("*",INDEX('Чеки + Скидки Тест'!B:B,MATCH(B2,INDEX('Чеки + Скидки Тест'!B:B,MATCH(A3,'Чеки + Скидки Тест'!A:A,)):'Чеки + Скидки Тест'!B$15000,)+MATCH(A3,'Чеки + Скидки Тест'!A:A,)):'Чеки + Скидки Тест'!B$15000,)+MATCH(B2,INDEX('Чеки + Скидки Тест'!B:B,MATCH(A3,'Чеки + Скидки Тест'!A:A,)):'Чеки + Скидки Тест'!B$15000,)+MATCH(A3,'Чеки + Скидки Тест'!A:A,)-1))</f>
        <v>Операторы ГРАД</v>
      </c>
      <c r="C3">
        <f>IF($B3="Итого",SUMIF($A$1:$A2,$A3,C$1:C2),COUNT(INDEX('Чеки + Скидки Тест'!D:D,MATCH($A3,'Чеки + Скидки Тест'!$A:$A,)+MATCH($B3,INDEX('Чеки + Скидки Тест'!$B:$B,MATCH($A3,'Чеки + Скидки Тест'!$A:$A,)):'Чеки + Скидки Тест'!$B$15000,)-1):INDEX('Чеки + Скидки Тест'!D:D,MATCH($A3,'Чеки + Скидки Тест'!$A:$A,)+MATCH($B4,INDEX('Чеки + Скидки Тест'!$B:$B,MATCH($A3,'Чеки + Скидки Тест'!$A:$A,)):'Чеки + Скидки Тест'!$B$15000,)-2)))</f>
        <v>4</v>
      </c>
      <c r="D3" s="15">
        <f>IF($B3="Итого",SUMIF($A$1:$A2,$A3,D$1:D2),SUM(INDEX('Чеки + Скидки Тест'!D:D,MATCH($A3,'Чеки + Скидки Тест'!$A:$A,)+MATCH($B3,INDEX('Чеки + Скидки Тест'!$B:$B,MATCH($A3,'Чеки + Скидки Тест'!$A:$A,)):'Чеки + Скидки Тест'!$B$15000,)-1):INDEX('Чеки + Скидки Тест'!D:D,MATCH($A3,'Чеки + Скидки Тест'!$A:$A,)+MATCH($B4,INDEX('Чеки + Скидки Тест'!$B:$B,MATCH($A3,'Чеки + Скидки Тест'!$A:$A,)):'Чеки + Скидки Тест'!$B$15000,)-2)))</f>
        <v>4.4349999999999996</v>
      </c>
      <c r="E3" s="15">
        <f>IF($B3="Итого",SUMIF($A$1:$A2,$A3,E$1:E2),SUM(INDEX('Чеки + Скидки Тест'!E:E,MATCH($A3,'Чеки + Скидки Тест'!$A:$A,)+MATCH($B3,INDEX('Чеки + Скидки Тест'!$B:$B,MATCH($A3,'Чеки + Скидки Тест'!$A:$A,)):'Чеки + Скидки Тест'!$B$15000,)-1):INDEX('Чеки + Скидки Тест'!E:E,MATCH($A3,'Чеки + Скидки Тест'!$A:$A,)+MATCH($B4,INDEX('Чеки + Скидки Тест'!$B:$B,MATCH($A3,'Чеки + Скидки Тест'!$A:$A,)):'Чеки + Скидки Тест'!$B$15000,)-2)))</f>
        <v>-91</v>
      </c>
      <c r="F3" s="15">
        <f>IF($B3="Итого",SUMIF($A$1:$A2,$A3,F$1:F2),SUM(INDEX('Чеки + Скидки Тест'!G:G,MATCH($A3,'Чеки + Скидки Тест'!$A:$A,)+MATCH($B3,INDEX('Чеки + Скидки Тест'!$B:$B,MATCH($A3,'Чеки + Скидки Тест'!$A:$A,)):'Чеки + Скидки Тест'!$B$15000,)-1):INDEX('Чеки + Скидки Тест'!G:G,MATCH($A3,'Чеки + Скидки Тест'!$A:$A,)+MATCH($B4,INDEX('Чеки + Скидки Тест'!$B:$B,MATCH($A3,'Чеки + Скидки Тест'!$A:$A,)):'Чеки + Скидки Тест'!$B$15000,)-2)))</f>
        <v>535</v>
      </c>
    </row>
    <row r="4" spans="1:6" ht="15" customHeight="1" x14ac:dyDescent="0.25">
      <c r="A4" s="7" t="str">
        <f>IF(COUNTA(INDEX('Чеки + Скидки Тест'!B:B,MATCH(A3,'Чеки + Скидки Тест'!A:A)):INDEX('Чеки + Скидки Тест'!B:B,IFERROR(MATCH("*",INDEX('Чеки + Скидки Тест'!A:A,MATCH(A3,'Чеки + Скидки Тест'!A:A)+1):'Чеки + Скидки Тест'!A$150000,)+MATCH(A3,'Чеки + Скидки Тест'!A:A)-1,15000)))&lt;=COUNTIF(A$2:A3,A3),INDEX('Чеки + Скидки Тест'!A:A,MATCH("*",INDEX('Чеки + Скидки Тест'!A:A,MATCH(A3,'Чеки + Скидки Тест'!A:A)+1):'Чеки + Скидки Тест'!A$150000,)+MATCH(A3,'Чеки + Скидки Тест'!A:A)),A3)</f>
        <v>SG01</v>
      </c>
      <c r="B4" s="6" t="str">
        <f>IF(A4&lt;&gt;A3,VLOOKUP(A4,'Чеки + Скидки Тест'!A:B,2,),INDEX('Чеки + Скидки Тест'!B:B,MATCH("*",INDEX('Чеки + Скидки Тест'!B:B,MATCH(B3,INDEX('Чеки + Скидки Тест'!B:B,MATCH(A4,'Чеки + Скидки Тест'!A:A,)):'Чеки + Скидки Тест'!B$15000,)+MATCH(A4,'Чеки + Скидки Тест'!A:A,)):'Чеки + Скидки Тест'!B$15000,)+MATCH(B3,INDEX('Чеки + Скидки Тест'!B:B,MATCH(A4,'Чеки + Скидки Тест'!A:A,)):'Чеки + Скидки Тест'!B$15000,)+MATCH(A4,'Чеки + Скидки Тест'!A:A,)-1))</f>
        <v>Операторы ГРАД, обед</v>
      </c>
      <c r="C4">
        <f>IF($B4="Итого",SUMIF($A$1:$A3,$A4,C$1:C3),COUNT(INDEX('Чеки + Скидки Тест'!D:D,MATCH($A4,'Чеки + Скидки Тест'!$A:$A,)+MATCH($B4,INDEX('Чеки + Скидки Тест'!$B:$B,MATCH($A4,'Чеки + Скидки Тест'!$A:$A,)):'Чеки + Скидки Тест'!$B$15000,)-1):INDEX('Чеки + Скидки Тест'!D:D,MATCH($A4,'Чеки + Скидки Тест'!$A:$A,)+MATCH($B5,INDEX('Чеки + Скидки Тест'!$B:$B,MATCH($A4,'Чеки + Скидки Тест'!$A:$A,)):'Чеки + Скидки Тест'!$B$15000,)-2)))</f>
        <v>1</v>
      </c>
      <c r="D4" s="15">
        <f>IF($B4="Итого",SUMIF($A$1:$A3,$A4,D$1:D3),SUM(INDEX('Чеки + Скидки Тест'!D:D,MATCH($A4,'Чеки + Скидки Тест'!$A:$A,)+MATCH($B4,INDEX('Чеки + Скидки Тест'!$B:$B,MATCH($A4,'Чеки + Скидки Тест'!$A:$A,)):'Чеки + Скидки Тест'!$B$15000,)-1):INDEX('Чеки + Скидки Тест'!D:D,MATCH($A4,'Чеки + Скидки Тест'!$A:$A,)+MATCH($B5,INDEX('Чеки + Скидки Тест'!$B:$B,MATCH($A4,'Чеки + Скидки Тест'!$A:$A,)):'Чеки + Скидки Тест'!$B$15000,)-2)))</f>
        <v>2.129</v>
      </c>
      <c r="E4" s="15">
        <f>IF($B4="Итого",SUMIF($A$1:$A3,$A4,E$1:E3),SUM(INDEX('Чеки + Скидки Тест'!E:E,MATCH($A4,'Чеки + Скидки Тест'!$A:$A,)+MATCH($B4,INDEX('Чеки + Скидки Тест'!$B:$B,MATCH($A4,'Чеки + Скидки Тест'!$A:$A,)):'Чеки + Скидки Тест'!$B$15000,)-1):INDEX('Чеки + Скидки Тест'!E:E,MATCH($A4,'Чеки + Скидки Тест'!$A:$A,)+MATCH($B5,INDEX('Чеки + Скидки Тест'!$B:$B,MATCH($A4,'Чеки + Скидки Тест'!$A:$A,)):'Чеки + Скидки Тест'!$B$15000,)-2)))</f>
        <v>-72</v>
      </c>
      <c r="F4" s="15">
        <f>IF($B4="Итого",SUMIF($A$1:$A3,$A4,F$1:F3),SUM(INDEX('Чеки + Скидки Тест'!G:G,MATCH($A4,'Чеки + Скидки Тест'!$A:$A,)+MATCH($B4,INDEX('Чеки + Скидки Тест'!$B:$B,MATCH($A4,'Чеки + Скидки Тест'!$A:$A,)):'Чеки + Скидки Тест'!$B$15000,)-1):INDEX('Чеки + Скидки Тест'!G:G,MATCH($A4,'Чеки + Скидки Тест'!$A:$A,)+MATCH($B5,INDEX('Чеки + Скидки Тест'!$B:$B,MATCH($A4,'Чеки + Скидки Тест'!$A:$A,)):'Чеки + Скидки Тест'!$B$15000,)-2)))</f>
        <v>168</v>
      </c>
    </row>
    <row r="5" spans="1:6" ht="15" customHeight="1" x14ac:dyDescent="0.25">
      <c r="A5" s="7" t="str">
        <f>IF(COUNTA(INDEX('Чеки + Скидки Тест'!B:B,MATCH(A4,'Чеки + Скидки Тест'!A:A)):INDEX('Чеки + Скидки Тест'!B:B,IFERROR(MATCH("*",INDEX('Чеки + Скидки Тест'!A:A,MATCH(A4,'Чеки + Скидки Тест'!A:A)+1):'Чеки + Скидки Тест'!A$150000,)+MATCH(A4,'Чеки + Скидки Тест'!A:A)-1,15000)))&lt;=COUNTIF(A$2:A4,A4),INDEX('Чеки + Скидки Тест'!A:A,MATCH("*",INDEX('Чеки + Скидки Тест'!A:A,MATCH(A4,'Чеки + Скидки Тест'!A:A)+1):'Чеки + Скидки Тест'!A$150000,)+MATCH(A4,'Чеки + Скидки Тест'!A:A)),A4)</f>
        <v>SG01</v>
      </c>
      <c r="B5" s="6" t="str">
        <f>IF(A5&lt;&gt;A4,VLOOKUP(A5,'Чеки + Скидки Тест'!A:B,2,),INDEX('Чеки + Скидки Тест'!B:B,MATCH("*",INDEX('Чеки + Скидки Тест'!B:B,MATCH(B4,INDEX('Чеки + Скидки Тест'!B:B,MATCH(A5,'Чеки + Скидки Тест'!A:A,)):'Чеки + Скидки Тест'!B$15000,)+MATCH(A5,'Чеки + Скидки Тест'!A:A,)):'Чеки + Скидки Тест'!B$15000,)+MATCH(B4,INDEX('Чеки + Скидки Тест'!B:B,MATCH(A5,'Чеки + Скидки Тест'!A:A,)):'Чеки + Скидки Тест'!B$15000,)+MATCH(A5,'Чеки + Скидки Тест'!A:A,)-1))</f>
        <v>Предоплата, Сказка Град</v>
      </c>
      <c r="C5">
        <f>IF($B5="Итого",SUMIF($A$1:$A4,$A5,C$1:C4),COUNT(INDEX('Чеки + Скидки Тест'!D:D,MATCH($A5,'Чеки + Скидки Тест'!$A:$A,)+MATCH($B5,INDEX('Чеки + Скидки Тест'!$B:$B,MATCH($A5,'Чеки + Скидки Тест'!$A:$A,)):'Чеки + Скидки Тест'!$B$15000,)-1):INDEX('Чеки + Скидки Тест'!D:D,MATCH($A5,'Чеки + Скидки Тест'!$A:$A,)+MATCH($B6,INDEX('Чеки + Скидки Тест'!$B:$B,MATCH($A5,'Чеки + Скидки Тест'!$A:$A,)):'Чеки + Скидки Тест'!$B$15000,)-2)))</f>
        <v>1</v>
      </c>
      <c r="D5" s="15">
        <f>IF($B5="Итого",SUMIF($A$1:$A4,$A5,D$1:D4),SUM(INDEX('Чеки + Скидки Тест'!D:D,MATCH($A5,'Чеки + Скидки Тест'!$A:$A,)+MATCH($B5,INDEX('Чеки + Скидки Тест'!$B:$B,MATCH($A5,'Чеки + Скидки Тест'!$A:$A,)):'Чеки + Скидки Тест'!$B$15000,)-1):INDEX('Чеки + Скидки Тест'!D:D,MATCH($A5,'Чеки + Скидки Тест'!$A:$A,)+MATCH($B6,INDEX('Чеки + Скидки Тест'!$B:$B,MATCH($A5,'Чеки + Скидки Тест'!$A:$A,)):'Чеки + Скидки Тест'!$B$15000,)-2)))</f>
        <v>43.6</v>
      </c>
      <c r="E5" s="15">
        <f>IF($B5="Итого",SUMIF($A$1:$A4,$A5,E$1:E4),SUM(INDEX('Чеки + Скидки Тест'!E:E,MATCH($A5,'Чеки + Скидки Тест'!$A:$A,)+MATCH($B5,INDEX('Чеки + Скидки Тест'!$B:$B,MATCH($A5,'Чеки + Скидки Тест'!$A:$A,)):'Чеки + Скидки Тест'!$B$15000,)-1):INDEX('Чеки + Скидки Тест'!E:E,MATCH($A5,'Чеки + Скидки Тест'!$A:$A,)+MATCH($B6,INDEX('Чеки + Скидки Тест'!$B:$B,MATCH($A5,'Чеки + Скидки Тест'!$A:$A,)):'Чеки + Скидки Тест'!$B$15000,)-2)))</f>
        <v>-1000</v>
      </c>
      <c r="F5" s="15">
        <f>IF($B5="Итого",SUMIF($A$1:$A4,$A5,F$1:F4),SUM(INDEX('Чеки + Скидки Тест'!G:G,MATCH($A5,'Чеки + Скидки Тест'!$A:$A,)+MATCH($B5,INDEX('Чеки + Скидки Тест'!$B:$B,MATCH($A5,'Чеки + Скидки Тест'!$A:$A,)):'Чеки + Скидки Тест'!$B$15000,)-1):INDEX('Чеки + Скидки Тест'!G:G,MATCH($A5,'Чеки + Скидки Тест'!$A:$A,)+MATCH($B6,INDEX('Чеки + Скидки Тест'!$B:$B,MATCH($A5,'Чеки + Скидки Тест'!$A:$A,)):'Чеки + Скидки Тест'!$B$15000,)-2)))</f>
        <v>1582</v>
      </c>
    </row>
    <row r="6" spans="1:6" ht="15" customHeight="1" x14ac:dyDescent="0.25">
      <c r="A6" s="7" t="str">
        <f>IF(COUNTA(INDEX('Чеки + Скидки Тест'!B:B,MATCH(A5,'Чеки + Скидки Тест'!A:A)):INDEX('Чеки + Скидки Тест'!B:B,IFERROR(MATCH("*",INDEX('Чеки + Скидки Тест'!A:A,MATCH(A5,'Чеки + Скидки Тест'!A:A)+1):'Чеки + Скидки Тест'!A$150000,)+MATCH(A5,'Чеки + Скидки Тест'!A:A)-1,15000)))&lt;=COUNTIF(A$2:A5,A5),INDEX('Чеки + Скидки Тест'!A:A,MATCH("*",INDEX('Чеки + Скидки Тест'!A:A,MATCH(A5,'Чеки + Скидки Тест'!A:A)+1):'Чеки + Скидки Тест'!A$150000,)+MATCH(A5,'Чеки + Скидки Тест'!A:A)),A5)</f>
        <v>SG01</v>
      </c>
      <c r="B6" s="6" t="str">
        <f>IF(A6&lt;&gt;A5,VLOOKUP(A6,'Чеки + Скидки Тест'!A:B,2,),INDEX('Чеки + Скидки Тест'!B:B,MATCH("*",INDEX('Чеки + Скидки Тест'!B:B,MATCH(B5,INDEX('Чеки + Скидки Тест'!B:B,MATCH(A6,'Чеки + Скидки Тест'!A:A,)):'Чеки + Скидки Тест'!B$15000,)+MATCH(A6,'Чеки + Скидки Тест'!A:A,)):'Чеки + Скидки Тест'!B$15000,)+MATCH(B5,INDEX('Чеки + Скидки Тест'!B:B,MATCH(A6,'Чеки + Скидки Тест'!A:A,)):'Чеки + Скидки Тест'!B$15000,)+MATCH(A6,'Чеки + Скидки Тест'!A:A,)-1))</f>
        <v>Руководители</v>
      </c>
      <c r="C6">
        <f>IF($B6="Итого",SUMIF($A$1:$A5,$A6,C$1:C5),COUNT(INDEX('Чеки + Скидки Тест'!D:D,MATCH($A6,'Чеки + Скидки Тест'!$A:$A,)+MATCH($B6,INDEX('Чеки + Скидки Тест'!$B:$B,MATCH($A6,'Чеки + Скидки Тест'!$A:$A,)):'Чеки + Скидки Тест'!$B$15000,)-1):INDEX('Чеки + Скидки Тест'!D:D,MATCH($A6,'Чеки + Скидки Тест'!$A:$A,)+MATCH($B7,INDEX('Чеки + Скидки Тест'!$B:$B,MATCH($A6,'Чеки + Скидки Тест'!$A:$A,)):'Чеки + Скидки Тест'!$B$15000,)-2)))</f>
        <v>6</v>
      </c>
      <c r="D6" s="15">
        <f>IF($B6="Итого",SUMIF($A$1:$A5,$A6,D$1:D5),SUM(INDEX('Чеки + Скидки Тест'!D:D,MATCH($A6,'Чеки + Скидки Тест'!$A:$A,)+MATCH($B6,INDEX('Чеки + Скидки Тест'!$B:$B,MATCH($A6,'Чеки + Скидки Тест'!$A:$A,)):'Чеки + Скидки Тест'!$B$15000,)-1):INDEX('Чеки + Скидки Тест'!D:D,MATCH($A6,'Чеки + Скидки Тест'!$A:$A,)+MATCH($B7,INDEX('Чеки + Скидки Тест'!$B:$B,MATCH($A6,'Чеки + Скидки Тест'!$A:$A,)):'Чеки + Скидки Тест'!$B$15000,)-2)))</f>
        <v>13.31</v>
      </c>
      <c r="E6" s="15">
        <f>IF($B6="Итого",SUMIF($A$1:$A5,$A6,E$1:E5),SUM(INDEX('Чеки + Скидки Тест'!E:E,MATCH($A6,'Чеки + Скидки Тест'!$A:$A,)+MATCH($B6,INDEX('Чеки + Скидки Тест'!$B:$B,MATCH($A6,'Чеки + Скидки Тест'!$A:$A,)):'Чеки + Скидки Тест'!$B$15000,)-1):INDEX('Чеки + Скидки Тест'!E:E,MATCH($A6,'Чеки + Скидки Тест'!$A:$A,)+MATCH($B7,INDEX('Чеки + Скидки Тест'!$B:$B,MATCH($A6,'Чеки + Скидки Тест'!$A:$A,)):'Чеки + Скидки Тест'!$B$15000,)-2)))</f>
        <v>-536</v>
      </c>
      <c r="F6" s="15">
        <f>IF($B6="Итого",SUMIF($A$1:$A5,$A6,F$1:F5),SUM(INDEX('Чеки + Скидки Тест'!G:G,MATCH($A6,'Чеки + Скидки Тест'!$A:$A,)+MATCH($B6,INDEX('Чеки + Скидки Тест'!$B:$B,MATCH($A6,'Чеки + Скидки Тест'!$A:$A,)):'Чеки + Скидки Тест'!$B$15000,)-1):INDEX('Чеки + Скидки Тест'!G:G,MATCH($A6,'Чеки + Скидки Тест'!$A:$A,)+MATCH($B7,INDEX('Чеки + Скидки Тест'!$B:$B,MATCH($A6,'Чеки + Скидки Тест'!$A:$A,)):'Чеки + Скидки Тест'!$B$15000,)-2)))</f>
        <v>807</v>
      </c>
    </row>
    <row r="7" spans="1:6" ht="15.75" x14ac:dyDescent="0.25">
      <c r="A7" s="7" t="str">
        <f>IF(COUNTA(INDEX('Чеки + Скидки Тест'!B:B,MATCH(A6,'Чеки + Скидки Тест'!A:A)):INDEX('Чеки + Скидки Тест'!B:B,IFERROR(MATCH("*",INDEX('Чеки + Скидки Тест'!A:A,MATCH(A6,'Чеки + Скидки Тест'!A:A)+1):'Чеки + Скидки Тест'!A$150000,)+MATCH(A6,'Чеки + Скидки Тест'!A:A)-1,15000)))&lt;=COUNTIF(A$2:A6,A6),INDEX('Чеки + Скидки Тест'!A:A,MATCH("*",INDEX('Чеки + Скидки Тест'!A:A,MATCH(A6,'Чеки + Скидки Тест'!A:A)+1):'Чеки + Скидки Тест'!A$150000,)+MATCH(A6,'Чеки + Скидки Тест'!A:A)),A6)</f>
        <v>SG01</v>
      </c>
      <c r="B7" s="6" t="str">
        <f>IF(A7&lt;&gt;A6,VLOOKUP(A7,'Чеки + Скидки Тест'!A:B,2,),INDEX('Чеки + Скидки Тест'!B:B,MATCH("*",INDEX('Чеки + Скидки Тест'!B:B,MATCH(B6,INDEX('Чеки + Скидки Тест'!B:B,MATCH(A7,'Чеки + Скидки Тест'!A:A,)):'Чеки + Скидки Тест'!B$15000,)+MATCH(A7,'Чеки + Скидки Тест'!A:A,)):'Чеки + Скидки Тест'!B$15000,)+MATCH(B6,INDEX('Чеки + Скидки Тест'!B:B,MATCH(A7,'Чеки + Скидки Тест'!A:A,)):'Чеки + Скидки Тест'!B$15000,)+MATCH(A7,'Чеки + Скидки Тест'!A:A,)-1))</f>
        <v>Скидка 13%</v>
      </c>
      <c r="C7">
        <f>IF($B7="Итого",SUMIF($A$1:$A6,$A7,C$1:C6),COUNT(INDEX('Чеки + Скидки Тест'!D:D,MATCH($A7,'Чеки + Скидки Тест'!$A:$A,)+MATCH($B7,INDEX('Чеки + Скидки Тест'!$B:$B,MATCH($A7,'Чеки + Скидки Тест'!$A:$A,)):'Чеки + Скидки Тест'!$B$15000,)-1):INDEX('Чеки + Скидки Тест'!D:D,MATCH($A7,'Чеки + Скидки Тест'!$A:$A,)+MATCH($B8,INDEX('Чеки + Скидки Тест'!$B:$B,MATCH($A7,'Чеки + Скидки Тест'!$A:$A,)):'Чеки + Скидки Тест'!$B$15000,)-2)))</f>
        <v>1</v>
      </c>
      <c r="D7" s="15">
        <f>IF($B7="Итого",SUMIF($A$1:$A6,$A7,D$1:D6),SUM(INDEX('Чеки + Скидки Тест'!D:D,MATCH($A7,'Чеки + Скидки Тест'!$A:$A,)+MATCH($B7,INDEX('Чеки + Скидки Тест'!$B:$B,MATCH($A7,'Чеки + Скидки Тест'!$A:$A,)):'Чеки + Скидки Тест'!$B$15000,)-1):INDEX('Чеки + Скидки Тест'!D:D,MATCH($A7,'Чеки + Скидки Тест'!$A:$A,)+MATCH($B8,INDEX('Чеки + Скидки Тест'!$B:$B,MATCH($A7,'Чеки + Скидки Тест'!$A:$A,)):'Чеки + Скидки Тест'!$B$15000,)-2)))</f>
        <v>1.208</v>
      </c>
      <c r="E7" s="15">
        <f>IF($B7="Итого",SUMIF($A$1:$A6,$A7,E$1:E6),SUM(INDEX('Чеки + Скидки Тест'!E:E,MATCH($A7,'Чеки + Скидки Тест'!$A:$A,)+MATCH($B7,INDEX('Чеки + Скидки Тест'!$B:$B,MATCH($A7,'Чеки + Скидки Тест'!$A:$A,)):'Чеки + Скидки Тест'!$B$15000,)-1):INDEX('Чеки + Скидки Тест'!E:E,MATCH($A7,'Чеки + Скидки Тест'!$A:$A,)+MATCH($B8,INDEX('Чеки + Скидки Тест'!$B:$B,MATCH($A7,'Чеки + Скидки Тест'!$A:$A,)):'Чеки + Скидки Тест'!$B$15000,)-2)))</f>
        <v>-26</v>
      </c>
      <c r="F7" s="15">
        <f>IF($B7="Итого",SUMIF($A$1:$A6,$A7,F$1:F6),SUM(INDEX('Чеки + Скидки Тест'!G:G,MATCH($A7,'Чеки + Скидки Тест'!$A:$A,)+MATCH($B7,INDEX('Чеки + Скидки Тест'!$B:$B,MATCH($A7,'Чеки + Скидки Тест'!$A:$A,)):'Чеки + Скидки Тест'!$B$15000,)-1):INDEX('Чеки + Скидки Тест'!G:G,MATCH($A7,'Чеки + Скидки Тест'!$A:$A,)+MATCH($B8,INDEX('Чеки + Скидки Тест'!$B:$B,MATCH($A7,'Чеки + Скидки Тест'!$A:$A,)):'Чеки + Скидки Тест'!$B$15000,)-2)))</f>
        <v>181</v>
      </c>
    </row>
    <row r="8" spans="1:6" ht="15.75" x14ac:dyDescent="0.25">
      <c r="A8" s="7" t="str">
        <f>IF(COUNTA(INDEX('Чеки + Скидки Тест'!B:B,MATCH(A7,'Чеки + Скидки Тест'!A:A)):INDEX('Чеки + Скидки Тест'!B:B,IFERROR(MATCH("*",INDEX('Чеки + Скидки Тест'!A:A,MATCH(A7,'Чеки + Скидки Тест'!A:A)+1):'Чеки + Скидки Тест'!A$150000,)+MATCH(A7,'Чеки + Скидки Тест'!A:A)-1,15000)))&lt;=COUNTIF(A$2:A7,A7),INDEX('Чеки + Скидки Тест'!A:A,MATCH("*",INDEX('Чеки + Скидки Тест'!A:A,MATCH(A7,'Чеки + Скидки Тест'!A:A)+1):'Чеки + Скидки Тест'!A$150000,)+MATCH(A7,'Чеки + Скидки Тест'!A:A)),A7)</f>
        <v>SG01</v>
      </c>
      <c r="B8" s="6" t="str">
        <f>IF(A8&lt;&gt;A7,VLOOKUP(A8,'Чеки + Скидки Тест'!A:B,2,),INDEX('Чеки + Скидки Тест'!B:B,MATCH("*",INDEX('Чеки + Скидки Тест'!B:B,MATCH(B7,INDEX('Чеки + Скидки Тест'!B:B,MATCH(A8,'Чеки + Скидки Тест'!A:A,)):'Чеки + Скидки Тест'!B$15000,)+MATCH(A8,'Чеки + Скидки Тест'!A:A,)):'Чеки + Скидки Тест'!B$15000,)+MATCH(B7,INDEX('Чеки + Скидки Тест'!B:B,MATCH(A8,'Чеки + Скидки Тест'!A:A,)):'Чеки + Скидки Тест'!B$15000,)+MATCH(A8,'Чеки + Скидки Тест'!A:A,)-1))</f>
        <v>Скидка 20%</v>
      </c>
      <c r="C8">
        <f>IF($B8="Итого",SUMIF($A$1:$A7,$A8,C$1:C7),COUNT(INDEX('Чеки + Скидки Тест'!D:D,MATCH($A8,'Чеки + Скидки Тест'!$A:$A,)+MATCH($B8,INDEX('Чеки + Скидки Тест'!$B:$B,MATCH($A8,'Чеки + Скидки Тест'!$A:$A,)):'Чеки + Скидки Тест'!$B$15000,)-1):INDEX('Чеки + Скидки Тест'!D:D,MATCH($A8,'Чеки + Скидки Тест'!$A:$A,)+MATCH($B9,INDEX('Чеки + Скидки Тест'!$B:$B,MATCH($A8,'Чеки + Скидки Тест'!$A:$A,)):'Чеки + Скидки Тест'!$B$15000,)-2)))</f>
        <v>1</v>
      </c>
      <c r="D8" s="15">
        <f>IF($B8="Итого",SUMIF($A$1:$A7,$A8,D$1:D7),SUM(INDEX('Чеки + Скидки Тест'!D:D,MATCH($A8,'Чеки + Скидки Тест'!$A:$A,)+MATCH($B8,INDEX('Чеки + Скидки Тест'!$B:$B,MATCH($A8,'Чеки + Скидки Тест'!$A:$A,)):'Чеки + Скидки Тест'!$B$15000,)-1):INDEX('Чеки + Скидки Тест'!D:D,MATCH($A8,'Чеки + Скидки Тест'!$A:$A,)+MATCH($B9,INDEX('Чеки + Скидки Тест'!$B:$B,MATCH($A8,'Чеки + Скидки Тест'!$A:$A,)):'Чеки + Скидки Тест'!$B$15000,)-2)))</f>
        <v>2.387</v>
      </c>
      <c r="E8" s="15">
        <f>IF($B8="Итого",SUMIF($A$1:$A7,$A8,E$1:E7),SUM(INDEX('Чеки + Скидки Тест'!E:E,MATCH($A8,'Чеки + Скидки Тест'!$A:$A,)+MATCH($B8,INDEX('Чеки + Скидки Тест'!$B:$B,MATCH($A8,'Чеки + Скидки Тест'!$A:$A,)):'Чеки + Скидки Тест'!$B$15000,)-1):INDEX('Чеки + Скидки Тест'!E:E,MATCH($A8,'Чеки + Скидки Тест'!$A:$A,)+MATCH($B9,INDEX('Чеки + Скидки Тест'!$B:$B,MATCH($A8,'Чеки + Скидки Тест'!$A:$A,)):'Чеки + Скидки Тест'!$B$15000,)-2)))</f>
        <v>-65</v>
      </c>
      <c r="F8" s="15">
        <f>IF($B8="Итого",SUMIF($A$1:$A7,$A8,F$1:F7),SUM(INDEX('Чеки + Скидки Тест'!G:G,MATCH($A8,'Чеки + Скидки Тест'!$A:$A,)+MATCH($B8,INDEX('Чеки + Скидки Тест'!$B:$B,MATCH($A8,'Чеки + Скидки Тест'!$A:$A,)):'Чеки + Скидки Тест'!$B$15000,)-1):INDEX('Чеки + Скидки Тест'!G:G,MATCH($A8,'Чеки + Скидки Тест'!$A:$A,)+MATCH($B9,INDEX('Чеки + Скидки Тест'!$B:$B,MATCH($A8,'Чеки + Скидки Тест'!$A:$A,)):'Чеки + Скидки Тест'!$B$15000,)-2)))</f>
        <v>263</v>
      </c>
    </row>
    <row r="9" spans="1:6" ht="15.75" x14ac:dyDescent="0.25">
      <c r="A9" s="7" t="str">
        <f>IF(COUNTA(INDEX('Чеки + Скидки Тест'!B:B,MATCH(A8,'Чеки + Скидки Тест'!A:A)):INDEX('Чеки + Скидки Тест'!B:B,IFERROR(MATCH("*",INDEX('Чеки + Скидки Тест'!A:A,MATCH(A8,'Чеки + Скидки Тест'!A:A)+1):'Чеки + Скидки Тест'!A$150000,)+MATCH(A8,'Чеки + Скидки Тест'!A:A)-1,15000)))&lt;=COUNTIF(A$2:A8,A8),INDEX('Чеки + Скидки Тест'!A:A,MATCH("*",INDEX('Чеки + Скидки Тест'!A:A,MATCH(A8,'Чеки + Скидки Тест'!A:A)+1):'Чеки + Скидки Тест'!A$150000,)+MATCH(A8,'Чеки + Скидки Тест'!A:A)),A8)</f>
        <v>SG01</v>
      </c>
      <c r="B9" s="6" t="str">
        <f>IF(A9&lt;&gt;A8,VLOOKUP(A9,'Чеки + Скидки Тест'!A:B,2,),INDEX('Чеки + Скидки Тест'!B:B,MATCH("*",INDEX('Чеки + Скидки Тест'!B:B,MATCH(B8,INDEX('Чеки + Скидки Тест'!B:B,MATCH(A9,'Чеки + Скидки Тест'!A:A,)):'Чеки + Скидки Тест'!B$15000,)+MATCH(A9,'Чеки + Скидки Тест'!A:A,)):'Чеки + Скидки Тест'!B$15000,)+MATCH(B8,INDEX('Чеки + Скидки Тест'!B:B,MATCH(A9,'Чеки + Скидки Тест'!A:A,)):'Чеки + Скидки Тест'!B$15000,)+MATCH(A9,'Чеки + Скидки Тест'!A:A,)-1))</f>
        <v>Сотрудники ГКХ</v>
      </c>
      <c r="C9">
        <f>IF($B9="Итого",SUMIF($A$1:$A8,$A9,C$1:C8),COUNT(INDEX('Чеки + Скидки Тест'!D:D,MATCH($A9,'Чеки + Скидки Тест'!$A:$A,)+MATCH($B9,INDEX('Чеки + Скидки Тест'!$B:$B,MATCH($A9,'Чеки + Скидки Тест'!$A:$A,)):'Чеки + Скидки Тест'!$B$15000,)-1):INDEX('Чеки + Скидки Тест'!D:D,MATCH($A9,'Чеки + Скидки Тест'!$A:$A,)+MATCH($B10,INDEX('Чеки + Скидки Тест'!$B:$B,MATCH($A9,'Чеки + Скидки Тест'!$A:$A,)):'Чеки + Скидки Тест'!$B$15000,)-2)))</f>
        <v>1</v>
      </c>
      <c r="D9" s="15">
        <f>IF($B9="Итого",SUMIF($A$1:$A8,$A9,D$1:D8),SUM(INDEX('Чеки + Скидки Тест'!D:D,MATCH($A9,'Чеки + Скидки Тест'!$A:$A,)+MATCH($B9,INDEX('Чеки + Скидки Тест'!$B:$B,MATCH($A9,'Чеки + Скидки Тест'!$A:$A,)):'Чеки + Скидки Тест'!$B$15000,)-1):INDEX('Чеки + Скидки Тест'!D:D,MATCH($A9,'Чеки + Скидки Тест'!$A:$A,)+MATCH($B10,INDEX('Чеки + Скидки Тест'!$B:$B,MATCH($A9,'Чеки + Скидки Тест'!$A:$A,)):'Чеки + Скидки Тест'!$B$15000,)-2)))</f>
        <v>4</v>
      </c>
      <c r="E9" s="15">
        <f>IF($B9="Итого",SUMIF($A$1:$A8,$A9,E$1:E8),SUM(INDEX('Чеки + Скидки Тест'!E:E,MATCH($A9,'Чеки + Скидки Тест'!$A:$A,)+MATCH($B9,INDEX('Чеки + Скидки Тест'!$B:$B,MATCH($A9,'Чеки + Скидки Тест'!$A:$A,)):'Чеки + Скидки Тест'!$B$15000,)-1):INDEX('Чеки + Скидки Тест'!E:E,MATCH($A9,'Чеки + Скидки Тест'!$A:$A,)+MATCH($B10,INDEX('Чеки + Скидки Тест'!$B:$B,MATCH($A9,'Чеки + Скидки Тест'!$A:$A,)):'Чеки + Скидки Тест'!$B$15000,)-2)))</f>
        <v>-34</v>
      </c>
      <c r="F9" s="15">
        <f>IF($B9="Итого",SUMIF($A$1:$A8,$A9,F$1:F8),SUM(INDEX('Чеки + Скидки Тест'!G:G,MATCH($A9,'Чеки + Скидки Тест'!$A:$A,)+MATCH($B9,INDEX('Чеки + Скидки Тест'!$B:$B,MATCH($A9,'Чеки + Скидки Тест'!$A:$A,)):'Чеки + Скидки Тест'!$B$15000,)-1):INDEX('Чеки + Скидки Тест'!G:G,MATCH($A9,'Чеки + Скидки Тест'!$A:$A,)+MATCH($B10,INDEX('Чеки + Скидки Тест'!$B:$B,MATCH($A9,'Чеки + Скидки Тест'!$A:$A,)):'Чеки + Скидки Тест'!$B$15000,)-2)))</f>
        <v>194</v>
      </c>
    </row>
    <row r="10" spans="1:6" ht="15" customHeight="1" x14ac:dyDescent="0.25">
      <c r="A10" s="7" t="str">
        <f>IF(COUNTA(INDEX('Чеки + Скидки Тест'!B:B,MATCH(A9,'Чеки + Скидки Тест'!A:A)):INDEX('Чеки + Скидки Тест'!B:B,IFERROR(MATCH("*",INDEX('Чеки + Скидки Тест'!A:A,MATCH(A9,'Чеки + Скидки Тест'!A:A)+1):'Чеки + Скидки Тест'!A$150000,)+MATCH(A9,'Чеки + Скидки Тест'!A:A)-1,15000)))&lt;=COUNTIF(A$2:A9,A9),INDEX('Чеки + Скидки Тест'!A:A,MATCH("*",INDEX('Чеки + Скидки Тест'!A:A,MATCH(A9,'Чеки + Скидки Тест'!A:A)+1):'Чеки + Скидки Тест'!A$150000,)+MATCH(A9,'Чеки + Скидки Тест'!A:A)),A9)</f>
        <v>SG01</v>
      </c>
      <c r="B10" s="6" t="str">
        <f>IF(A10&lt;&gt;A9,VLOOKUP(A10,'Чеки + Скидки Тест'!A:B,2,),INDEX('Чеки + Скидки Тест'!B:B,MATCH("*",INDEX('Чеки + Скидки Тест'!B:B,MATCH(B9,INDEX('Чеки + Скидки Тест'!B:B,MATCH(A10,'Чеки + Скидки Тест'!A:A,)):'Чеки + Скидки Тест'!B$15000,)+MATCH(A10,'Чеки + Скидки Тест'!A:A,)):'Чеки + Скидки Тест'!B$15000,)+MATCH(B9,INDEX('Чеки + Скидки Тест'!B:B,MATCH(A10,'Чеки + Скидки Тест'!A:A,)):'Чеки + Скидки Тест'!B$15000,)+MATCH(A10,'Чеки + Скидки Тест'!A:A,)-1))</f>
        <v>Сотрудники ГКХ, обед</v>
      </c>
      <c r="C10">
        <f>IF($B10="Итого",SUMIF($A$1:$A9,$A10,C$1:C9),COUNT(INDEX('Чеки + Скидки Тест'!D:D,MATCH($A10,'Чеки + Скидки Тест'!$A:$A,)+MATCH($B10,INDEX('Чеки + Скидки Тест'!$B:$B,MATCH($A10,'Чеки + Скидки Тест'!$A:$A,)):'Чеки + Скидки Тест'!$B$15000,)-1):INDEX('Чеки + Скидки Тест'!D:D,MATCH($A10,'Чеки + Скидки Тест'!$A:$A,)+MATCH($B11,INDEX('Чеки + Скидки Тест'!$B:$B,MATCH($A10,'Чеки + Скидки Тест'!$A:$A,)):'Чеки + Скидки Тест'!$B$15000,)-2)))</f>
        <v>3</v>
      </c>
      <c r="D10" s="15">
        <f>IF($B10="Итого",SUMIF($A$1:$A9,$A10,D$1:D9),SUM(INDEX('Чеки + Скидки Тест'!D:D,MATCH($A10,'Чеки + Скидки Тест'!$A:$A,)+MATCH($B10,INDEX('Чеки + Скидки Тест'!$B:$B,MATCH($A10,'Чеки + Скидки Тест'!$A:$A,)):'Чеки + Скидки Тест'!$B$15000,)-1):INDEX('Чеки + Скидки Тест'!D:D,MATCH($A10,'Чеки + Скидки Тест'!$A:$A,)+MATCH($B11,INDEX('Чеки + Скидки Тест'!$B:$B,MATCH($A10,'Чеки + Скидки Тест'!$A:$A,)):'Чеки + Скидки Тест'!$B$15000,)-2)))</f>
        <v>25.317</v>
      </c>
      <c r="E10" s="15">
        <f>IF($B10="Итого",SUMIF($A$1:$A9,$A10,E$1:E9),SUM(INDEX('Чеки + Скидки Тест'!E:E,MATCH($A10,'Чеки + Скидки Тест'!$A:$A,)+MATCH($B10,INDEX('Чеки + Скидки Тест'!$B:$B,MATCH($A10,'Чеки + Скидки Тест'!$A:$A,)):'Чеки + Скидки Тест'!$B$15000,)-1):INDEX('Чеки + Скидки Тест'!E:E,MATCH($A10,'Чеки + Скидки Тест'!$A:$A,)+MATCH($B11,INDEX('Чеки + Скидки Тест'!$B:$B,MATCH($A10,'Чеки + Скидки Тест'!$A:$A,)):'Чеки + Скидки Тест'!$B$15000,)-2)))</f>
        <v>-657</v>
      </c>
      <c r="F10" s="15">
        <f>IF($B10="Итого",SUMIF($A$1:$A9,$A10,F$1:F9),SUM(INDEX('Чеки + Скидки Тест'!G:G,MATCH($A10,'Чеки + Скидки Тест'!$A:$A,)+MATCH($B10,INDEX('Чеки + Скидки Тест'!$B:$B,MATCH($A10,'Чеки + Скидки Тест'!$A:$A,)):'Чеки + Скидки Тест'!$B$15000,)-1):INDEX('Чеки + Скидки Тест'!G:G,MATCH($A10,'Чеки + Скидки Тест'!$A:$A,)+MATCH($B11,INDEX('Чеки + Скидки Тест'!$B:$B,MATCH($A10,'Чеки + Скидки Тест'!$A:$A,)):'Чеки + Скидки Тест'!$B$15000,)-2)))</f>
        <v>1538</v>
      </c>
    </row>
    <row r="11" spans="1:6" ht="15" customHeight="1" x14ac:dyDescent="0.25">
      <c r="A11" s="7" t="str">
        <f>IF(COUNTA(INDEX('Чеки + Скидки Тест'!B:B,MATCH(A10,'Чеки + Скидки Тест'!A:A)):INDEX('Чеки + Скидки Тест'!B:B,IFERROR(MATCH("*",INDEX('Чеки + Скидки Тест'!A:A,MATCH(A10,'Чеки + Скидки Тест'!A:A)+1):'Чеки + Скидки Тест'!A$150000,)+MATCH(A10,'Чеки + Скидки Тест'!A:A)-1,15000)))&lt;=COUNTIF(A$2:A10,A10),INDEX('Чеки + Скидки Тест'!A:A,MATCH("*",INDEX('Чеки + Скидки Тест'!A:A,MATCH(A10,'Чеки + Скидки Тест'!A:A)+1):'Чеки + Скидки Тест'!A$150000,)+MATCH(A10,'Чеки + Скидки Тест'!A:A)),A10)</f>
        <v>SG01</v>
      </c>
      <c r="B11" s="6" t="str">
        <f>IF(A11&lt;&gt;A10,VLOOKUP(A11,'Чеки + Скидки Тест'!A:B,2,),INDEX('Чеки + Скидки Тест'!B:B,MATCH("*",INDEX('Чеки + Скидки Тест'!B:B,MATCH(B10,INDEX('Чеки + Скидки Тест'!B:B,MATCH(A11,'Чеки + Скидки Тест'!A:A,)):'Чеки + Скидки Тест'!B$15000,)+MATCH(A11,'Чеки + Скидки Тест'!A:A,)):'Чеки + Скидки Тест'!B$15000,)+MATCH(B10,INDEX('Чеки + Скидки Тест'!B:B,MATCH(A11,'Чеки + Скидки Тест'!A:A,)):'Чеки + Скидки Тест'!B$15000,)+MATCH(A11,'Чеки + Скидки Тест'!A:A,)-1))</f>
        <v>Специалис. и лин.перс.</v>
      </c>
      <c r="C11">
        <f>IF($B11="Итого",SUMIF($A$1:$A10,$A11,C$1:C10),COUNT(INDEX('Чеки + Скидки Тест'!D:D,MATCH($A11,'Чеки + Скидки Тест'!$A:$A,)+MATCH($B11,INDEX('Чеки + Скидки Тест'!$B:$B,MATCH($A11,'Чеки + Скидки Тест'!$A:$A,)):'Чеки + Скидки Тест'!$B$15000,)-1):INDEX('Чеки + Скидки Тест'!D:D,MATCH($A11,'Чеки + Скидки Тест'!$A:$A,)+MATCH($B12,INDEX('Чеки + Скидки Тест'!$B:$B,MATCH($A11,'Чеки + Скидки Тест'!$A:$A,)):'Чеки + Скидки Тест'!$B$15000,)-2)))</f>
        <v>3</v>
      </c>
      <c r="D11" s="15">
        <f>IF($B11="Итого",SUMIF($A$1:$A10,$A11,D$1:D10),SUM(INDEX('Чеки + Скидки Тест'!D:D,MATCH($A11,'Чеки + Скидки Тест'!$A:$A,)+MATCH($B11,INDEX('Чеки + Скидки Тест'!$B:$B,MATCH($A11,'Чеки + Скидки Тест'!$A:$A,)):'Чеки + Скидки Тест'!$B$15000,)-1):INDEX('Чеки + Скидки Тест'!D:D,MATCH($A11,'Чеки + Скидки Тест'!$A:$A,)+MATCH($B12,INDEX('Чеки + Скидки Тест'!$B:$B,MATCH($A11,'Чеки + Скидки Тест'!$A:$A,)):'Чеки + Скидки Тест'!$B$15000,)-2)))</f>
        <v>7.4649999999999999</v>
      </c>
      <c r="E11" s="15">
        <f>IF($B11="Итого",SUMIF($A$1:$A10,$A11,E$1:E10),SUM(INDEX('Чеки + Скидки Тест'!E:E,MATCH($A11,'Чеки + Скидки Тест'!$A:$A,)+MATCH($B11,INDEX('Чеки + Скидки Тест'!$B:$B,MATCH($A11,'Чеки + Скидки Тест'!$A:$A,)):'Чеки + Скидки Тест'!$B$15000,)-1):INDEX('Чеки + Скидки Тест'!E:E,MATCH($A11,'Чеки + Скидки Тест'!$A:$A,)+MATCH($B12,INDEX('Чеки + Скидки Тест'!$B:$B,MATCH($A11,'Чеки + Скидки Тест'!$A:$A,)):'Чеки + Скидки Тест'!$B$15000,)-2)))</f>
        <v>-241</v>
      </c>
      <c r="F11" s="15">
        <f>IF($B11="Итого",SUMIF($A$1:$A10,$A11,F$1:F10),SUM(INDEX('Чеки + Скидки Тест'!G:G,MATCH($A11,'Чеки + Скидки Тест'!$A:$A,)+MATCH($B11,INDEX('Чеки + Скидки Тест'!$B:$B,MATCH($A11,'Чеки + Скидки Тест'!$A:$A,)):'Чеки + Скидки Тест'!$B$15000,)-1):INDEX('Чеки + Скидки Тест'!G:G,MATCH($A11,'Чеки + Скидки Тест'!$A:$A,)+MATCH($B12,INDEX('Чеки + Скидки Тест'!$B:$B,MATCH($A11,'Чеки + Скидки Тест'!$A:$A,)):'Чеки + Скидки Тест'!$B$15000,)-2)))</f>
        <v>568</v>
      </c>
    </row>
    <row r="12" spans="1:6" ht="15.75" x14ac:dyDescent="0.25">
      <c r="A12" s="7" t="str">
        <f>IF(COUNTA(INDEX('Чеки + Скидки Тест'!B:B,MATCH(A11,'Чеки + Скидки Тест'!A:A)):INDEX('Чеки + Скидки Тест'!B:B,IFERROR(MATCH("*",INDEX('Чеки + Скидки Тест'!A:A,MATCH(A11,'Чеки + Скидки Тест'!A:A)+1):'Чеки + Скидки Тест'!A$150000,)+MATCH(A11,'Чеки + Скидки Тест'!A:A)-1,15000)))&lt;=COUNTIF(A$2:A11,A11),INDEX('Чеки + Скидки Тест'!A:A,MATCH("*",INDEX('Чеки + Скидки Тест'!A:A,MATCH(A11,'Чеки + Скидки Тест'!A:A)+1):'Чеки + Скидки Тест'!A$150000,)+MATCH(A11,'Чеки + Скидки Тест'!A:A)),A11)</f>
        <v>SG01</v>
      </c>
      <c r="B12" s="6" t="str">
        <f>IF(A12&lt;&gt;A11,VLOOKUP(A12,'Чеки + Скидки Тест'!A:B,2,),INDEX('Чеки + Скидки Тест'!B:B,MATCH("*",INDEX('Чеки + Скидки Тест'!B:B,MATCH(B11,INDEX('Чеки + Скидки Тест'!B:B,MATCH(A12,'Чеки + Скидки Тест'!A:A,)):'Чеки + Скидки Тест'!B$15000,)+MATCH(A12,'Чеки + Скидки Тест'!A:A,)):'Чеки + Скидки Тест'!B$15000,)+MATCH(B11,INDEX('Чеки + Скидки Тест'!B:B,MATCH(A12,'Чеки + Скидки Тест'!A:A,)):'Чеки + Скидки Тест'!B$15000,)+MATCH(A12,'Чеки + Скидки Тест'!A:A,)-1))</f>
        <v>Флажки 10%, Сказка Град</v>
      </c>
      <c r="C12">
        <f>IF($B12="Итого",SUMIF($A$1:$A11,$A12,C$1:C11),COUNT(INDEX('Чеки + Скидки Тест'!D:D,MATCH($A12,'Чеки + Скидки Тест'!$A:$A,)+MATCH($B12,INDEX('Чеки + Скидки Тест'!$B:$B,MATCH($A12,'Чеки + Скидки Тест'!$A:$A,)):'Чеки + Скидки Тест'!$B$15000,)-1):INDEX('Чеки + Скидки Тест'!D:D,MATCH($A12,'Чеки + Скидки Тест'!$A:$A,)+MATCH($B13,INDEX('Чеки + Скидки Тест'!$B:$B,MATCH($A12,'Чеки + Скидки Тест'!$A:$A,)):'Чеки + Скидки Тест'!$B$15000,)-2)))</f>
        <v>1</v>
      </c>
      <c r="D12" s="15">
        <f>IF($B12="Итого",SUMIF($A$1:$A11,$A12,D$1:D11),SUM(INDEX('Чеки + Скидки Тест'!D:D,MATCH($A12,'Чеки + Скидки Тест'!$A:$A,)+MATCH($B12,INDEX('Чеки + Скидки Тест'!$B:$B,MATCH($A12,'Чеки + Скидки Тест'!$A:$A,)):'Чеки + Скидки Тест'!$B$15000,)-1):INDEX('Чеки + Скидки Тест'!D:D,MATCH($A12,'Чеки + Скидки Тест'!$A:$A,)+MATCH($B13,INDEX('Чеки + Скидки Тест'!$B:$B,MATCH($A12,'Чеки + Скидки Тест'!$A:$A,)):'Чеки + Скидки Тест'!$B$15000,)-2)))</f>
        <v>6.5730000000000004</v>
      </c>
      <c r="E12" s="15">
        <f>IF($B12="Итого",SUMIF($A$1:$A11,$A12,E$1:E11),SUM(INDEX('Чеки + Скидки Тест'!E:E,MATCH($A12,'Чеки + Скидки Тест'!$A:$A,)+MATCH($B12,INDEX('Чеки + Скидки Тест'!$B:$B,MATCH($A12,'Чеки + Скидки Тест'!$A:$A,)):'Чеки + Скидки Тест'!$B$15000,)-1):INDEX('Чеки + Скидки Тест'!E:E,MATCH($A12,'Чеки + Скидки Тест'!$A:$A,)+MATCH($B13,INDEX('Чеки + Скидки Тест'!$B:$B,MATCH($A12,'Чеки + Скидки Тест'!$A:$A,)):'Чеки + Скидки Тест'!$B$15000,)-2)))</f>
        <v>-89</v>
      </c>
      <c r="F12" s="15">
        <f>IF($B12="Итого",SUMIF($A$1:$A11,$A12,F$1:F11),SUM(INDEX('Чеки + Скидки Тест'!G:G,MATCH($A12,'Чеки + Скидки Тест'!$A:$A,)+MATCH($B12,INDEX('Чеки + Скидки Тест'!$B:$B,MATCH($A12,'Чеки + Скидки Тест'!$A:$A,)):'Чеки + Скидки Тест'!$B$15000,)-1):INDEX('Чеки + Скидки Тест'!G:G,MATCH($A12,'Чеки + Скидки Тест'!$A:$A,)+MATCH($B13,INDEX('Чеки + Скидки Тест'!$B:$B,MATCH($A12,'Чеки + Скидки Тест'!$A:$A,)):'Чеки + Скидки Тест'!$B$15000,)-2)))</f>
        <v>806</v>
      </c>
    </row>
    <row r="13" spans="1:6" ht="15.75" x14ac:dyDescent="0.25">
      <c r="A13" s="7" t="str">
        <f>IF(COUNTA(INDEX('Чеки + Скидки Тест'!B:B,MATCH(A12,'Чеки + Скидки Тест'!A:A)):INDEX('Чеки + Скидки Тест'!B:B,IFERROR(MATCH("*",INDEX('Чеки + Скидки Тест'!A:A,MATCH(A12,'Чеки + Скидки Тест'!A:A)+1):'Чеки + Скидки Тест'!A$150000,)+MATCH(A12,'Чеки + Скидки Тест'!A:A)-1,15000)))&lt;=COUNTIF(A$2:A12,A12),INDEX('Чеки + Скидки Тест'!A:A,MATCH("*",INDEX('Чеки + Скидки Тест'!A:A,MATCH(A12,'Чеки + Скидки Тест'!A:A)+1):'Чеки + Скидки Тест'!A$150000,)+MATCH(A12,'Чеки + Скидки Тест'!A:A)),A12)</f>
        <v>SG01</v>
      </c>
      <c r="B13" s="6" t="str">
        <f>IF(A13&lt;&gt;A12,VLOOKUP(A13,'Чеки + Скидки Тест'!A:B,2,),INDEX('Чеки + Скидки Тест'!B:B,MATCH("*",INDEX('Чеки + Скидки Тест'!B:B,MATCH(B12,INDEX('Чеки + Скидки Тест'!B:B,MATCH(A13,'Чеки + Скидки Тест'!A:A,)):'Чеки + Скидки Тест'!B$15000,)+MATCH(A13,'Чеки + Скидки Тест'!A:A,)):'Чеки + Скидки Тест'!B$15000,)+MATCH(B12,INDEX('Чеки + Скидки Тест'!B:B,MATCH(A13,'Чеки + Скидки Тест'!A:A,)):'Чеки + Скидки Тест'!B$15000,)+MATCH(A13,'Чеки + Скидки Тест'!A:A,)-1))</f>
        <v>Итого</v>
      </c>
      <c r="C13">
        <f>IF($B13="Итого",SUMIF($A$1:$A12,$A13,C$1:C12),COUNT(INDEX('Чеки + Скидки Тест'!D:D,MATCH($A13,'Чеки + Скидки Тест'!$A:$A,)+MATCH($B13,INDEX('Чеки + Скидки Тест'!$B:$B,MATCH($A13,'Чеки + Скидки Тест'!$A:$A,)):'Чеки + Скидки Тест'!$B$15000,)-1):INDEX('Чеки + Скидки Тест'!D:D,MATCH($A13,'Чеки + Скидки Тест'!$A:$A,)+MATCH($B14,INDEX('Чеки + Скидки Тест'!$B:$B,MATCH($A13,'Чеки + Скидки Тест'!$A:$A,)):'Чеки + Скидки Тест'!$B$15000,)-2)))</f>
        <v>25</v>
      </c>
      <c r="D13" s="15">
        <f>IF($B13="Итого",SUMIF($A$1:$A12,$A13,D$1:D12),SUM(INDEX('Чеки + Скидки Тест'!D:D,MATCH($A13,'Чеки + Скидки Тест'!$A:$A,)+MATCH($B13,INDEX('Чеки + Скидки Тест'!$B:$B,MATCH($A13,'Чеки + Скидки Тест'!$A:$A,)):'Чеки + Скидки Тест'!$B$15000,)-1):INDEX('Чеки + Скидки Тест'!D:D,MATCH($A13,'Чеки + Скидки Тест'!$A:$A,)+MATCH($B14,INDEX('Чеки + Скидки Тест'!$B:$B,MATCH($A13,'Чеки + Скидки Тест'!$A:$A,)):'Чеки + Скидки Тест'!$B$15000,)-2)))</f>
        <v>177.02400000000003</v>
      </c>
      <c r="E13" s="15">
        <f>IF($B13="Итого",SUMIF($A$1:$A12,$A13,E$1:E12),SUM(INDEX('Чеки + Скидки Тест'!E:E,MATCH($A13,'Чеки + Скидки Тест'!$A:$A,)+MATCH($B13,INDEX('Чеки + Скидки Тест'!$B:$B,MATCH($A13,'Чеки + Скидки Тест'!$A:$A,)):'Чеки + Скидки Тест'!$B$15000,)-1):INDEX('Чеки + Скидки Тест'!E:E,MATCH($A13,'Чеки + Скидки Тест'!$A:$A,)+MATCH($B14,INDEX('Чеки + Скидки Тест'!$B:$B,MATCH($A13,'Чеки + Скидки Тест'!$A:$A,)):'Чеки + Скидки Тест'!$B$15000,)-2)))</f>
        <v>-3601</v>
      </c>
      <c r="F13" s="15">
        <f>IF($B13="Итого",SUMIF($A$1:$A12,$A13,F$1:F12),SUM(INDEX('Чеки + Скидки Тест'!G:G,MATCH($A13,'Чеки + Скидки Тест'!$A:$A,)+MATCH($B13,INDEX('Чеки + Скидки Тест'!$B:$B,MATCH($A13,'Чеки + Скидки Тест'!$A:$A,)):'Чеки + Скидки Тест'!$B$15000,)-1):INDEX('Чеки + Скидки Тест'!G:G,MATCH($A13,'Чеки + Скидки Тест'!$A:$A,)+MATCH($B14,INDEX('Чеки + Скидки Тест'!$B:$B,MATCH($A13,'Чеки + Скидки Тест'!$A:$A,)):'Чеки + Скидки Тест'!$B$15000,)-2)))</f>
        <v>10315.06</v>
      </c>
    </row>
    <row r="14" spans="1:6" ht="15.75" x14ac:dyDescent="0.25">
      <c r="A14" s="7" t="str">
        <f>IF(COUNTA(INDEX('Чеки + Скидки Тест'!B:B,MATCH(A13,'Чеки + Скидки Тест'!A:A)):INDEX('Чеки + Скидки Тест'!B:B,IFERROR(MATCH("*",INDEX('Чеки + Скидки Тест'!A:A,MATCH(A13,'Чеки + Скидки Тест'!A:A)+1):'Чеки + Скидки Тест'!A$150000,)+MATCH(A13,'Чеки + Скидки Тест'!A:A)-1,15000)))&lt;=COUNTIF(A$2:A13,A13),INDEX('Чеки + Скидки Тест'!A:A,MATCH("*",INDEX('Чеки + Скидки Тест'!A:A,MATCH(A13,'Чеки + Скидки Тест'!A:A)+1):'Чеки + Скидки Тест'!A$150000,)+MATCH(A13,'Чеки + Скидки Тест'!A:A)),A13)</f>
        <v>SG02</v>
      </c>
      <c r="B14" s="6" t="str">
        <f>IF(A14&lt;&gt;A13,VLOOKUP(A14,'Чеки + Скидки Тест'!A:B,2,),INDEX('Чеки + Скидки Тест'!B:B,MATCH("*",INDEX('Чеки + Скидки Тест'!B:B,MATCH(B13,INDEX('Чеки + Скидки Тест'!B:B,MATCH(A14,'Чеки + Скидки Тест'!A:A,)):'Чеки + Скидки Тест'!B$15000,)+MATCH(A14,'Чеки + Скидки Тест'!A:A,)):'Чеки + Скидки Тест'!B$15000,)+MATCH(B13,INDEX('Чеки + Скидки Тест'!B:B,MATCH(A14,'Чеки + Скидки Тест'!A:A,)):'Чеки + Скидки Тест'!B$15000,)+MATCH(A14,'Чеки + Скидки Тест'!A:A,)-1))</f>
        <v>Бюро ДР, 15%</v>
      </c>
      <c r="C14">
        <f>IF($B14="Итого",SUMIF($A$1:$A13,$A14,C$1:C13),COUNT(INDEX('Чеки + Скидки Тест'!D:D,MATCH($A14,'Чеки + Скидки Тест'!$A:$A,)+MATCH($B14,INDEX('Чеки + Скидки Тест'!$B:$B,MATCH($A14,'Чеки + Скидки Тест'!$A:$A,)):'Чеки + Скидки Тест'!$B$15000,)-1):INDEX('Чеки + Скидки Тест'!D:D,MATCH($A14,'Чеки + Скидки Тест'!$A:$A,)+MATCH($B15,INDEX('Чеки + Скидки Тест'!$B:$B,MATCH($A14,'Чеки + Скидки Тест'!$A:$A,)):'Чеки + Скидки Тест'!$B$15000,)-2)))</f>
        <v>6</v>
      </c>
      <c r="D14" s="15">
        <f>IF($B14="Итого",SUMIF($A$1:$A13,$A14,D$1:D13),SUM(INDEX('Чеки + Скидки Тест'!D:D,MATCH($A14,'Чеки + Скидки Тест'!$A:$A,)+MATCH($B14,INDEX('Чеки + Скидки Тест'!$B:$B,MATCH($A14,'Чеки + Скидки Тест'!$A:$A,)):'Чеки + Скидки Тест'!$B$15000,)-1):INDEX('Чеки + Скидки Тест'!D:D,MATCH($A14,'Чеки + Скидки Тест'!$A:$A,)+MATCH($B15,INDEX('Чеки + Скидки Тест'!$B:$B,MATCH($A14,'Чеки + Скидки Тест'!$A:$A,)):'Чеки + Скидки Тест'!$B$15000,)-2)))</f>
        <v>108.062</v>
      </c>
      <c r="E14" s="15">
        <f>IF($B14="Итого",SUMIF($A$1:$A13,$A14,E$1:E13),SUM(INDEX('Чеки + Скидки Тест'!E:E,MATCH($A14,'Чеки + Скидки Тест'!$A:$A,)+MATCH($B14,INDEX('Чеки + Скидки Тест'!$B:$B,MATCH($A14,'Чеки + Скидки Тест'!$A:$A,)):'Чеки + Скидки Тест'!$B$15000,)-1):INDEX('Чеки + Скидки Тест'!E:E,MATCH($A14,'Чеки + Скидки Тест'!$A:$A,)+MATCH($B15,INDEX('Чеки + Скидки Тест'!$B:$B,MATCH($A14,'Чеки + Скидки Тест'!$A:$A,)):'Чеки + Скидки Тест'!$B$15000,)-2)))</f>
        <v>-1271</v>
      </c>
      <c r="F14" s="15">
        <f>IF($B14="Итого",SUMIF($A$1:$A13,$A14,F$1:F13),SUM(INDEX('Чеки + Скидки Тест'!G:G,MATCH($A14,'Чеки + Скидки Тест'!$A:$A,)+MATCH($B14,INDEX('Чеки + Скидки Тест'!$B:$B,MATCH($A14,'Чеки + Скидки Тест'!$A:$A,)):'Чеки + Скидки Тест'!$B$15000,)-1):INDEX('Чеки + Скидки Тест'!G:G,MATCH($A14,'Чеки + Скидки Тест'!$A:$A,)+MATCH($B15,INDEX('Чеки + Скидки Тест'!$B:$B,MATCH($A14,'Чеки + Скидки Тест'!$A:$A,)):'Чеки + Скидки Тест'!$B$15000,)-2)))</f>
        <v>7219</v>
      </c>
    </row>
    <row r="15" spans="1:6" ht="15.75" x14ac:dyDescent="0.25">
      <c r="A15" s="7" t="str">
        <f>IF(COUNTA(INDEX('Чеки + Скидки Тест'!B:B,MATCH(A14,'Чеки + Скидки Тест'!A:A)):INDEX('Чеки + Скидки Тест'!B:B,IFERROR(MATCH("*",INDEX('Чеки + Скидки Тест'!A:A,MATCH(A14,'Чеки + Скидки Тест'!A:A)+1):'Чеки + Скидки Тест'!A$150000,)+MATCH(A14,'Чеки + Скидки Тест'!A:A)-1,15000)))&lt;=COUNTIF(A$2:A14,A14),INDEX('Чеки + Скидки Тест'!A:A,MATCH("*",INDEX('Чеки + Скидки Тест'!A:A,MATCH(A14,'Чеки + Скидки Тест'!A:A)+1):'Чеки + Скидки Тест'!A$150000,)+MATCH(A14,'Чеки + Скидки Тест'!A:A)),A14)</f>
        <v>SG02</v>
      </c>
      <c r="B15" s="6" t="str">
        <f>IF(A15&lt;&gt;A14,VLOOKUP(A15,'Чеки + Скидки Тест'!A:B,2,),INDEX('Чеки + Скидки Тест'!B:B,MATCH("*",INDEX('Чеки + Скидки Тест'!B:B,MATCH(B14,INDEX('Чеки + Скидки Тест'!B:B,MATCH(A15,'Чеки + Скидки Тест'!A:A,)):'Чеки + Скидки Тест'!B$15000,)+MATCH(A15,'Чеки + Скидки Тест'!A:A,)):'Чеки + Скидки Тест'!B$15000,)+MATCH(B14,INDEX('Чеки + Скидки Тест'!B:B,MATCH(A15,'Чеки + Скидки Тест'!A:A,)):'Чеки + Скидки Тест'!B$15000,)+MATCH(A15,'Чеки + Скидки Тест'!A:A,)-1))</f>
        <v>Операторы ГРАД</v>
      </c>
      <c r="C15">
        <f>IF($B15="Итого",SUMIF($A$1:$A14,$A15,C$1:C14),COUNT(INDEX('Чеки + Скидки Тест'!D:D,MATCH($A15,'Чеки + Скидки Тест'!$A:$A,)+MATCH($B15,INDEX('Чеки + Скидки Тест'!$B:$B,MATCH($A15,'Чеки + Скидки Тест'!$A:$A,)):'Чеки + Скидки Тест'!$B$15000,)-1):INDEX('Чеки + Скидки Тест'!D:D,MATCH($A15,'Чеки + Скидки Тест'!$A:$A,)+MATCH($B16,INDEX('Чеки + Скидки Тест'!$B:$B,MATCH($A15,'Чеки + Скидки Тест'!$A:$A,)):'Чеки + Скидки Тест'!$B$15000,)-2)))</f>
        <v>7</v>
      </c>
      <c r="D15" s="15">
        <f>IF($B15="Итого",SUMIF($A$1:$A14,$A15,D$1:D14),SUM(INDEX('Чеки + Скидки Тест'!D:D,MATCH($A15,'Чеки + Скидки Тест'!$A:$A,)+MATCH($B15,INDEX('Чеки + Скидки Тест'!$B:$B,MATCH($A15,'Чеки + Скидки Тест'!$A:$A,)):'Чеки + Скидки Тест'!$B$15000,)-1):INDEX('Чеки + Скидки Тест'!D:D,MATCH($A15,'Чеки + Скидки Тест'!$A:$A,)+MATCH($B16,INDEX('Чеки + Скидки Тест'!$B:$B,MATCH($A15,'Чеки + Скидки Тест'!$A:$A,)):'Чеки + Скидки Тест'!$B$15000,)-2)))</f>
        <v>14.170999999999999</v>
      </c>
      <c r="E15" s="15">
        <f>IF($B15="Итого",SUMIF($A$1:$A14,$A15,E$1:E14),SUM(INDEX('Чеки + Скидки Тест'!E:E,MATCH($A15,'Чеки + Скидки Тест'!$A:$A,)+MATCH($B15,INDEX('Чеки + Скидки Тест'!$B:$B,MATCH($A15,'Чеки + Скидки Тест'!$A:$A,)):'Чеки + Скидки Тест'!$B$15000,)-1):INDEX('Чеки + Скидки Тест'!E:E,MATCH($A15,'Чеки + Скидки Тест'!$A:$A,)+MATCH($B16,INDEX('Чеки + Скидки Тест'!$B:$B,MATCH($A15,'Чеки + Скидки Тест'!$A:$A,)):'Чеки + Скидки Тест'!$B$15000,)-2)))</f>
        <v>-174</v>
      </c>
      <c r="F15" s="15">
        <f>IF($B15="Итого",SUMIF($A$1:$A14,$A15,F$1:F14),SUM(INDEX('Чеки + Скидки Тест'!G:G,MATCH($A15,'Чеки + Скидки Тест'!$A:$A,)+MATCH($B15,INDEX('Чеки + Скидки Тест'!$B:$B,MATCH($A15,'Чеки + Скидки Тест'!$A:$A,)):'Чеки + Скидки Тест'!$B$15000,)-1):INDEX('Чеки + Скидки Тест'!G:G,MATCH($A15,'Чеки + Скидки Тест'!$A:$A,)+MATCH($B16,INDEX('Чеки + Скидки Тест'!$B:$B,MATCH($A15,'Чеки + Скидки Тест'!$A:$A,)):'Чеки + Скидки Тест'!$B$15000,)-2)))</f>
        <v>1007</v>
      </c>
    </row>
    <row r="16" spans="1:6" ht="15.75" x14ac:dyDescent="0.25">
      <c r="A16" s="7" t="str">
        <f>IF(COUNTA(INDEX('Чеки + Скидки Тест'!B:B,MATCH(A15,'Чеки + Скидки Тест'!A:A)):INDEX('Чеки + Скидки Тест'!B:B,IFERROR(MATCH("*",INDEX('Чеки + Скидки Тест'!A:A,MATCH(A15,'Чеки + Скидки Тест'!A:A)+1):'Чеки + Скидки Тест'!A$150000,)+MATCH(A15,'Чеки + Скидки Тест'!A:A)-1,15000)))&lt;=COUNTIF(A$2:A15,A15),INDEX('Чеки + Скидки Тест'!A:A,MATCH("*",INDEX('Чеки + Скидки Тест'!A:A,MATCH(A15,'Чеки + Скидки Тест'!A:A)+1):'Чеки + Скидки Тест'!A$150000,)+MATCH(A15,'Чеки + Скидки Тест'!A:A)),A15)</f>
        <v>SG02</v>
      </c>
      <c r="B16" s="6" t="str">
        <f>IF(A16&lt;&gt;A15,VLOOKUP(A16,'Чеки + Скидки Тест'!A:B,2,),INDEX('Чеки + Скидки Тест'!B:B,MATCH("*",INDEX('Чеки + Скидки Тест'!B:B,MATCH(B15,INDEX('Чеки + Скидки Тест'!B:B,MATCH(A16,'Чеки + Скидки Тест'!A:A,)):'Чеки + Скидки Тест'!B$15000,)+MATCH(A16,'Чеки + Скидки Тест'!A:A,)):'Чеки + Скидки Тест'!B$15000,)+MATCH(B15,INDEX('Чеки + Скидки Тест'!B:B,MATCH(A16,'Чеки + Скидки Тест'!A:A,)):'Чеки + Скидки Тест'!B$15000,)+MATCH(A16,'Чеки + Скидки Тест'!A:A,)-1))</f>
        <v>Операторы ГРАД, обед</v>
      </c>
      <c r="C16">
        <f>IF($B16="Итого",SUMIF($A$1:$A15,$A16,C$1:C15),COUNT(INDEX('Чеки + Скидки Тест'!D:D,MATCH($A16,'Чеки + Скидки Тест'!$A:$A,)+MATCH($B16,INDEX('Чеки + Скидки Тест'!$B:$B,MATCH($A16,'Чеки + Скидки Тест'!$A:$A,)):'Чеки + Скидки Тест'!$B$15000,)-1):INDEX('Чеки + Скидки Тест'!D:D,MATCH($A16,'Чеки + Скидки Тест'!$A:$A,)+MATCH($B17,INDEX('Чеки + Скидки Тест'!$B:$B,MATCH($A16,'Чеки + Скидки Тест'!$A:$A,)):'Чеки + Скидки Тест'!$B$15000,)-2)))</f>
        <v>9</v>
      </c>
      <c r="D16" s="15">
        <f>IF($B16="Итого",SUMIF($A$1:$A15,$A16,D$1:D15),SUM(INDEX('Чеки + Скидки Тест'!D:D,MATCH($A16,'Чеки + Скидки Тест'!$A:$A,)+MATCH($B16,INDEX('Чеки + Скидки Тест'!$B:$B,MATCH($A16,'Чеки + Скидки Тест'!$A:$A,)):'Чеки + Скидки Тест'!$B$15000,)-1):INDEX('Чеки + Скидки Тест'!D:D,MATCH($A16,'Чеки + Скидки Тест'!$A:$A,)+MATCH($B17,INDEX('Чеки + Скидки Тест'!$B:$B,MATCH($A16,'Чеки + Скидки Тест'!$A:$A,)):'Чеки + Скидки Тест'!$B$15000,)-2)))</f>
        <v>12.769999999999998</v>
      </c>
      <c r="E16" s="15">
        <f>IF($B16="Итого",SUMIF($A$1:$A15,$A16,E$1:E15),SUM(INDEX('Чеки + Скидки Тест'!E:E,MATCH($A16,'Чеки + Скидки Тест'!$A:$A,)+MATCH($B16,INDEX('Чеки + Скидки Тест'!$B:$B,MATCH($A16,'Чеки + Скидки Тест'!$A:$A,)):'Чеки + Скидки Тест'!$B$15000,)-1):INDEX('Чеки + Скидки Тест'!E:E,MATCH($A16,'Чеки + Скидки Тест'!$A:$A,)+MATCH($B17,INDEX('Чеки + Скидки Тест'!$B:$B,MATCH($A16,'Чеки + Скидки Тест'!$A:$A,)):'Чеки + Скидки Тест'!$B$15000,)-2)))</f>
        <v>-664</v>
      </c>
      <c r="F16" s="15">
        <f>IF($B16="Итого",SUMIF($A$1:$A15,$A16,F$1:F15),SUM(INDEX('Чеки + Скидки Тест'!G:G,MATCH($A16,'Чеки + Скидки Тест'!$A:$A,)+MATCH($B16,INDEX('Чеки + Скидки Тест'!$B:$B,MATCH($A16,'Чеки + Скидки Тест'!$A:$A,)):'Чеки + Скидки Тест'!$B$15000,)-1):INDEX('Чеки + Скидки Тест'!G:G,MATCH($A16,'Чеки + Скидки Тест'!$A:$A,)+MATCH($B17,INDEX('Чеки + Скидки Тест'!$B:$B,MATCH($A16,'Чеки + Скидки Тест'!$A:$A,)):'Чеки + Скидки Тест'!$B$15000,)-2)))</f>
        <v>1565</v>
      </c>
    </row>
    <row r="17" spans="1:6" ht="15.75" x14ac:dyDescent="0.25">
      <c r="A17" s="7" t="str">
        <f>IF(COUNTA(INDEX('Чеки + Скидки Тест'!B:B,MATCH(A16,'Чеки + Скидки Тест'!A:A)):INDEX('Чеки + Скидки Тест'!B:B,IFERROR(MATCH("*",INDEX('Чеки + Скидки Тест'!A:A,MATCH(A16,'Чеки + Скидки Тест'!A:A)+1):'Чеки + Скидки Тест'!A$150000,)+MATCH(A16,'Чеки + Скидки Тест'!A:A)-1,15000)))&lt;=COUNTIF(A$2:A16,A16),INDEX('Чеки + Скидки Тест'!A:A,MATCH("*",INDEX('Чеки + Скидки Тест'!A:A,MATCH(A16,'Чеки + Скидки Тест'!A:A)+1):'Чеки + Скидки Тест'!A$150000,)+MATCH(A16,'Чеки + Скидки Тест'!A:A)),A16)</f>
        <v>SG02</v>
      </c>
      <c r="B17" s="6" t="str">
        <f>IF(A17&lt;&gt;A16,VLOOKUP(A17,'Чеки + Скидки Тест'!A:B,2,),INDEX('Чеки + Скидки Тест'!B:B,MATCH("*",INDEX('Чеки + Скидки Тест'!B:B,MATCH(B16,INDEX('Чеки + Скидки Тест'!B:B,MATCH(A17,'Чеки + Скидки Тест'!A:A,)):'Чеки + Скидки Тест'!B$15000,)+MATCH(A17,'Чеки + Скидки Тест'!A:A,)):'Чеки + Скидки Тест'!B$15000,)+MATCH(B16,INDEX('Чеки + Скидки Тест'!B:B,MATCH(A17,'Чеки + Скидки Тест'!A:A,)):'Чеки + Скидки Тест'!B$15000,)+MATCH(A17,'Чеки + Скидки Тест'!A:A,)-1))</f>
        <v>Руководители</v>
      </c>
      <c r="C17">
        <f>IF($B17="Итого",SUMIF($A$1:$A16,$A17,C$1:C16),COUNT(INDEX('Чеки + Скидки Тест'!D:D,MATCH($A17,'Чеки + Скидки Тест'!$A:$A,)+MATCH($B17,INDEX('Чеки + Скидки Тест'!$B:$B,MATCH($A17,'Чеки + Скидки Тест'!$A:$A,)):'Чеки + Скидки Тест'!$B$15000,)-1):INDEX('Чеки + Скидки Тест'!D:D,MATCH($A17,'Чеки + Скидки Тест'!$A:$A,)+MATCH($B18,INDEX('Чеки + Скидки Тест'!$B:$B,MATCH($A17,'Чеки + Скидки Тест'!$A:$A,)):'Чеки + Скидки Тест'!$B$15000,)-2)))</f>
        <v>13</v>
      </c>
      <c r="D17" s="15">
        <f>IF($B17="Итого",SUMIF($A$1:$A16,$A17,D$1:D16),SUM(INDEX('Чеки + Скидки Тест'!D:D,MATCH($A17,'Чеки + Скидки Тест'!$A:$A,)+MATCH($B17,INDEX('Чеки + Скидки Тест'!$B:$B,MATCH($A17,'Чеки + Скидки Тест'!$A:$A,)):'Чеки + Скидки Тест'!$B$15000,)-1):INDEX('Чеки + Скидки Тест'!D:D,MATCH($A17,'Чеки + Скидки Тест'!$A:$A,)+MATCH($B18,INDEX('Чеки + Скидки Тест'!$B:$B,MATCH($A17,'Чеки + Скидки Тест'!$A:$A,)):'Чеки + Скидки Тест'!$B$15000,)-2)))</f>
        <v>47.395999999999994</v>
      </c>
      <c r="E17" s="15">
        <f>IF($B17="Итого",SUMIF($A$1:$A16,$A17,E$1:E16),SUM(INDEX('Чеки + Скидки Тест'!E:E,MATCH($A17,'Чеки + Скидки Тест'!$A:$A,)+MATCH($B17,INDEX('Чеки + Скидки Тест'!$B:$B,MATCH($A17,'Чеки + Скидки Тест'!$A:$A,)):'Чеки + Скидки Тест'!$B$15000,)-1):INDEX('Чеки + Скидки Тест'!E:E,MATCH($A17,'Чеки + Скидки Тест'!$A:$A,)+MATCH($B18,INDEX('Чеки + Скидки Тест'!$B:$B,MATCH($A17,'Чеки + Скидки Тест'!$A:$A,)):'Чеки + Скидки Тест'!$B$15000,)-2)))</f>
        <v>-1721</v>
      </c>
      <c r="F17" s="15">
        <f>IF($B17="Итого",SUMIF($A$1:$A16,$A17,F$1:F16),SUM(INDEX('Чеки + Скидки Тест'!G:G,MATCH($A17,'Чеки + Скидки Тест'!$A:$A,)+MATCH($B17,INDEX('Чеки + Скидки Тест'!$B:$B,MATCH($A17,'Чеки + Скидки Тест'!$A:$A,)):'Чеки + Скидки Тест'!$B$15000,)-1):INDEX('Чеки + Скидки Тест'!G:G,MATCH($A17,'Чеки + Скидки Тест'!$A:$A,)+MATCH($B18,INDEX('Чеки + Скидки Тест'!$B:$B,MATCH($A17,'Чеки + Скидки Тест'!$A:$A,)):'Чеки + Скидки Тест'!$B$15000,)-2)))</f>
        <v>2589</v>
      </c>
    </row>
    <row r="18" spans="1:6" ht="15.75" x14ac:dyDescent="0.25">
      <c r="A18" s="7" t="str">
        <f>IF(COUNTA(INDEX('Чеки + Скидки Тест'!B:B,MATCH(A17,'Чеки + Скидки Тест'!A:A)):INDEX('Чеки + Скидки Тест'!B:B,IFERROR(MATCH("*",INDEX('Чеки + Скидки Тест'!A:A,MATCH(A17,'Чеки + Скидки Тест'!A:A)+1):'Чеки + Скидки Тест'!A$150000,)+MATCH(A17,'Чеки + Скидки Тест'!A:A)-1,15000)))&lt;=COUNTIF(A$2:A17,A17),INDEX('Чеки + Скидки Тест'!A:A,MATCH("*",INDEX('Чеки + Скидки Тест'!A:A,MATCH(A17,'Чеки + Скидки Тест'!A:A)+1):'Чеки + Скидки Тест'!A$150000,)+MATCH(A17,'Чеки + Скидки Тест'!A:A)),A17)</f>
        <v>SG02</v>
      </c>
      <c r="B18" s="6" t="str">
        <f>IF(A18&lt;&gt;A17,VLOOKUP(A18,'Чеки + Скидки Тест'!A:B,2,),INDEX('Чеки + Скидки Тест'!B:B,MATCH("*",INDEX('Чеки + Скидки Тест'!B:B,MATCH(B17,INDEX('Чеки + Скидки Тест'!B:B,MATCH(A18,'Чеки + Скидки Тест'!A:A,)):'Чеки + Скидки Тест'!B$15000,)+MATCH(A18,'Чеки + Скидки Тест'!A:A,)):'Чеки + Скидки Тест'!B$15000,)+MATCH(B17,INDEX('Чеки + Скидки Тест'!B:B,MATCH(A18,'Чеки + Скидки Тест'!A:A,)):'Чеки + Скидки Тест'!B$15000,)+MATCH(A18,'Чеки + Скидки Тест'!A:A,)-1))</f>
        <v>Скидка 20%</v>
      </c>
      <c r="C18">
        <f>IF($B18="Итого",SUMIF($A$1:$A17,$A18,C$1:C17),COUNT(INDEX('Чеки + Скидки Тест'!D:D,MATCH($A18,'Чеки + Скидки Тест'!$A:$A,)+MATCH($B18,INDEX('Чеки + Скидки Тест'!$B:$B,MATCH($A18,'Чеки + Скидки Тест'!$A:$A,)):'Чеки + Скидки Тест'!$B$15000,)-1):INDEX('Чеки + Скидки Тест'!D:D,MATCH($A18,'Чеки + Скидки Тест'!$A:$A,)+MATCH($B19,INDEX('Чеки + Скидки Тест'!$B:$B,MATCH($A18,'Чеки + Скидки Тест'!$A:$A,)):'Чеки + Скидки Тест'!$B$15000,)-2)))</f>
        <v>1</v>
      </c>
      <c r="D18" s="15">
        <f>IF($B18="Итого",SUMIF($A$1:$A17,$A18,D$1:D17),SUM(INDEX('Чеки + Скидки Тест'!D:D,MATCH($A18,'Чеки + Скидки Тест'!$A:$A,)+MATCH($B18,INDEX('Чеки + Скидки Тест'!$B:$B,MATCH($A18,'Чеки + Скидки Тест'!$A:$A,)):'Чеки + Скидки Тест'!$B$15000,)-1):INDEX('Чеки + Скидки Тест'!D:D,MATCH($A18,'Чеки + Скидки Тест'!$A:$A,)+MATCH($B19,INDEX('Чеки + Скидки Тест'!$B:$B,MATCH($A18,'Чеки + Скидки Тест'!$A:$A,)):'Чеки + Скидки Тест'!$B$15000,)-2)))</f>
        <v>1.248</v>
      </c>
      <c r="E18" s="15">
        <f>IF($B18="Итого",SUMIF($A$1:$A17,$A18,E$1:E17),SUM(INDEX('Чеки + Скидки Тест'!E:E,MATCH($A18,'Чеки + Скидки Тест'!$A:$A,)+MATCH($B18,INDEX('Чеки + Скидки Тест'!$B:$B,MATCH($A18,'Чеки + Скидки Тест'!$A:$A,)):'Чеки + Скидки Тест'!$B$15000,)-1):INDEX('Чеки + Скидки Тест'!E:E,MATCH($A18,'Чеки + Скидки Тест'!$A:$A,)+MATCH($B19,INDEX('Чеки + Скидки Тест'!$B:$B,MATCH($A18,'Чеки + Скидки Тест'!$A:$A,)):'Чеки + Скидки Тест'!$B$15000,)-2)))</f>
        <v>-47</v>
      </c>
      <c r="F18" s="15">
        <f>IF($B18="Итого",SUMIF($A$1:$A17,$A18,F$1:F17),SUM(INDEX('Чеки + Скидки Тест'!G:G,MATCH($A18,'Чеки + Скидки Тест'!$A:$A,)+MATCH($B18,INDEX('Чеки + Скидки Тест'!$B:$B,MATCH($A18,'Чеки + Скидки Тест'!$A:$A,)):'Чеки + Скидки Тест'!$B$15000,)-1):INDEX('Чеки + Скидки Тест'!G:G,MATCH($A18,'Чеки + Скидки Тест'!$A:$A,)+MATCH($B19,INDEX('Чеки + Скидки Тест'!$B:$B,MATCH($A18,'Чеки + Скидки Тест'!$A:$A,)):'Чеки + Скидки Тест'!$B$15000,)-2)))</f>
        <v>188</v>
      </c>
    </row>
    <row r="19" spans="1:6" ht="15.75" x14ac:dyDescent="0.25">
      <c r="A19" s="7" t="str">
        <f>IF(COUNTA(INDEX('Чеки + Скидки Тест'!B:B,MATCH(A18,'Чеки + Скидки Тест'!A:A)):INDEX('Чеки + Скидки Тест'!B:B,IFERROR(MATCH("*",INDEX('Чеки + Скидки Тест'!A:A,MATCH(A18,'Чеки + Скидки Тест'!A:A)+1):'Чеки + Скидки Тест'!A$150000,)+MATCH(A18,'Чеки + Скидки Тест'!A:A)-1,15000)))&lt;=COUNTIF(A$2:A18,A18),INDEX('Чеки + Скидки Тест'!A:A,MATCH("*",INDEX('Чеки + Скидки Тест'!A:A,MATCH(A18,'Чеки + Скидки Тест'!A:A)+1):'Чеки + Скидки Тест'!A$150000,)+MATCH(A18,'Чеки + Скидки Тест'!A:A)),A18)</f>
        <v>SG02</v>
      </c>
      <c r="B19" s="6" t="str">
        <f>IF(A19&lt;&gt;A18,VLOOKUP(A19,'Чеки + Скидки Тест'!A:B,2,),INDEX('Чеки + Скидки Тест'!B:B,MATCH("*",INDEX('Чеки + Скидки Тест'!B:B,MATCH(B18,INDEX('Чеки + Скидки Тест'!B:B,MATCH(A19,'Чеки + Скидки Тест'!A:A,)):'Чеки + Скидки Тест'!B$15000,)+MATCH(A19,'Чеки + Скидки Тест'!A:A,)):'Чеки + Скидки Тест'!B$15000,)+MATCH(B18,INDEX('Чеки + Скидки Тест'!B:B,MATCH(A19,'Чеки + Скидки Тест'!A:A,)):'Чеки + Скидки Тест'!B$15000,)+MATCH(A19,'Чеки + Скидки Тест'!A:A,)-1))</f>
        <v>Сотрудники ГКХ</v>
      </c>
      <c r="C19">
        <f>IF($B19="Итого",SUMIF($A$1:$A18,$A19,C$1:C18),COUNT(INDEX('Чеки + Скидки Тест'!D:D,MATCH($A19,'Чеки + Скидки Тест'!$A:$A,)+MATCH($B19,INDEX('Чеки + Скидки Тест'!$B:$B,MATCH($A19,'Чеки + Скидки Тест'!$A:$A,)):'Чеки + Скидки Тест'!$B$15000,)-1):INDEX('Чеки + Скидки Тест'!D:D,MATCH($A19,'Чеки + Скидки Тест'!$A:$A,)+MATCH($B20,INDEX('Чеки + Скидки Тест'!$B:$B,MATCH($A19,'Чеки + Скидки Тест'!$A:$A,)):'Чеки + Скидки Тест'!$B$15000,)-2)))</f>
        <v>1</v>
      </c>
      <c r="D19" s="15">
        <f>IF($B19="Итого",SUMIF($A$1:$A18,$A19,D$1:D18),SUM(INDEX('Чеки + Скидки Тест'!D:D,MATCH($A19,'Чеки + Скидки Тест'!$A:$A,)+MATCH($B19,INDEX('Чеки + Скидки Тест'!$B:$B,MATCH($A19,'Чеки + Скидки Тест'!$A:$A,)):'Чеки + Скидки Тест'!$B$15000,)-1):INDEX('Чеки + Скидки Тест'!D:D,MATCH($A19,'Чеки + Скидки Тест'!$A:$A,)+MATCH($B20,INDEX('Чеки + Скидки Тест'!$B:$B,MATCH($A19,'Чеки + Скидки Тест'!$A:$A,)):'Чеки + Скидки Тест'!$B$15000,)-2)))</f>
        <v>1</v>
      </c>
      <c r="E19" s="15">
        <f>IF($B19="Итого",SUMIF($A$1:$A18,$A19,E$1:E18),SUM(INDEX('Чеки + Скидки Тест'!E:E,MATCH($A19,'Чеки + Скидки Тест'!$A:$A,)+MATCH($B19,INDEX('Чеки + Скидки Тест'!$B:$B,MATCH($A19,'Чеки + Скидки Тест'!$A:$A,)):'Чеки + Скидки Тест'!$B$15000,)-1):INDEX('Чеки + Скидки Тест'!E:E,MATCH($A19,'Чеки + Скидки Тест'!$A:$A,)+MATCH($B20,INDEX('Чеки + Скидки Тест'!$B:$B,MATCH($A19,'Чеки + Скидки Тест'!$A:$A,)):'Чеки + Скидки Тест'!$B$15000,)-2)))</f>
        <v>-12</v>
      </c>
      <c r="F19" s="15">
        <f>IF($B19="Итого",SUMIF($A$1:$A18,$A19,F$1:F18),SUM(INDEX('Чеки + Скидки Тест'!G:G,MATCH($A19,'Чеки + Скидки Тест'!$A:$A,)+MATCH($B19,INDEX('Чеки + Скидки Тест'!$B:$B,MATCH($A19,'Чеки + Скидки Тест'!$A:$A,)):'Чеки + Скидки Тест'!$B$15000,)-1):INDEX('Чеки + Скидки Тест'!G:G,MATCH($A19,'Чеки + Скидки Тест'!$A:$A,)+MATCH($B20,INDEX('Чеки + Скидки Тест'!$B:$B,MATCH($A19,'Чеки + Скидки Тест'!$A:$A,)):'Чеки + Скидки Тест'!$B$15000,)-2)))</f>
        <v>73</v>
      </c>
    </row>
    <row r="20" spans="1:6" ht="15.75" x14ac:dyDescent="0.25">
      <c r="A20" s="7" t="str">
        <f>IF(COUNTA(INDEX('Чеки + Скидки Тест'!B:B,MATCH(A19,'Чеки + Скидки Тест'!A:A)):INDEX('Чеки + Скидки Тест'!B:B,IFERROR(MATCH("*",INDEX('Чеки + Скидки Тест'!A:A,MATCH(A19,'Чеки + Скидки Тест'!A:A)+1):'Чеки + Скидки Тест'!A$150000,)+MATCH(A19,'Чеки + Скидки Тест'!A:A)-1,15000)))&lt;=COUNTIF(A$2:A19,A19),INDEX('Чеки + Скидки Тест'!A:A,MATCH("*",INDEX('Чеки + Скидки Тест'!A:A,MATCH(A19,'Чеки + Скидки Тест'!A:A)+1):'Чеки + Скидки Тест'!A$150000,)+MATCH(A19,'Чеки + Скидки Тест'!A:A)),A19)</f>
        <v>SG02</v>
      </c>
      <c r="B20" s="6" t="str">
        <f>IF(A20&lt;&gt;A19,VLOOKUP(A20,'Чеки + Скидки Тест'!A:B,2,),INDEX('Чеки + Скидки Тест'!B:B,MATCH("*",INDEX('Чеки + Скидки Тест'!B:B,MATCH(B19,INDEX('Чеки + Скидки Тест'!B:B,MATCH(A20,'Чеки + Скидки Тест'!A:A,)):'Чеки + Скидки Тест'!B$15000,)+MATCH(A20,'Чеки + Скидки Тест'!A:A,)):'Чеки + Скидки Тест'!B$15000,)+MATCH(B19,INDEX('Чеки + Скидки Тест'!B:B,MATCH(A20,'Чеки + Скидки Тест'!A:A,)):'Чеки + Скидки Тест'!B$15000,)+MATCH(A20,'Чеки + Скидки Тест'!A:A,)-1))</f>
        <v>Сотрудники ГКХ, обед</v>
      </c>
      <c r="C20">
        <f>IF($B20="Итого",SUMIF($A$1:$A19,$A20,C$1:C19),COUNT(INDEX('Чеки + Скидки Тест'!D:D,MATCH($A20,'Чеки + Скидки Тест'!$A:$A,)+MATCH($B20,INDEX('Чеки + Скидки Тест'!$B:$B,MATCH($A20,'Чеки + Скидки Тест'!$A:$A,)):'Чеки + Скидки Тест'!$B$15000,)-1):INDEX('Чеки + Скидки Тест'!D:D,MATCH($A20,'Чеки + Скидки Тест'!$A:$A,)+MATCH($B21,INDEX('Чеки + Скидки Тест'!$B:$B,MATCH($A20,'Чеки + Скидки Тест'!$A:$A,)):'Чеки + Скидки Тест'!$B$15000,)-2)))</f>
        <v>6</v>
      </c>
      <c r="D20" s="15">
        <f>IF($B20="Итого",SUMIF($A$1:$A19,$A20,D$1:D19),SUM(INDEX('Чеки + Скидки Тест'!D:D,MATCH($A20,'Чеки + Скидки Тест'!$A:$A,)+MATCH($B20,INDEX('Чеки + Скидки Тест'!$B:$B,MATCH($A20,'Чеки + Скидки Тест'!$A:$A,)):'Чеки + Скидки Тест'!$B$15000,)-1):INDEX('Чеки + Скидки Тест'!D:D,MATCH($A20,'Чеки + Скидки Тест'!$A:$A,)+MATCH($B21,INDEX('Чеки + Скидки Тест'!$B:$B,MATCH($A20,'Чеки + Скидки Тест'!$A:$A,)):'Чеки + Скидки Тест'!$B$15000,)-2)))</f>
        <v>20.202999999999999</v>
      </c>
      <c r="E20" s="15">
        <f>IF($B20="Итого",SUMIF($A$1:$A19,$A20,E$1:E19),SUM(INDEX('Чеки + Скидки Тест'!E:E,MATCH($A20,'Чеки + Скидки Тест'!$A:$A,)+MATCH($B20,INDEX('Чеки + Скидки Тест'!$B:$B,MATCH($A20,'Чеки + Скидки Тест'!$A:$A,)):'Чеки + Скидки Тест'!$B$15000,)-1):INDEX('Чеки + Скидки Тест'!E:E,MATCH($A20,'Чеки + Скидки Тест'!$A:$A,)+MATCH($B21,INDEX('Чеки + Скидки Тест'!$B:$B,MATCH($A20,'Чеки + Скидки Тест'!$A:$A,)):'Чеки + Скидки Тест'!$B$15000,)-2)))</f>
        <v>-427</v>
      </c>
      <c r="F20" s="15">
        <f>IF($B20="Итого",SUMIF($A$1:$A19,$A20,F$1:F19),SUM(INDEX('Чеки + Скидки Тест'!G:G,MATCH($A20,'Чеки + Скидки Тест'!$A:$A,)+MATCH($B20,INDEX('Чеки + Скидки Тест'!$B:$B,MATCH($A20,'Чеки + Скидки Тест'!$A:$A,)):'Чеки + Скидки Тест'!$B$15000,)-1):INDEX('Чеки + Скидки Тест'!G:G,MATCH($A20,'Чеки + Скидки Тест'!$A:$A,)+MATCH($B21,INDEX('Чеки + Скидки Тест'!$B:$B,MATCH($A20,'Чеки + Скидки Тест'!$A:$A,)):'Чеки + Скидки Тест'!$B$15000,)-2)))</f>
        <v>1004</v>
      </c>
    </row>
    <row r="21" spans="1:6" ht="15.75" x14ac:dyDescent="0.25">
      <c r="A21" s="7" t="str">
        <f>IF(COUNTA(INDEX('Чеки + Скидки Тест'!B:B,MATCH(A20,'Чеки + Скидки Тест'!A:A)):INDEX('Чеки + Скидки Тест'!B:B,IFERROR(MATCH("*",INDEX('Чеки + Скидки Тест'!A:A,MATCH(A20,'Чеки + Скидки Тест'!A:A)+1):'Чеки + Скидки Тест'!A$150000,)+MATCH(A20,'Чеки + Скидки Тест'!A:A)-1,15000)))&lt;=COUNTIF(A$2:A20,A20),INDEX('Чеки + Скидки Тест'!A:A,MATCH("*",INDEX('Чеки + Скидки Тест'!A:A,MATCH(A20,'Чеки + Скидки Тест'!A:A)+1):'Чеки + Скидки Тест'!A$150000,)+MATCH(A20,'Чеки + Скидки Тест'!A:A)),A20)</f>
        <v>SG02</v>
      </c>
      <c r="B21" s="6" t="str">
        <f>IF(A21&lt;&gt;A20,VLOOKUP(A21,'Чеки + Скидки Тест'!A:B,2,),INDEX('Чеки + Скидки Тест'!B:B,MATCH("*",INDEX('Чеки + Скидки Тест'!B:B,MATCH(B20,INDEX('Чеки + Скидки Тест'!B:B,MATCH(A21,'Чеки + Скидки Тест'!A:A,)):'Чеки + Скидки Тест'!B$15000,)+MATCH(A21,'Чеки + Скидки Тест'!A:A,)):'Чеки + Скидки Тест'!B$15000,)+MATCH(B20,INDEX('Чеки + Скидки Тест'!B:B,MATCH(A21,'Чеки + Скидки Тест'!A:A,)):'Чеки + Скидки Тест'!B$15000,)+MATCH(A21,'Чеки + Скидки Тест'!A:A,)-1))</f>
        <v>Специалис. и лин.перс.</v>
      </c>
      <c r="C21">
        <f>IF($B21="Итого",SUMIF($A$1:$A20,$A21,C$1:C20),COUNT(INDEX('Чеки + Скидки Тест'!D:D,MATCH($A21,'Чеки + Скидки Тест'!$A:$A,)+MATCH($B21,INDEX('Чеки + Скидки Тест'!$B:$B,MATCH($A21,'Чеки + Скидки Тест'!$A:$A,)):'Чеки + Скидки Тест'!$B$15000,)-1):INDEX('Чеки + Скидки Тест'!D:D,MATCH($A21,'Чеки + Скидки Тест'!$A:$A,)+MATCH($B22,INDEX('Чеки + Скидки Тест'!$B:$B,MATCH($A21,'Чеки + Скидки Тест'!$A:$A,)):'Чеки + Скидки Тест'!$B$15000,)-2)))</f>
        <v>25</v>
      </c>
      <c r="D21" s="15">
        <f>IF($B21="Итого",SUMIF($A$1:$A20,$A21,D$1:D20),SUM(INDEX('Чеки + Скидки Тест'!D:D,MATCH($A21,'Чеки + Скидки Тест'!$A:$A,)+MATCH($B21,INDEX('Чеки + Скидки Тест'!$B:$B,MATCH($A21,'Чеки + Скидки Тест'!$A:$A,)):'Чеки + Скидки Тест'!$B$15000,)-1):INDEX('Чеки + Скидки Тест'!D:D,MATCH($A21,'Чеки + Скидки Тест'!$A:$A,)+MATCH($B22,INDEX('Чеки + Скидки Тест'!$B:$B,MATCH($A21,'Чеки + Скидки Тест'!$A:$A,)):'Чеки + Скидки Тест'!$B$15000,)-2)))</f>
        <v>73.804000000000002</v>
      </c>
      <c r="E21" s="15">
        <f>IF($B21="Итого",SUMIF($A$1:$A20,$A21,E$1:E20),SUM(INDEX('Чеки + Скидки Тест'!E:E,MATCH($A21,'Чеки + Скидки Тест'!$A:$A,)+MATCH($B21,INDEX('Чеки + Скидки Тест'!$B:$B,MATCH($A21,'Чеки + Скидки Тест'!$A:$A,)):'Чеки + Скидки Тест'!$B$15000,)-1):INDEX('Чеки + Скидки Тест'!E:E,MATCH($A21,'Чеки + Скидки Тест'!$A:$A,)+MATCH($B22,INDEX('Чеки + Скидки Тест'!$B:$B,MATCH($A21,'Чеки + Скидки Тест'!$A:$A,)):'Чеки + Скидки Тест'!$B$15000,)-2)))</f>
        <v>-1825</v>
      </c>
      <c r="F21" s="15">
        <f>IF($B21="Итого",SUMIF($A$1:$A20,$A21,F$1:F20),SUM(INDEX('Чеки + Скидки Тест'!G:G,MATCH($A21,'Чеки + Скидки Тест'!$A:$A,)+MATCH($B21,INDEX('Чеки + Скидки Тест'!$B:$B,MATCH($A21,'Чеки + Скидки Тест'!$A:$A,)):'Чеки + Скидки Тест'!$B$15000,)-1):INDEX('Чеки + Скидки Тест'!G:G,MATCH($A21,'Чеки + Скидки Тест'!$A:$A,)+MATCH($B22,INDEX('Чеки + Скидки Тест'!$B:$B,MATCH($A21,'Чеки + Скидки Тест'!$A:$A,)):'Чеки + Скидки Тест'!$B$15000,)-2)))</f>
        <v>4291</v>
      </c>
    </row>
    <row r="22" spans="1:6" ht="15.75" x14ac:dyDescent="0.25">
      <c r="A22" s="7" t="str">
        <f>IF(COUNTA(INDEX('Чеки + Скидки Тест'!B:B,MATCH(A21,'Чеки + Скидки Тест'!A:A)):INDEX('Чеки + Скидки Тест'!B:B,IFERROR(MATCH("*",INDEX('Чеки + Скидки Тест'!A:A,MATCH(A21,'Чеки + Скидки Тест'!A:A)+1):'Чеки + Скидки Тест'!A$150000,)+MATCH(A21,'Чеки + Скидки Тест'!A:A)-1,15000)))&lt;=COUNTIF(A$2:A21,A21),INDEX('Чеки + Скидки Тест'!A:A,MATCH("*",INDEX('Чеки + Скидки Тест'!A:A,MATCH(A21,'Чеки + Скидки Тест'!A:A)+1):'Чеки + Скидки Тест'!A$150000,)+MATCH(A21,'Чеки + Скидки Тест'!A:A)),A21)</f>
        <v>SG02</v>
      </c>
      <c r="B22" s="6" t="str">
        <f>IF(A22&lt;&gt;A21,VLOOKUP(A22,'Чеки + Скидки Тест'!A:B,2,),INDEX('Чеки + Скидки Тест'!B:B,MATCH("*",INDEX('Чеки + Скидки Тест'!B:B,MATCH(B21,INDEX('Чеки + Скидки Тест'!B:B,MATCH(A22,'Чеки + Скидки Тест'!A:A,)):'Чеки + Скидки Тест'!B$15000,)+MATCH(A22,'Чеки + Скидки Тест'!A:A,)):'Чеки + Скидки Тест'!B$15000,)+MATCH(B21,INDEX('Чеки + Скидки Тест'!B:B,MATCH(A22,'Чеки + Скидки Тест'!A:A,)):'Чеки + Скидки Тест'!B$15000,)+MATCH(A22,'Чеки + Скидки Тест'!A:A,)-1))</f>
        <v>Флажки 10%, Сказка Град</v>
      </c>
      <c r="C22">
        <f>IF($B22="Итого",SUMIF($A$1:$A21,$A22,C$1:C21),COUNT(INDEX('Чеки + Скидки Тест'!D:D,MATCH($A22,'Чеки + Скидки Тест'!$A:$A,)+MATCH($B22,INDEX('Чеки + Скидки Тест'!$B:$B,MATCH($A22,'Чеки + Скидки Тест'!$A:$A,)):'Чеки + Скидки Тест'!$B$15000,)-1):INDEX('Чеки + Скидки Тест'!D:D,MATCH($A22,'Чеки + Скидки Тест'!$A:$A,)+MATCH($B23,INDEX('Чеки + Скидки Тест'!$B:$B,MATCH($A22,'Чеки + Скидки Тест'!$A:$A,)):'Чеки + Скидки Тест'!$B$15000,)-2)))</f>
        <v>5</v>
      </c>
      <c r="D22" s="15">
        <f>IF($B22="Итого",SUMIF($A$1:$A21,$A22,D$1:D21),SUM(INDEX('Чеки + Скидки Тест'!D:D,MATCH($A22,'Чеки + Скидки Тест'!$A:$A,)+MATCH($B22,INDEX('Чеки + Скидки Тест'!$B:$B,MATCH($A22,'Чеки + Скидки Тест'!$A:$A,)):'Чеки + Скидки Тест'!$B$15000,)-1):INDEX('Чеки + Скидки Тест'!D:D,MATCH($A22,'Чеки + Скидки Тест'!$A:$A,)+MATCH($B23,INDEX('Чеки + Скидки Тест'!$B:$B,MATCH($A22,'Чеки + Скидки Тест'!$A:$A,)):'Чеки + Скидки Тест'!$B$15000,)-2)))</f>
        <v>37.391999999999996</v>
      </c>
      <c r="E22" s="15">
        <f>IF($B22="Итого",SUMIF($A$1:$A21,$A22,E$1:E21),SUM(INDEX('Чеки + Скидки Тест'!E:E,MATCH($A22,'Чеки + Скидки Тест'!$A:$A,)+MATCH($B22,INDEX('Чеки + Скидки Тест'!$B:$B,MATCH($A22,'Чеки + Скидки Тест'!$A:$A,)):'Чеки + Скидки Тест'!$B$15000,)-1):INDEX('Чеки + Скидки Тест'!E:E,MATCH($A22,'Чеки + Скидки Тест'!$A:$A,)+MATCH($B23,INDEX('Чеки + Скидки Тест'!$B:$B,MATCH($A22,'Чеки + Скидки Тест'!$A:$A,)):'Чеки + Скидки Тест'!$B$15000,)-2)))</f>
        <v>-328</v>
      </c>
      <c r="F22" s="15">
        <f>IF($B22="Итого",SUMIF($A$1:$A21,$A22,F$1:F21),SUM(INDEX('Чеки + Скидки Тест'!G:G,MATCH($A22,'Чеки + Скидки Тест'!$A:$A,)+MATCH($B22,INDEX('Чеки + Скидки Тест'!$B:$B,MATCH($A22,'Чеки + Скидки Тест'!$A:$A,)):'Чеки + Скидки Тест'!$B$15000,)-1):INDEX('Чеки + Скидки Тест'!G:G,MATCH($A22,'Чеки + Скидки Тест'!$A:$A,)+MATCH($B23,INDEX('Чеки + Скидки Тест'!$B:$B,MATCH($A22,'Чеки + Скидки Тест'!$A:$A,)):'Чеки + Скидки Тест'!$B$15000,)-2)))</f>
        <v>2980</v>
      </c>
    </row>
    <row r="23" spans="1:6" ht="15.75" x14ac:dyDescent="0.25">
      <c r="A23" s="7" t="str">
        <f>IF(COUNTA(INDEX('Чеки + Скидки Тест'!B:B,MATCH(A22,'Чеки + Скидки Тест'!A:A)):INDEX('Чеки + Скидки Тест'!B:B,IFERROR(MATCH("*",INDEX('Чеки + Скидки Тест'!A:A,MATCH(A22,'Чеки + Скидки Тест'!A:A)+1):'Чеки + Скидки Тест'!A$150000,)+MATCH(A22,'Чеки + Скидки Тест'!A:A)-1,15000)))&lt;=COUNTIF(A$2:A22,A22),INDEX('Чеки + Скидки Тест'!A:A,MATCH("*",INDEX('Чеки + Скидки Тест'!A:A,MATCH(A22,'Чеки + Скидки Тест'!A:A)+1):'Чеки + Скидки Тест'!A$150000,)+MATCH(A22,'Чеки + Скидки Тест'!A:A)),A22)</f>
        <v>SG02</v>
      </c>
      <c r="B23" s="6" t="str">
        <f>IF(A23&lt;&gt;A22,VLOOKUP(A23,'Чеки + Скидки Тест'!A:B,2,),INDEX('Чеки + Скидки Тест'!B:B,MATCH("*",INDEX('Чеки + Скидки Тест'!B:B,MATCH(B22,INDEX('Чеки + Скидки Тест'!B:B,MATCH(A23,'Чеки + Скидки Тест'!A:A,)):'Чеки + Скидки Тест'!B$15000,)+MATCH(A23,'Чеки + Скидки Тест'!A:A,)):'Чеки + Скидки Тест'!B$15000,)+MATCH(B22,INDEX('Чеки + Скидки Тест'!B:B,MATCH(A23,'Чеки + Скидки Тест'!A:A,)):'Чеки + Скидки Тест'!B$15000,)+MATCH(A23,'Чеки + Скидки Тест'!A:A,)-1))</f>
        <v>Итого</v>
      </c>
      <c r="C23">
        <f>IF($B23="Итого",SUMIF($A$1:$A22,$A23,C$1:C22),COUNT(INDEX('Чеки + Скидки Тест'!D:D,MATCH($A23,'Чеки + Скидки Тест'!$A:$A,)+MATCH($B23,INDEX('Чеки + Скидки Тест'!$B:$B,MATCH($A23,'Чеки + Скидки Тест'!$A:$A,)):'Чеки + Скидки Тест'!$B$15000,)-1):INDEX('Чеки + Скидки Тест'!D:D,MATCH($A23,'Чеки + Скидки Тест'!$A:$A,)+MATCH($B24,INDEX('Чеки + Скидки Тест'!$B:$B,MATCH($A23,'Чеки + Скидки Тест'!$A:$A,)):'Чеки + Скидки Тест'!$B$15000,)-2)))</f>
        <v>73</v>
      </c>
      <c r="D23" s="15">
        <f>IF($B23="Итого",SUMIF($A$1:$A22,$A23,D$1:D22),SUM(INDEX('Чеки + Скидки Тест'!D:D,MATCH($A23,'Чеки + Скидки Тест'!$A:$A,)+MATCH($B23,INDEX('Чеки + Скидки Тест'!$B:$B,MATCH($A23,'Чеки + Скидки Тест'!$A:$A,)):'Чеки + Скидки Тест'!$B$15000,)-1):INDEX('Чеки + Скидки Тест'!D:D,MATCH($A23,'Чеки + Скидки Тест'!$A:$A,)+MATCH($B24,INDEX('Чеки + Скидки Тест'!$B:$B,MATCH($A23,'Чеки + Скидки Тест'!$A:$A,)):'Чеки + Скидки Тест'!$B$15000,)-2)))</f>
        <v>316.04599999999999</v>
      </c>
      <c r="E23" s="15">
        <f>IF($B23="Итого",SUMIF($A$1:$A22,$A23,E$1:E22),SUM(INDEX('Чеки + Скидки Тест'!E:E,MATCH($A23,'Чеки + Скидки Тест'!$A:$A,)+MATCH($B23,INDEX('Чеки + Скидки Тест'!$B:$B,MATCH($A23,'Чеки + Скидки Тест'!$A:$A,)):'Чеки + Скидки Тест'!$B$15000,)-1):INDEX('Чеки + Скидки Тест'!E:E,MATCH($A23,'Чеки + Скидки Тест'!$A:$A,)+MATCH($B24,INDEX('Чеки + Скидки Тест'!$B:$B,MATCH($A23,'Чеки + Скидки Тест'!$A:$A,)):'Чеки + Скидки Тест'!$B$15000,)-2)))</f>
        <v>-6469</v>
      </c>
      <c r="F23" s="15">
        <f>IF($B23="Итого",SUMIF($A$1:$A22,$A23,F$1:F22),SUM(INDEX('Чеки + Скидки Тест'!G:G,MATCH($A23,'Чеки + Скидки Тест'!$A:$A,)+MATCH($B23,INDEX('Чеки + Скидки Тест'!$B:$B,MATCH($A23,'Чеки + Скидки Тест'!$A:$A,)):'Чеки + Скидки Тест'!$B$15000,)-1):INDEX('Чеки + Скидки Тест'!G:G,MATCH($A23,'Чеки + Скидки Тест'!$A:$A,)+MATCH($B24,INDEX('Чеки + Скидки Тест'!$B:$B,MATCH($A23,'Чеки + Скидки Тест'!$A:$A,)):'Чеки + Скидки Тест'!$B$15000,)-2)))</f>
        <v>20916</v>
      </c>
    </row>
    <row r="24" spans="1:6" ht="15.75" x14ac:dyDescent="0.25">
      <c r="A24" s="7" t="str">
        <f>IF(COUNTA(INDEX('Чеки + Скидки Тест'!B:B,MATCH(A23,'Чеки + Скидки Тест'!A:A)):INDEX('Чеки + Скидки Тест'!B:B,IFERROR(MATCH("*",INDEX('Чеки + Скидки Тест'!A:A,MATCH(A23,'Чеки + Скидки Тест'!A:A)+1):'Чеки + Скидки Тест'!A$150000,)+MATCH(A23,'Чеки + Скидки Тест'!A:A)-1,15000)))&lt;=COUNTIF(A$2:A23,A23),INDEX('Чеки + Скидки Тест'!A:A,MATCH("*",INDEX('Чеки + Скидки Тест'!A:A,MATCH(A23,'Чеки + Скидки Тест'!A:A)+1):'Чеки + Скидки Тест'!A$150000,)+MATCH(A23,'Чеки + Скидки Тест'!A:A)),A23)</f>
        <v>SG03</v>
      </c>
      <c r="B24" s="6" t="str">
        <f>IF(A24&lt;&gt;A23,VLOOKUP(A24,'Чеки + Скидки Тест'!A:B,2,),INDEX('Чеки + Скидки Тест'!B:B,MATCH("*",INDEX('Чеки + Скидки Тест'!B:B,MATCH(B23,INDEX('Чеки + Скидки Тест'!B:B,MATCH(A24,'Чеки + Скидки Тест'!A:A,)):'Чеки + Скидки Тест'!B$15000,)+MATCH(A24,'Чеки + Скидки Тест'!A:A,)):'Чеки + Скидки Тест'!B$15000,)+MATCH(B23,INDEX('Чеки + Скидки Тест'!B:B,MATCH(A24,'Чеки + Скидки Тест'!A:A,)):'Чеки + Скидки Тест'!B$15000,)+MATCH(A24,'Чеки + Скидки Тест'!A:A,)-1))</f>
        <v>Бюро ДР, 15%</v>
      </c>
      <c r="C24">
        <f>IF($B24="Итого",SUMIF($A$1:$A23,$A24,C$1:C23),COUNT(INDEX('Чеки + Скидки Тест'!D:D,MATCH($A24,'Чеки + Скидки Тест'!$A:$A,)+MATCH($B24,INDEX('Чеки + Скидки Тест'!$B:$B,MATCH($A24,'Чеки + Скидки Тест'!$A:$A,)):'Чеки + Скидки Тест'!$B$15000,)-1):INDEX('Чеки + Скидки Тест'!D:D,MATCH($A24,'Чеки + Скидки Тест'!$A:$A,)+MATCH($B25,INDEX('Чеки + Скидки Тест'!$B:$B,MATCH($A24,'Чеки + Скидки Тест'!$A:$A,)):'Чеки + Скидки Тест'!$B$15000,)-2)))</f>
        <v>6</v>
      </c>
      <c r="D24" s="15">
        <f>IF($B24="Итого",SUMIF($A$1:$A23,$A24,D$1:D23),SUM(INDEX('Чеки + Скидки Тест'!D:D,MATCH($A24,'Чеки + Скидки Тест'!$A:$A,)+MATCH($B24,INDEX('Чеки + Скидки Тест'!$B:$B,MATCH($A24,'Чеки + Скидки Тест'!$A:$A,)):'Чеки + Скидки Тест'!$B$15000,)-1):INDEX('Чеки + Скидки Тест'!D:D,MATCH($A24,'Чеки + Скидки Тест'!$A:$A,)+MATCH($B25,INDEX('Чеки + Скидки Тест'!$B:$B,MATCH($A24,'Чеки + Скидки Тест'!$A:$A,)):'Чеки + Скидки Тест'!$B$15000,)-2)))</f>
        <v>139.13</v>
      </c>
      <c r="E24" s="15">
        <f>IF($B24="Итого",SUMIF($A$1:$A23,$A24,E$1:E23),SUM(INDEX('Чеки + Скидки Тест'!E:E,MATCH($A24,'Чеки + Скидки Тест'!$A:$A,)+MATCH($B24,INDEX('Чеки + Скидки Тест'!$B:$B,MATCH($A24,'Чеки + Скидки Тест'!$A:$A,)):'Чеки + Скидки Тест'!$B$15000,)-1):INDEX('Чеки + Скидки Тест'!E:E,MATCH($A24,'Чеки + Скидки Тест'!$A:$A,)+MATCH($B25,INDEX('Чеки + Скидки Тест'!$B:$B,MATCH($A24,'Чеки + Скидки Тест'!$A:$A,)):'Чеки + Скидки Тест'!$B$15000,)-2)))</f>
        <v>-2138</v>
      </c>
      <c r="F24" s="15">
        <f>IF($B24="Итого",SUMIF($A$1:$A23,$A24,F$1:F23),SUM(INDEX('Чеки + Скидки Тест'!G:G,MATCH($A24,'Чеки + Скидки Тест'!$A:$A,)+MATCH($B24,INDEX('Чеки + Скидки Тест'!$B:$B,MATCH($A24,'Чеки + Скидки Тест'!$A:$A,)):'Чеки + Скидки Тест'!$B$15000,)-1):INDEX('Чеки + Скидки Тест'!G:G,MATCH($A24,'Чеки + Скидки Тест'!$A:$A,)+MATCH($B25,INDEX('Чеки + Скидки Тест'!$B:$B,MATCH($A24,'Чеки + Скидки Тест'!$A:$A,)):'Чеки + Скидки Тест'!$B$15000,)-2)))</f>
        <v>7841.17</v>
      </c>
    </row>
    <row r="25" spans="1:6" ht="15.75" x14ac:dyDescent="0.25">
      <c r="A25" s="7" t="str">
        <f>IF(COUNTA(INDEX('Чеки + Скидки Тест'!B:B,MATCH(A24,'Чеки + Скидки Тест'!A:A)):INDEX('Чеки + Скидки Тест'!B:B,IFERROR(MATCH("*",INDEX('Чеки + Скидки Тест'!A:A,MATCH(A24,'Чеки + Скидки Тест'!A:A)+1):'Чеки + Скидки Тест'!A$150000,)+MATCH(A24,'Чеки + Скидки Тест'!A:A)-1,15000)))&lt;=COUNTIF(A$2:A24,A24),INDEX('Чеки + Скидки Тест'!A:A,MATCH("*",INDEX('Чеки + Скидки Тест'!A:A,MATCH(A24,'Чеки + Скидки Тест'!A:A)+1):'Чеки + Скидки Тест'!A$150000,)+MATCH(A24,'Чеки + Скидки Тест'!A:A)),A24)</f>
        <v>SG03</v>
      </c>
      <c r="B25" s="6" t="str">
        <f>IF(A25&lt;&gt;A24,VLOOKUP(A25,'Чеки + Скидки Тест'!A:B,2,),INDEX('Чеки + Скидки Тест'!B:B,MATCH("*",INDEX('Чеки + Скидки Тест'!B:B,MATCH(B24,INDEX('Чеки + Скидки Тест'!B:B,MATCH(A25,'Чеки + Скидки Тест'!A:A,)):'Чеки + Скидки Тест'!B$15000,)+MATCH(A25,'Чеки + Скидки Тест'!A:A,)):'Чеки + Скидки Тест'!B$15000,)+MATCH(B24,INDEX('Чеки + Скидки Тест'!B:B,MATCH(A25,'Чеки + Скидки Тест'!A:A,)):'Чеки + Скидки Тест'!B$15000,)+MATCH(A25,'Чеки + Скидки Тест'!A:A,)-1))</f>
        <v>Операторы ГРАД</v>
      </c>
      <c r="C25">
        <f>IF($B25="Итого",SUMIF($A$1:$A24,$A25,C$1:C24),COUNT(INDEX('Чеки + Скидки Тест'!D:D,MATCH($A25,'Чеки + Скидки Тест'!$A:$A,)+MATCH($B25,INDEX('Чеки + Скидки Тест'!$B:$B,MATCH($A25,'Чеки + Скидки Тест'!$A:$A,)):'Чеки + Скидки Тест'!$B$15000,)-1):INDEX('Чеки + Скидки Тест'!D:D,MATCH($A25,'Чеки + Скидки Тест'!$A:$A,)+MATCH($B26,INDEX('Чеки + Скидки Тест'!$B:$B,MATCH($A25,'Чеки + Скидки Тест'!$A:$A,)):'Чеки + Скидки Тест'!$B$15000,)-2)))</f>
        <v>0</v>
      </c>
      <c r="D25" s="15" t="e">
        <f>IF($B25="Итого",SUMIF($A$1:$A24,$A25,D$1:D24),SUM(INDEX('Чеки + Скидки Тест'!D:D,MATCH($A25,'Чеки + Скидки Тест'!$A:$A,)+MATCH($B25,INDEX('Чеки + Скидки Тест'!$B:$B,MATCH($A25,'Чеки + Скидки Тест'!$A:$A,)):'Чеки + Скидки Тест'!$B$15000,)-1):INDEX('Чеки + Скидки Тест'!D:D,MATCH($A25,'Чеки + Скидки Тест'!$A:$A,)+MATCH($B26,INDEX('Чеки + Скидки Тест'!$B:$B,MATCH($A25,'Чеки + Скидки Тест'!$A:$A,)):'Чеки + Скидки Тест'!$B$15000,)-2)))</f>
        <v>#N/A</v>
      </c>
      <c r="E25" s="15" t="e">
        <f>IF($B25="Итого",SUMIF($A$1:$A24,$A25,E$1:E24),SUM(INDEX('Чеки + Скидки Тест'!E:E,MATCH($A25,'Чеки + Скидки Тест'!$A:$A,)+MATCH($B25,INDEX('Чеки + Скидки Тест'!$B:$B,MATCH($A25,'Чеки + Скидки Тест'!$A:$A,)):'Чеки + Скидки Тест'!$B$15000,)-1):INDEX('Чеки + Скидки Тест'!E:E,MATCH($A25,'Чеки + Скидки Тест'!$A:$A,)+MATCH($B26,INDEX('Чеки + Скидки Тест'!$B:$B,MATCH($A25,'Чеки + Скидки Тест'!$A:$A,)):'Чеки + Скидки Тест'!$B$15000,)-2)))</f>
        <v>#N/A</v>
      </c>
      <c r="F25" s="15" t="e">
        <f>IF($B25="Итого",SUMIF($A$1:$A24,$A25,F$1:F24),SUM(INDEX('Чеки + Скидки Тест'!G:G,MATCH($A25,'Чеки + Скидки Тест'!$A:$A,)+MATCH($B25,INDEX('Чеки + Скидки Тест'!$B:$B,MATCH($A25,'Чеки + Скидки Тест'!$A:$A,)):'Чеки + Скидки Тест'!$B$15000,)-1):INDEX('Чеки + Скидки Тест'!G:G,MATCH($A25,'Чеки + Скидки Тест'!$A:$A,)+MATCH($B26,INDEX('Чеки + Скидки Тест'!$B:$B,MATCH($A25,'Чеки + Скидки Тест'!$A:$A,)):'Чеки + Скидки Тест'!$B$15000,)-2)))</f>
        <v>#N/A</v>
      </c>
    </row>
  </sheetData>
  <conditionalFormatting sqref="A2">
    <cfRule type="expression" dxfId="3" priority="5">
      <formula>A3=""</formula>
    </cfRule>
    <cfRule type="expression" dxfId="2" priority="6">
      <formula>A2&lt;&gt;A1</formula>
    </cfRule>
  </conditionalFormatting>
  <conditionalFormatting sqref="A3:A25">
    <cfRule type="expression" dxfId="1" priority="1">
      <formula>A4=""</formula>
    </cfRule>
    <cfRule type="expression" dxfId="0" priority="2">
      <formula>A3&lt;&gt;A2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Чеки + Скидки Тест</vt:lpstr>
      <vt:lpstr>ИТОГО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 Вячеслав Сергеевич</dc:creator>
  <cp:lastModifiedBy>user</cp:lastModifiedBy>
  <cp:lastPrinted>2016-08-03T15:33:32Z</cp:lastPrinted>
  <dcterms:created xsi:type="dcterms:W3CDTF">2016-08-03T13:03:07Z</dcterms:created>
  <dcterms:modified xsi:type="dcterms:W3CDTF">2016-08-04T11:45:52Z</dcterms:modified>
</cp:coreProperties>
</file>