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Лист1" sheetId="1" r:id="rId1"/>
    <sheet name="Лист2" sheetId="2" r:id="rId2"/>
  </sheets>
  <calcPr calcId="152511" calcOnSave="0"/>
</workbook>
</file>

<file path=xl/calcChain.xml><?xml version="1.0" encoding="utf-8"?>
<calcChain xmlns="http://schemas.openxmlformats.org/spreadsheetml/2006/main">
  <c r="C5" i="1" l="1"/>
  <c r="D5" i="1"/>
  <c r="E5" i="1"/>
  <c r="C6" i="1"/>
  <c r="D6" i="1"/>
  <c r="E6" i="1"/>
  <c r="D4" i="1"/>
  <c r="E4" i="1"/>
  <c r="C4" i="1"/>
  <c r="H5" i="2"/>
  <c r="H4" i="2" s="1"/>
  <c r="H6" i="2"/>
  <c r="H7" i="2"/>
  <c r="H9" i="2"/>
  <c r="H11" i="2"/>
  <c r="H10" i="2" s="1"/>
  <c r="H8" i="2" s="1"/>
  <c r="H13" i="2"/>
  <c r="H12" i="2" s="1"/>
  <c r="H14" i="2"/>
  <c r="H15" i="2"/>
</calcChain>
</file>

<file path=xl/sharedStrings.xml><?xml version="1.0" encoding="utf-8"?>
<sst xmlns="http://schemas.openxmlformats.org/spreadsheetml/2006/main" count="71" uniqueCount="41">
  <si>
    <t>к Списку</t>
  </si>
  <si>
    <t>Названия строк</t>
  </si>
  <si>
    <t>Доля к итогу, %</t>
  </si>
  <si>
    <t>Доля к итогу (накопительно), %</t>
  </si>
  <si>
    <t>Рапсределение по группам АВС</t>
  </si>
  <si>
    <t>Вариация (колеблемость)</t>
  </si>
  <si>
    <t>Рапсределение по группам XYZ</t>
  </si>
  <si>
    <t>Группировка</t>
  </si>
  <si>
    <t>Базагран</t>
  </si>
  <si>
    <t>A</t>
  </si>
  <si>
    <t>X</t>
  </si>
  <si>
    <t>AX</t>
  </si>
  <si>
    <t>Амистар Экстра</t>
  </si>
  <si>
    <t>Z</t>
  </si>
  <si>
    <t>Y</t>
  </si>
  <si>
    <t>AY</t>
  </si>
  <si>
    <t>Карибу</t>
  </si>
  <si>
    <t>Лонтрел Гранд</t>
  </si>
  <si>
    <t>Виктор</t>
  </si>
  <si>
    <t>B</t>
  </si>
  <si>
    <t>BX</t>
  </si>
  <si>
    <t>Бороплюс</t>
  </si>
  <si>
    <t>BZ</t>
  </si>
  <si>
    <t>Реглон Супер</t>
  </si>
  <si>
    <t>Борей</t>
  </si>
  <si>
    <t>C</t>
  </si>
  <si>
    <t>CX</t>
  </si>
  <si>
    <t>CZ</t>
  </si>
  <si>
    <t>Брейк</t>
  </si>
  <si>
    <t>Рексолин Zn 15</t>
  </si>
  <si>
    <t>Липосам биоклей</t>
  </si>
  <si>
    <t>Торнадо 500</t>
  </si>
  <si>
    <t>Матрица ХСЗР</t>
  </si>
  <si>
    <t>Устойчивая</t>
  </si>
  <si>
    <t>Средняя</t>
  </si>
  <si>
    <t>Колеблемая</t>
  </si>
  <si>
    <t>Регулярность потребности (устойчивость)</t>
  </si>
  <si>
    <t>высокая</t>
  </si>
  <si>
    <t>средня</t>
  </si>
  <si>
    <t>низкая</t>
  </si>
  <si>
    <t>Стоимость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</si>
</sst>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i/>
      <sz val="9"/>
      <color rgb="FF5E462A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1" applyFont="1"/>
    <xf numFmtId="0" fontId="3" fillId="0" borderId="0" xfId="0" applyFont="1" applyFill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left"/>
    </xf>
    <xf numFmtId="9" fontId="3" fillId="0" borderId="1" xfId="0" applyNumberFormat="1" applyFont="1" applyFill="1" applyBorder="1"/>
    <xf numFmtId="3" fontId="3" fillId="0" borderId="1" xfId="0" applyNumberFormat="1" applyFont="1" applyFill="1" applyBorder="1" applyAlignment="1">
      <alignment horizontal="center"/>
    </xf>
    <xf numFmtId="0" fontId="0" fillId="2" borderId="0" xfId="0" applyFill="1"/>
    <xf numFmtId="0" fontId="0" fillId="0" borderId="0" xfId="0" applyAlignment="1">
      <alignment horizontal="center" vertical="center"/>
    </xf>
    <xf numFmtId="0" fontId="5" fillId="0" borderId="0" xfId="0" applyFont="1"/>
  </cellXfs>
  <cellStyles count="2">
    <cellStyle name="Гиперссылка" xfId="1" builtinId="8"/>
    <cellStyle name="Обычный" xfId="0" builtinId="0"/>
  </cellStyles>
  <dxfs count="1">
    <dxf>
      <font>
        <b/>
        <i val="0"/>
      </font>
      <fill>
        <patternFill>
          <bgColor rgb="FF00B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"/>
  <sheetViews>
    <sheetView tabSelected="1" workbookViewId="0">
      <selection activeCell="C4" sqref="C4"/>
    </sheetView>
  </sheetViews>
  <sheetFormatPr defaultRowHeight="15" x14ac:dyDescent="0.25"/>
  <cols>
    <col min="3" max="5" width="41.42578125" customWidth="1"/>
  </cols>
  <sheetData>
    <row r="2" spans="1:6" x14ac:dyDescent="0.25">
      <c r="A2" s="11" t="s">
        <v>32</v>
      </c>
      <c r="B2" s="11"/>
      <c r="C2" t="s">
        <v>33</v>
      </c>
      <c r="D2" t="s">
        <v>34</v>
      </c>
      <c r="E2" t="s">
        <v>35</v>
      </c>
      <c r="F2" t="s">
        <v>36</v>
      </c>
    </row>
    <row r="3" spans="1:6" x14ac:dyDescent="0.25">
      <c r="A3" s="11"/>
      <c r="B3" s="11"/>
      <c r="C3" t="s">
        <v>10</v>
      </c>
      <c r="D3" t="s">
        <v>14</v>
      </c>
      <c r="E3" t="s">
        <v>13</v>
      </c>
    </row>
    <row r="4" spans="1:6" x14ac:dyDescent="0.25">
      <c r="A4" t="s">
        <v>37</v>
      </c>
      <c r="B4" t="s">
        <v>9</v>
      </c>
      <c r="C4" s="10" t="str">
        <f>IFERROR(VLOOKUP($B4&amp;C$3,Лист2!$G$4:$H$15,2,),"")</f>
        <v>Базагран, Амистар Экстра, Карибу</v>
      </c>
      <c r="D4" s="10" t="str">
        <f>IFERROR(VLOOKUP($B4&amp;D$3,Лист2!$G$4:$H$15,2,),"")</f>
        <v>Лонтрел Гранд</v>
      </c>
      <c r="E4" s="10" t="str">
        <f>IFERROR(VLOOKUP($B4&amp;E$3,Лист2!$G$4:$H$15,2,),"")</f>
        <v/>
      </c>
    </row>
    <row r="5" spans="1:6" x14ac:dyDescent="0.25">
      <c r="A5" t="s">
        <v>38</v>
      </c>
      <c r="B5" t="s">
        <v>19</v>
      </c>
      <c r="C5" s="10" t="str">
        <f>IFERROR(VLOOKUP($B5&amp;C$3,Лист2!$G$4:$H$15,2,),"")</f>
        <v>Виктор, Реглон Супер, Борей</v>
      </c>
      <c r="D5" s="10" t="str">
        <f>IFERROR(VLOOKUP($B5&amp;D$3,Лист2!$G$4:$H$15,2,),"")</f>
        <v/>
      </c>
      <c r="E5" s="10" t="str">
        <f>IFERROR(VLOOKUP($B5&amp;E$3,Лист2!$G$4:$H$15,2,),"")</f>
        <v>Бороплюс</v>
      </c>
    </row>
    <row r="6" spans="1:6" x14ac:dyDescent="0.25">
      <c r="A6" t="s">
        <v>39</v>
      </c>
      <c r="B6" t="s">
        <v>25</v>
      </c>
      <c r="C6" s="10" t="str">
        <f>IFERROR(VLOOKUP($B6&amp;C$3,Лист2!$G$4:$H$15,2,),"")</f>
        <v>Торнадо 500</v>
      </c>
      <c r="D6" s="10" t="str">
        <f>IFERROR(VLOOKUP($B6&amp;D$3,Лист2!$G$4:$H$15,2,),"")</f>
        <v/>
      </c>
      <c r="E6" s="10" t="str">
        <f>IFERROR(VLOOKUP($B6&amp;E$3,Лист2!$G$4:$H$15,2,),"")</f>
        <v>Брейк, Рексолин Zn 15, Липосам биоклей</v>
      </c>
    </row>
    <row r="7" spans="1:6" x14ac:dyDescent="0.25">
      <c r="A7" t="s">
        <v>40</v>
      </c>
    </row>
  </sheetData>
  <mergeCells count="1">
    <mergeCell ref="A2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N16" sqref="N16"/>
    </sheetView>
  </sheetViews>
  <sheetFormatPr defaultRowHeight="12" x14ac:dyDescent="0.2"/>
  <cols>
    <col min="1" max="1" width="20.140625" style="3" customWidth="1"/>
    <col min="2" max="2" width="11.5703125" style="2" customWidth="1" collapsed="1"/>
    <col min="3" max="3" width="13.42578125" style="2" customWidth="1" collapsed="1"/>
    <col min="4" max="4" width="11.85546875" style="2" customWidth="1" collapsed="1"/>
    <col min="5" max="5" width="12.5703125" style="2" customWidth="1" collapsed="1"/>
    <col min="6" max="7" width="11.5703125" style="2" customWidth="1" collapsed="1"/>
    <col min="8" max="16384" width="9.140625" style="3"/>
  </cols>
  <sheetData>
    <row r="1" spans="1:8" x14ac:dyDescent="0.2">
      <c r="A1" s="1" t="s">
        <v>0</v>
      </c>
    </row>
    <row r="3" spans="1:8" s="6" customFormat="1" ht="36" customHeight="1" x14ac:dyDescent="0.2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</row>
    <row r="4" spans="1:8" x14ac:dyDescent="0.2">
      <c r="A4" s="7" t="s">
        <v>8</v>
      </c>
      <c r="B4" s="8">
        <v>0.11984873425820163</v>
      </c>
      <c r="C4" s="8">
        <v>0.11984873425820163</v>
      </c>
      <c r="D4" s="9" t="s">
        <v>9</v>
      </c>
      <c r="E4" s="8">
        <v>3.5212232853688791E-3</v>
      </c>
      <c r="F4" s="9" t="s">
        <v>10</v>
      </c>
      <c r="G4" s="9" t="s">
        <v>11</v>
      </c>
      <c r="H4" s="12" t="str">
        <f>A4&amp;IFERROR(", "&amp;INDEX(H5:H$16,MATCH(G4,G5:G$16,)),"")</f>
        <v>Базагран, Амистар Экстра, Карибу</v>
      </c>
    </row>
    <row r="5" spans="1:8" x14ac:dyDescent="0.2">
      <c r="A5" s="7" t="s">
        <v>12</v>
      </c>
      <c r="B5" s="8">
        <v>0.10336131478321459</v>
      </c>
      <c r="C5" s="8">
        <v>0.22321004904141623</v>
      </c>
      <c r="D5" s="9" t="s">
        <v>9</v>
      </c>
      <c r="E5" s="8">
        <v>6.081820560494982E-3</v>
      </c>
      <c r="F5" s="9" t="s">
        <v>10</v>
      </c>
      <c r="G5" s="9" t="s">
        <v>11</v>
      </c>
      <c r="H5" s="12" t="str">
        <f>A5&amp;IFERROR(", "&amp;INDEX(H6:H$16,MATCH(G5,G6:G$16,)),"")</f>
        <v>Амистар Экстра, Карибу</v>
      </c>
    </row>
    <row r="6" spans="1:8" x14ac:dyDescent="0.2">
      <c r="A6" s="7" t="s">
        <v>16</v>
      </c>
      <c r="B6" s="8">
        <v>2.7104492011077473E-2</v>
      </c>
      <c r="C6" s="8">
        <v>0.77124145073059136</v>
      </c>
      <c r="D6" s="9" t="s">
        <v>9</v>
      </c>
      <c r="E6" s="8">
        <v>2.1184151638024219E-3</v>
      </c>
      <c r="F6" s="9" t="s">
        <v>10</v>
      </c>
      <c r="G6" s="9" t="s">
        <v>11</v>
      </c>
      <c r="H6" s="12" t="str">
        <f>A6&amp;IFERROR(", "&amp;INDEX(H7:H$16,MATCH(G6,G7:G$16,)),"")</f>
        <v>Карибу</v>
      </c>
    </row>
    <row r="7" spans="1:8" x14ac:dyDescent="0.2">
      <c r="A7" s="7" t="s">
        <v>17</v>
      </c>
      <c r="B7" s="8">
        <v>2.4609778258731868E-2</v>
      </c>
      <c r="C7" s="8">
        <v>0.79585122898932315</v>
      </c>
      <c r="D7" s="9" t="s">
        <v>9</v>
      </c>
      <c r="E7" s="8">
        <v>1.7134678265697804E-2</v>
      </c>
      <c r="F7" s="9" t="s">
        <v>14</v>
      </c>
      <c r="G7" s="9" t="s">
        <v>15</v>
      </c>
      <c r="H7" s="12" t="str">
        <f>A7&amp;IFERROR(", "&amp;INDEX(H8:H$16,MATCH(G7,G8:G$16,)),"")</f>
        <v>Лонтрел Гранд</v>
      </c>
    </row>
    <row r="8" spans="1:8" x14ac:dyDescent="0.2">
      <c r="A8" s="7" t="s">
        <v>18</v>
      </c>
      <c r="B8" s="8">
        <v>2.4490400503258149E-2</v>
      </c>
      <c r="C8" s="8">
        <v>0.82034162949258127</v>
      </c>
      <c r="D8" s="9" t="s">
        <v>19</v>
      </c>
      <c r="E8" s="8">
        <v>1.561252329413612E-3</v>
      </c>
      <c r="F8" s="9" t="s">
        <v>10</v>
      </c>
      <c r="G8" s="9" t="s">
        <v>20</v>
      </c>
      <c r="H8" s="12" t="str">
        <f>A8&amp;IFERROR(", "&amp;INDEX(H9:H$16,MATCH(G8,G9:G$16,)),"")</f>
        <v>Виктор, Реглон Супер, Борей</v>
      </c>
    </row>
    <row r="9" spans="1:8" x14ac:dyDescent="0.2">
      <c r="A9" s="7" t="s">
        <v>21</v>
      </c>
      <c r="B9" s="8">
        <v>2.4329343537968545E-2</v>
      </c>
      <c r="C9" s="8">
        <v>0.84467097303054983</v>
      </c>
      <c r="D9" s="9" t="s">
        <v>19</v>
      </c>
      <c r="E9" s="8">
        <v>6.2437596613882249E-2</v>
      </c>
      <c r="F9" s="9" t="s">
        <v>13</v>
      </c>
      <c r="G9" s="9" t="s">
        <v>22</v>
      </c>
      <c r="H9" s="12" t="str">
        <f>A9&amp;IFERROR(", "&amp;INDEX(H10:H$16,MATCH(G9,G10:G$16,)),"")</f>
        <v>Бороплюс</v>
      </c>
    </row>
    <row r="10" spans="1:8" x14ac:dyDescent="0.2">
      <c r="A10" s="7" t="s">
        <v>23</v>
      </c>
      <c r="B10" s="8">
        <v>2.4036138894886778E-2</v>
      </c>
      <c r="C10" s="8">
        <v>0.86870711192543659</v>
      </c>
      <c r="D10" s="9" t="s">
        <v>19</v>
      </c>
      <c r="E10" s="8">
        <v>3.6167908700563928E-3</v>
      </c>
      <c r="F10" s="9" t="s">
        <v>10</v>
      </c>
      <c r="G10" s="9" t="s">
        <v>20</v>
      </c>
      <c r="H10" s="12" t="str">
        <f>A10&amp;IFERROR(", "&amp;INDEX(H11:H$16,MATCH(G10,G11:G$16,)),"")</f>
        <v>Реглон Супер, Борей</v>
      </c>
    </row>
    <row r="11" spans="1:8" x14ac:dyDescent="0.2">
      <c r="A11" s="7" t="s">
        <v>24</v>
      </c>
      <c r="B11" s="8">
        <v>1.8460926219500802E-2</v>
      </c>
      <c r="C11" s="8">
        <v>0.88716803814493739</v>
      </c>
      <c r="D11" s="9" t="s">
        <v>19</v>
      </c>
      <c r="E11" s="8">
        <v>2.9869012595511546E-3</v>
      </c>
      <c r="F11" s="9" t="s">
        <v>10</v>
      </c>
      <c r="G11" s="9" t="s">
        <v>20</v>
      </c>
      <c r="H11" s="12" t="str">
        <f>A11&amp;IFERROR(", "&amp;INDEX(H12:H$16,MATCH(G11,G12:G$16,)),"")</f>
        <v>Борей</v>
      </c>
    </row>
    <row r="12" spans="1:8" x14ac:dyDescent="0.2">
      <c r="A12" s="7" t="s">
        <v>28</v>
      </c>
      <c r="B12" s="8">
        <v>2.8901751657423565E-3</v>
      </c>
      <c r="C12" s="8">
        <v>0.99835510705984476</v>
      </c>
      <c r="D12" s="9" t="s">
        <v>25</v>
      </c>
      <c r="E12" s="8">
        <v>3.8493293424491912E-2</v>
      </c>
      <c r="F12" s="9" t="s">
        <v>13</v>
      </c>
      <c r="G12" s="9" t="s">
        <v>27</v>
      </c>
      <c r="H12" s="12" t="str">
        <f>A12&amp;IFERROR(", "&amp;INDEX(H13:H$16,MATCH(G12,G13:G$16,)),"")</f>
        <v>Брейк, Рексолин Zn 15, Липосам биоклей</v>
      </c>
    </row>
    <row r="13" spans="1:8" x14ac:dyDescent="0.2">
      <c r="A13" s="7" t="s">
        <v>29</v>
      </c>
      <c r="B13" s="8">
        <v>1.64489294015521E-3</v>
      </c>
      <c r="C13" s="8">
        <v>1</v>
      </c>
      <c r="D13" s="9" t="s">
        <v>25</v>
      </c>
      <c r="E13" s="8">
        <v>3.3510469516339139E-2</v>
      </c>
      <c r="F13" s="9" t="s">
        <v>13</v>
      </c>
      <c r="G13" s="9" t="s">
        <v>27</v>
      </c>
      <c r="H13" s="12" t="str">
        <f>A13&amp;IFERROR(", "&amp;INDEX(H14:H$16,MATCH(G13,G14:G$16,)),"")</f>
        <v>Рексолин Zn 15, Липосам биоклей</v>
      </c>
    </row>
    <row r="14" spans="1:8" x14ac:dyDescent="0.2">
      <c r="A14" s="7" t="s">
        <v>30</v>
      </c>
      <c r="B14" s="8">
        <v>0</v>
      </c>
      <c r="C14" s="8">
        <v>1</v>
      </c>
      <c r="D14" s="9" t="s">
        <v>25</v>
      </c>
      <c r="E14" s="8">
        <v>0.20861639308041402</v>
      </c>
      <c r="F14" s="9" t="s">
        <v>13</v>
      </c>
      <c r="G14" s="9" t="s">
        <v>27</v>
      </c>
      <c r="H14" s="12" t="str">
        <f>A14&amp;IFERROR(", "&amp;INDEX(H15:H$16,MATCH(G14,G15:G$16,)),"")</f>
        <v>Липосам биоклей</v>
      </c>
    </row>
    <row r="15" spans="1:8" x14ac:dyDescent="0.2">
      <c r="A15" s="7" t="s">
        <v>31</v>
      </c>
      <c r="B15" s="8">
        <v>0</v>
      </c>
      <c r="C15" s="8">
        <v>1</v>
      </c>
      <c r="D15" s="9" t="s">
        <v>25</v>
      </c>
      <c r="E15" s="8">
        <v>0</v>
      </c>
      <c r="F15" s="9" t="s">
        <v>10</v>
      </c>
      <c r="G15" s="9" t="s">
        <v>26</v>
      </c>
      <c r="H15" s="12" t="str">
        <f>A15&amp;IFERROR(", "&amp;INDEX(H16:H$16,MATCH(G15,G16:G$16,)),"")</f>
        <v>Торнадо 500</v>
      </c>
    </row>
  </sheetData>
  <conditionalFormatting sqref="A4:G15">
    <cfRule type="expression" dxfId="0" priority="2">
      <formula>$A4="Общий итог"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2016-08-05T15:55:17Z</dcterms:modified>
</cp:coreProperties>
</file>