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8980" windowHeight="13140" tabRatio="500" activeTab="4"/>
  </bookViews>
  <sheets>
    <sheet name="Ю-14" sheetId="1" r:id="rId1"/>
    <sheet name="Ю-15" sheetId="2" r:id="rId2"/>
    <sheet name="Н-15" sheetId="3" r:id="rId3"/>
    <sheet name="Ю-16" sheetId="4" r:id="rId4"/>
    <sheet name="Н-16" sheetId="5" r:id="rId5"/>
    <sheet name="БОЛЬНИЧНЫЕ" sheetId="6" r:id="rId6"/>
  </sheets>
  <definedNames/>
  <calcPr fullCalcOnLoad="1"/>
</workbook>
</file>

<file path=xl/sharedStrings.xml><?xml version="1.0" encoding="utf-8"?>
<sst xmlns="http://schemas.openxmlformats.org/spreadsheetml/2006/main" count="163" uniqueCount="58">
  <si>
    <t>ЮРА</t>
  </si>
  <si>
    <t>Ч А С Ы</t>
  </si>
  <si>
    <t>Д Е Н Ь Г И</t>
  </si>
  <si>
    <t>Табель завода</t>
  </si>
  <si>
    <t>График В17</t>
  </si>
  <si>
    <t>Фактич. отработано</t>
  </si>
  <si>
    <t>Расч-ка код 1</t>
  </si>
  <si>
    <t>Доплата код 16</t>
  </si>
  <si>
    <t>Больничные</t>
  </si>
  <si>
    <t>Отпуск</t>
  </si>
  <si>
    <t>Начис-лено</t>
  </si>
  <si>
    <t>Полу-чено</t>
  </si>
  <si>
    <t>1час/грн.</t>
  </si>
  <si>
    <t>Фактич. грн./час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</si>
  <si>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</si>
  <si>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</si>
  <si>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</si>
  <si>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</si>
  <si>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</si>
  <si>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</si>
  <si>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</si>
  <si>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</si>
  <si>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</si>
  <si>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</si>
  <si>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</si>
  <si>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</si>
  <si>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</si>
  <si>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Фактич. отрабо-тано</t>
  </si>
  <si>
    <t>НАТА</t>
  </si>
  <si>
    <t>Распечатка</t>
  </si>
  <si>
    <t>1час/руб.</t>
  </si>
  <si>
    <t>Фактич. руб./час</t>
  </si>
  <si>
    <t>Здравствуйте.Подскажите мне как считать среднее значение в столбцах E и F .Те две формулы что я подставила не выводят текущее среднее значение в ячейках Е14 и F14.Заранее спасибо!</t>
  </si>
  <si>
    <t>Статистика больничных листов</t>
  </si>
  <si>
    <t>Где выдан</t>
  </si>
  <si>
    <t>Когда выдан</t>
  </si>
  <si>
    <t>К-во  дней</t>
  </si>
  <si>
    <t>К-во  смен</t>
  </si>
  <si>
    <t>Сумма оплаты</t>
  </si>
  <si>
    <t>Цена ( грн. )</t>
  </si>
  <si>
    <t>С</t>
  </si>
  <si>
    <t>ПО</t>
  </si>
  <si>
    <t>Завод</t>
  </si>
  <si>
    <t>СоцСтрах</t>
  </si>
  <si>
    <t>Часа</t>
  </si>
  <si>
    <t>Смены</t>
  </si>
  <si>
    <t>Дня</t>
  </si>
  <si>
    <t>Ю</t>
  </si>
  <si>
    <t>1-я больница</t>
  </si>
  <si>
    <t>1-я больница(Военкомат)</t>
  </si>
  <si>
    <t>Н</t>
  </si>
  <si>
    <t>5-я Поликл.(Терапевт)</t>
  </si>
  <si>
    <t>5-я Поликл.(Стационар)</t>
  </si>
  <si>
    <t>2-я Поликл.( Терапевт )</t>
  </si>
  <si>
    <t>Травмопункт (Хирург)</t>
  </si>
  <si>
    <t>2-я Поликл. (Хирург)</t>
  </si>
  <si>
    <t>5-я Поликл.(Невропатолог)</t>
  </si>
  <si>
    <t>3-я больница ( гастрит )</t>
  </si>
</sst>
</file>

<file path=xl/styles.xml><?xml version="1.0" encoding="utf-8"?>
<styleSheet xmlns="http://schemas.openxmlformats.org/spreadsheetml/2006/main">
  <numFmts count="12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4" formatCode="DD/MM/YYYY"/>
    <numFmt numFmtId="3" formatCode="#,##0"/>
    <numFmt numFmtId="1" formatCode="0"/>
    <numFmt numFmtId="164" formatCode="0.0"/>
  </numFmts>
  <fonts count="21">
    <font>
      <sz val="11"/>
      <color indexed="8"/>
      <name val="Calibri"/>
      <family val="0"/>
    </font>
    <font>
      <sz val="10"/>
      <color indexed="8"/>
      <name val="Arial"/>
      <family val="0"/>
    </font>
    <font>
      <sz val="14"/>
      <color indexed="8"/>
      <name val="Calibri"/>
      <family val="0"/>
    </font>
    <font>
      <b/>
      <sz val="16"/>
      <color indexed="8"/>
      <name val="Arial Black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39"/>
      <name val="Arial Cyr"/>
      <family val="0"/>
    </font>
    <font>
      <b/>
      <sz val="18"/>
      <color indexed="11"/>
      <name val="Calibri"/>
      <family val="0"/>
    </font>
    <font>
      <b/>
      <sz val="14"/>
      <color indexed="11"/>
      <name val="Calibri"/>
      <family val="0"/>
    </font>
    <font>
      <b/>
      <sz val="12"/>
      <color indexed="11"/>
      <name val="Arial"/>
      <family val="0"/>
    </font>
    <font>
      <b/>
      <sz val="13"/>
      <color indexed="39"/>
      <name val="Arial Cyr"/>
      <family val="0"/>
    </font>
    <font>
      <b/>
      <sz val="13"/>
      <color indexed="11"/>
      <name val="Arial"/>
      <family val="0"/>
    </font>
    <font>
      <b/>
      <sz val="14"/>
      <color indexed="21"/>
      <name val="Calibri"/>
      <family val="0"/>
    </font>
    <font>
      <b/>
      <sz val="18"/>
      <color indexed="8"/>
      <name val="Arial"/>
      <family val="0"/>
    </font>
    <font>
      <b/>
      <sz val="16"/>
      <color indexed="8"/>
      <name val="Arial"/>
      <family val="0"/>
    </font>
    <font>
      <b/>
      <sz val="16"/>
      <color indexed="39"/>
      <name val="Arial"/>
      <family val="0"/>
    </font>
    <font>
      <b/>
      <sz val="14"/>
      <color indexed="39"/>
      <name val="Arial"/>
      <family val="0"/>
    </font>
    <font>
      <b/>
      <sz val="14"/>
      <color indexed="11"/>
      <name val="Arial"/>
      <family val="0"/>
    </font>
    <font>
      <b/>
      <sz val="10"/>
      <color indexed="39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Alignment="1">
      <alignment horizontal="center" vertical="center"/>
    </xf>
    <xf numFmtId="0" fontId="5" fillId="0" borderId="1" xfId="0" applyAlignment="1">
      <alignment horizontal="center" vertical="center"/>
    </xf>
    <xf numFmtId="0" fontId="6" fillId="0" borderId="2" xfId="0" applyAlignment="1">
      <alignment horizontal="center"/>
    </xf>
    <xf numFmtId="0" fontId="6" fillId="0" borderId="3" xfId="0" applyAlignment="1">
      <alignment horizontal="center"/>
    </xf>
    <xf numFmtId="0" fontId="4" fillId="0" borderId="2" xfId="0" applyAlignment="1">
      <alignment/>
    </xf>
    <xf numFmtId="0" fontId="4" fillId="0" borderId="4" xfId="0" applyAlignment="1">
      <alignment/>
    </xf>
    <xf numFmtId="0" fontId="7" fillId="0" borderId="5" xfId="0" applyAlignment="1">
      <alignment horizontal="center"/>
    </xf>
    <xf numFmtId="0" fontId="7" fillId="0" borderId="6" xfId="0" applyAlignment="1">
      <alignment horizontal="center"/>
    </xf>
    <xf numFmtId="0" fontId="7" fillId="0" borderId="7" xfId="0" applyAlignment="1">
      <alignment horizontal="center"/>
    </xf>
    <xf numFmtId="0" fontId="8" fillId="0" borderId="0" xfId="0" applyAlignment="1">
      <alignment horizontal="center" vertical="center"/>
    </xf>
    <xf numFmtId="0" fontId="3" fillId="0" borderId="5" xfId="0" applyAlignment="1">
      <alignment horizontal="center" vertical="center"/>
    </xf>
    <xf numFmtId="0" fontId="9" fillId="0" borderId="8" xfId="0" applyAlignment="1">
      <alignment horizontal="center" vertical="center" wrapText="1"/>
    </xf>
    <xf numFmtId="0" fontId="10" fillId="0" borderId="8" xfId="0" applyAlignment="1">
      <alignment horizontal="center" vertical="center" wrapText="1"/>
    </xf>
    <xf numFmtId="0" fontId="10" fillId="0" borderId="5" xfId="0" applyAlignment="1">
      <alignment horizontal="center" vertical="center" wrapText="1"/>
    </xf>
    <xf numFmtId="0" fontId="11" fillId="0" borderId="8" xfId="0" applyAlignment="1">
      <alignment horizontal="center" vertical="center" wrapText="1"/>
    </xf>
    <xf numFmtId="0" fontId="12" fillId="0" borderId="9" xfId="0" applyAlignment="1">
      <alignment horizontal="center"/>
    </xf>
    <xf numFmtId="0" fontId="8" fillId="0" borderId="1" xfId="0" applyAlignment="1">
      <alignment horizontal="center" vertical="center"/>
    </xf>
    <xf numFmtId="1" fontId="8" fillId="0" borderId="0" xfId="0" applyAlignment="1">
      <alignment horizontal="center" vertical="center"/>
    </xf>
    <xf numFmtId="1" fontId="12" fillId="0" borderId="9" xfId="0" applyAlignment="1">
      <alignment horizontal="center"/>
    </xf>
    <xf numFmtId="1" fontId="8" fillId="0" borderId="1" xfId="0" applyAlignment="1">
      <alignment horizontal="center" vertical="center"/>
    </xf>
    <xf numFmtId="0" fontId="17" fillId="0" borderId="10" xfId="0" applyAlignment="1">
      <alignment horizontal="center" vertical="center"/>
    </xf>
    <xf numFmtId="0" fontId="17" fillId="0" borderId="11" xfId="0" applyAlignment="1">
      <alignment horizontal="center" vertical="center" wrapText="1"/>
    </xf>
    <xf numFmtId="0" fontId="9" fillId="0" borderId="12" xfId="0" applyAlignment="1">
      <alignment horizontal="center" vertical="center"/>
    </xf>
    <xf numFmtId="164" fontId="17" fillId="0" borderId="13" xfId="0" applyAlignment="1">
      <alignment horizontal="center" vertical="center"/>
    </xf>
    <xf numFmtId="1" fontId="17" fillId="0" borderId="8" xfId="0" applyAlignment="1">
      <alignment horizontal="center" vertical="center"/>
    </xf>
    <xf numFmtId="164" fontId="17" fillId="0" borderId="8" xfId="0" applyAlignment="1">
      <alignment horizontal="center" vertical="center"/>
    </xf>
    <xf numFmtId="3" fontId="12" fillId="0" borderId="9" xfId="0" applyAlignment="1">
      <alignment horizontal="center"/>
    </xf>
    <xf numFmtId="0" fontId="5" fillId="0" borderId="0" xfId="0" applyAlignment="1">
      <alignment horizontal="center"/>
    </xf>
    <xf numFmtId="164" fontId="8" fillId="0" borderId="14" xfId="0" applyAlignment="1">
      <alignment horizontal="center" vertical="center"/>
    </xf>
    <xf numFmtId="164" fontId="8" fillId="0" borderId="1" xfId="0" applyAlignment="1">
      <alignment horizontal="center" vertical="center"/>
    </xf>
    <xf numFmtId="164" fontId="12" fillId="0" borderId="9" xfId="0" applyAlignment="1">
      <alignment horizontal="center"/>
    </xf>
    <xf numFmtId="0" fontId="13" fillId="0" borderId="15" xfId="0" applyAlignment="1">
      <alignment horizontal="center" vertical="center"/>
    </xf>
    <xf numFmtId="0" fontId="13" fillId="0" borderId="16" xfId="0" applyAlignment="1">
      <alignment horizontal="center" vertical="center"/>
    </xf>
    <xf numFmtId="0" fontId="13" fillId="0" borderId="17" xfId="0" applyAlignment="1">
      <alignment horizontal="center" vertical="center"/>
    </xf>
    <xf numFmtId="0" fontId="13" fillId="0" borderId="18" xfId="0" applyAlignment="1">
      <alignment horizontal="center" vertical="center"/>
    </xf>
    <xf numFmtId="0" fontId="0" fillId="0" borderId="19" xfId="0" applyAlignment="1">
      <alignment/>
    </xf>
    <xf numFmtId="0" fontId="13" fillId="0" borderId="20" xfId="0" applyAlignment="1">
      <alignment horizontal="center" vertical="center"/>
    </xf>
    <xf numFmtId="0" fontId="13" fillId="0" borderId="21" xfId="0" applyAlignment="1">
      <alignment horizontal="center" vertical="center"/>
    </xf>
    <xf numFmtId="0" fontId="13" fillId="0" borderId="22" xfId="0" applyAlignment="1">
      <alignment horizontal="center" vertical="center"/>
    </xf>
    <xf numFmtId="0" fontId="13" fillId="0" borderId="23" xfId="0" applyAlignment="1">
      <alignment horizontal="center" vertical="center"/>
    </xf>
    <xf numFmtId="0" fontId="9" fillId="0" borderId="24" xfId="0" applyAlignment="1">
      <alignment horizontal="center" vertical="center"/>
    </xf>
    <xf numFmtId="14" fontId="19" fillId="0" borderId="25" xfId="0" applyAlignment="1">
      <alignment horizontal="center" vertical="center"/>
    </xf>
    <xf numFmtId="14" fontId="19" fillId="0" borderId="26" xfId="0" applyAlignment="1">
      <alignment horizontal="center" vertical="center"/>
    </xf>
    <xf numFmtId="14" fontId="20" fillId="0" borderId="8" xfId="0" applyAlignment="1">
      <alignment horizontal="center" vertical="center"/>
    </xf>
    <xf numFmtId="0" fontId="16" fillId="0" borderId="8" xfId="0" applyAlignment="1">
      <alignment horizontal="center" vertical="center"/>
    </xf>
    <xf numFmtId="14" fontId="19" fillId="0" borderId="27" xfId="0" applyAlignment="1">
      <alignment horizontal="center" vertical="center"/>
    </xf>
    <xf numFmtId="14" fontId="20" fillId="0" borderId="28" xfId="0" applyAlignment="1">
      <alignment horizontal="center" vertical="center"/>
    </xf>
    <xf numFmtId="0" fontId="16" fillId="0" borderId="28" xfId="0" applyAlignment="1">
      <alignment horizontal="center" vertical="center"/>
    </xf>
    <xf numFmtId="1" fontId="17" fillId="0" borderId="28" xfId="0" applyAlignment="1">
      <alignment horizontal="center" vertical="center"/>
    </xf>
    <xf numFmtId="164" fontId="17" fillId="0" borderId="28" xfId="0" applyAlignment="1">
      <alignment horizontal="center" vertical="center"/>
    </xf>
    <xf numFmtId="0" fontId="14" fillId="0" borderId="15" xfId="0" applyAlignment="1">
      <alignment horizontal="center" vertical="center" wrapText="1"/>
    </xf>
    <xf numFmtId="0" fontId="14" fillId="0" borderId="20" xfId="0" applyAlignment="1">
      <alignment horizontal="center" vertical="center" wrapText="1"/>
    </xf>
    <xf numFmtId="0" fontId="0" fillId="0" borderId="29" xfId="0" applyAlignment="1">
      <alignment/>
    </xf>
    <xf numFmtId="164" fontId="17" fillId="0" borderId="30" xfId="0" applyAlignment="1">
      <alignment horizontal="center" vertical="center"/>
    </xf>
    <xf numFmtId="1" fontId="8" fillId="0" borderId="14" xfId="0" applyAlignment="1">
      <alignment horizontal="center" vertical="center"/>
    </xf>
    <xf numFmtId="164" fontId="17" fillId="0" borderId="12" xfId="0" applyAlignment="1">
      <alignment horizontal="center" vertical="center"/>
    </xf>
    <xf numFmtId="0" fontId="0" fillId="0" borderId="31" xfId="0" applyAlignment="1">
      <alignment/>
    </xf>
    <xf numFmtId="14" fontId="19" fillId="0" borderId="26" xfId="0" applyAlignment="1">
      <alignment horizontal="center" vertical="center" wrapText="1"/>
    </xf>
    <xf numFmtId="14" fontId="19" fillId="0" borderId="32" xfId="0" applyAlignment="1">
      <alignment horizontal="center" vertical="center"/>
    </xf>
    <xf numFmtId="14" fontId="19" fillId="0" borderId="24" xfId="0" applyAlignment="1">
      <alignment horizontal="center" vertical="center"/>
    </xf>
    <xf numFmtId="0" fontId="16" fillId="0" borderId="33" xfId="0" applyAlignment="1">
      <alignment horizontal="center" vertical="center"/>
    </xf>
    <xf numFmtId="164" fontId="17" fillId="0" borderId="33" xfId="0" applyAlignment="1">
      <alignment horizontal="center" vertical="center"/>
    </xf>
    <xf numFmtId="0" fontId="14" fillId="0" borderId="34" xfId="0" applyAlignment="1">
      <alignment horizontal="center" vertical="center" wrapText="1"/>
    </xf>
    <xf numFmtId="0" fontId="14" fillId="0" borderId="35" xfId="0" applyAlignment="1">
      <alignment horizontal="center" vertical="center"/>
    </xf>
    <xf numFmtId="0" fontId="14" fillId="0" borderId="27" xfId="0" applyAlignment="1">
      <alignment horizontal="center" vertical="center" wrapText="1"/>
    </xf>
    <xf numFmtId="0" fontId="14" fillId="0" borderId="12" xfId="0" applyAlignment="1">
      <alignment horizontal="center" vertical="center"/>
    </xf>
    <xf numFmtId="0" fontId="15" fillId="0" borderId="31" xfId="0" applyAlignment="1">
      <alignment horizontal="center" vertical="center" wrapText="1"/>
    </xf>
    <xf numFmtId="0" fontId="18" fillId="0" borderId="24" xfId="0" applyAlignment="1">
      <alignment horizontal="center" vertical="center" wrapText="1"/>
    </xf>
    <xf numFmtId="0" fontId="17" fillId="0" borderId="36" xfId="0" applyAlignment="1">
      <alignment horizontal="center" vertical="center"/>
    </xf>
    <xf numFmtId="0" fontId="9" fillId="0" borderId="27" xfId="0" applyAlignment="1">
      <alignment horizontal="center" vertical="center"/>
    </xf>
    <xf numFmtId="0" fontId="15" fillId="0" borderId="37" xfId="0" applyAlignment="1">
      <alignment horizontal="center" vertical="center" wrapText="1"/>
    </xf>
    <xf numFmtId="0" fontId="18" fillId="0" borderId="38" xfId="0" applyAlignment="1">
      <alignment horizontal="center" vertical="center" wrapText="1"/>
    </xf>
    <xf numFmtId="0" fontId="17" fillId="0" borderId="39" xfId="0" applyAlignment="1">
      <alignment horizontal="center" vertical="center"/>
    </xf>
    <xf numFmtId="0" fontId="9" fillId="0" borderId="40" xfId="0" applyAlignment="1">
      <alignment horizontal="center" vertical="center"/>
    </xf>
    <xf numFmtId="0" fontId="9" fillId="0" borderId="41" xfId="0" applyAlignment="1">
      <alignment horizontal="center" vertical="center"/>
    </xf>
    <xf numFmtId="14" fontId="19" fillId="2" borderId="31" xfId="0" applyAlignment="1">
      <alignment horizontal="center" vertical="center"/>
    </xf>
    <xf numFmtId="14" fontId="19" fillId="2" borderId="34" xfId="0" applyAlignment="1">
      <alignment horizontal="center" vertical="center"/>
    </xf>
    <xf numFmtId="14" fontId="20" fillId="2" borderId="42" xfId="0" applyAlignment="1">
      <alignment horizontal="center" vertical="center"/>
    </xf>
    <xf numFmtId="0" fontId="16" fillId="2" borderId="42" xfId="0" applyAlignment="1">
      <alignment horizontal="center" vertical="center"/>
    </xf>
    <xf numFmtId="1" fontId="17" fillId="2" borderId="42" xfId="0" applyAlignment="1">
      <alignment horizontal="center" vertical="center"/>
    </xf>
    <xf numFmtId="164" fontId="17" fillId="2" borderId="42" xfId="0" applyAlignment="1">
      <alignment horizontal="center" vertical="center"/>
    </xf>
    <xf numFmtId="164" fontId="17" fillId="2" borderId="35" xfId="0" applyAlignment="1">
      <alignment horizontal="center" vertical="center"/>
    </xf>
    <xf numFmtId="14" fontId="19" fillId="2" borderId="32" xfId="0" applyAlignment="1">
      <alignment horizontal="center" vertical="center"/>
    </xf>
    <xf numFmtId="14" fontId="19" fillId="2" borderId="43" xfId="0" applyAlignment="1">
      <alignment horizontal="center" vertical="center"/>
    </xf>
    <xf numFmtId="14" fontId="20" fillId="2" borderId="44" xfId="0" applyAlignment="1">
      <alignment horizontal="center" vertical="center"/>
    </xf>
    <xf numFmtId="0" fontId="16" fillId="2" borderId="8" xfId="0" applyAlignment="1">
      <alignment horizontal="center" vertical="center"/>
    </xf>
    <xf numFmtId="0" fontId="16" fillId="2" borderId="44" xfId="0" applyAlignment="1">
      <alignment horizontal="center" vertical="center"/>
    </xf>
    <xf numFmtId="1" fontId="17" fillId="2" borderId="8" xfId="0" applyAlignment="1">
      <alignment horizontal="center" vertical="center"/>
    </xf>
    <xf numFmtId="164" fontId="17" fillId="2" borderId="8" xfId="0" applyAlignment="1">
      <alignment horizontal="center" vertical="center"/>
    </xf>
    <xf numFmtId="164" fontId="17" fillId="2" borderId="30" xfId="0" applyAlignment="1">
      <alignment horizontal="center" vertical="center"/>
    </xf>
    <xf numFmtId="14" fontId="19" fillId="2" borderId="25" xfId="0" applyAlignment="1">
      <alignment horizontal="center" vertical="center"/>
    </xf>
    <xf numFmtId="14" fontId="20" fillId="2" borderId="13" xfId="0" applyAlignment="1">
      <alignment horizontal="center" vertical="center"/>
    </xf>
    <xf numFmtId="164" fontId="17" fillId="2" borderId="13" xfId="0" applyAlignment="1">
      <alignment horizontal="center" vertical="center"/>
    </xf>
    <xf numFmtId="14" fontId="19" fillId="2" borderId="26" xfId="0" applyAlignment="1">
      <alignment horizontal="center" vertical="center"/>
    </xf>
    <xf numFmtId="14" fontId="20" fillId="2" borderId="8" xfId="0" applyAlignment="1">
      <alignment horizontal="center" vertical="center"/>
    </xf>
    <xf numFmtId="0" fontId="16" fillId="2" borderId="13" xfId="0" applyAlignment="1">
      <alignment horizontal="center" vertical="center"/>
    </xf>
    <xf numFmtId="14" fontId="19" fillId="2" borderId="26" xfId="0" applyAlignment="1">
      <alignment horizontal="center" vertical="center" wrapText="1"/>
    </xf>
    <xf numFmtId="0" fontId="2" fillId="0" borderId="0" xfId="0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C60000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EFFFF"/>
      <rgbColor rgb="00FFFFD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J8" sqref="J8"/>
    </sheetView>
  </sheetViews>
  <sheetFormatPr defaultColWidth="8.7109375" defaultRowHeight="15"/>
  <cols>
    <col min="1" max="1" width="11.7109375" style="0" bestFit="1" customWidth="1"/>
    <col min="2" max="5" width="9.28125" style="0" bestFit="1" customWidth="1"/>
    <col min="6" max="6" width="9.7109375" style="0" bestFit="1" customWidth="1"/>
    <col min="7" max="13" width="9.28125" style="0" bestFit="1" customWidth="1"/>
  </cols>
  <sheetData>
    <row r="1" spans="1:12" ht="22.5" customHeight="1">
      <c r="A1" s="30" t="s">
        <v>0</v>
      </c>
      <c r="B1" s="5" t="s">
        <v>1</v>
      </c>
      <c r="C1" s="6"/>
      <c r="D1" s="6"/>
      <c r="E1" s="6"/>
      <c r="F1" s="6"/>
      <c r="G1" s="6"/>
      <c r="H1" s="6"/>
      <c r="I1" s="9" t="s">
        <v>2</v>
      </c>
      <c r="J1" s="10"/>
      <c r="K1" s="10"/>
      <c r="L1" s="11"/>
    </row>
    <row r="2" spans="1:12" ht="39.75" customHeight="1">
      <c r="A2" s="13">
        <v>2014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6" t="s">
        <v>9</v>
      </c>
      <c r="I2" s="17" t="s">
        <v>10</v>
      </c>
      <c r="J2" s="17" t="s">
        <v>11</v>
      </c>
      <c r="K2" s="17" t="s">
        <v>12</v>
      </c>
      <c r="L2" s="14" t="s">
        <v>13</v>
      </c>
    </row>
    <row r="3" spans="1:12" ht="25.5" customHeight="1">
      <c r="A3" s="7" t="s">
        <v>14</v>
      </c>
      <c r="B3" s="3">
        <v>144</v>
      </c>
      <c r="C3" s="3">
        <v>192</v>
      </c>
      <c r="D3" s="3"/>
      <c r="E3" s="3"/>
      <c r="F3" s="3"/>
      <c r="G3" s="3"/>
      <c r="H3" s="3"/>
      <c r="I3" s="12"/>
      <c r="J3" s="19"/>
      <c r="K3" s="20"/>
      <c r="L3" s="22"/>
    </row>
    <row r="4" spans="1:12" ht="25.5" customHeight="1">
      <c r="A4" s="8" t="s">
        <v>15</v>
      </c>
      <c r="B4" s="3">
        <v>160</v>
      </c>
      <c r="C4" s="3">
        <v>168</v>
      </c>
      <c r="D4" s="3">
        <v>120</v>
      </c>
      <c r="E4" s="3">
        <v>108</v>
      </c>
      <c r="F4" s="3">
        <v>12</v>
      </c>
      <c r="G4" s="3">
        <v>48</v>
      </c>
      <c r="H4" s="3"/>
      <c r="I4" s="12"/>
      <c r="J4" s="19"/>
      <c r="K4" s="20"/>
      <c r="L4" s="22"/>
    </row>
    <row r="5" spans="1:12" ht="25.5" customHeight="1">
      <c r="A5" s="8" t="s">
        <v>16</v>
      </c>
      <c r="B5" s="3">
        <v>159</v>
      </c>
      <c r="C5" s="3">
        <v>180</v>
      </c>
      <c r="D5" s="3">
        <v>168</v>
      </c>
      <c r="E5" s="3">
        <v>156</v>
      </c>
      <c r="F5" s="3">
        <v>12</v>
      </c>
      <c r="G5" s="3"/>
      <c r="H5" s="3"/>
      <c r="I5" s="12"/>
      <c r="J5" s="19"/>
      <c r="K5" s="20"/>
      <c r="L5" s="22"/>
    </row>
    <row r="6" spans="1:12" ht="25.5" customHeight="1">
      <c r="A6" s="8" t="s">
        <v>17</v>
      </c>
      <c r="B6" s="3">
        <v>167</v>
      </c>
      <c r="C6" s="3">
        <v>180</v>
      </c>
      <c r="D6" s="3">
        <v>192</v>
      </c>
      <c r="E6" s="3">
        <v>165</v>
      </c>
      <c r="F6" s="3">
        <v>27</v>
      </c>
      <c r="G6" s="3"/>
      <c r="H6" s="3"/>
      <c r="I6" s="12"/>
      <c r="J6" s="19"/>
      <c r="K6" s="20"/>
      <c r="L6" s="22"/>
    </row>
    <row r="7" spans="1:12" ht="25.5" customHeight="1">
      <c r="A7" s="8" t="s">
        <v>18</v>
      </c>
      <c r="B7" s="3">
        <v>159</v>
      </c>
      <c r="C7" s="3">
        <v>192</v>
      </c>
      <c r="D7" s="3">
        <v>192</v>
      </c>
      <c r="E7" s="3">
        <v>148</v>
      </c>
      <c r="F7" s="3">
        <v>44</v>
      </c>
      <c r="G7" s="3"/>
      <c r="H7" s="3"/>
      <c r="I7" s="12"/>
      <c r="J7" s="19"/>
      <c r="K7" s="20"/>
      <c r="L7" s="22"/>
    </row>
    <row r="8" spans="1:12" ht="25.5" customHeight="1">
      <c r="A8" s="8" t="s">
        <v>19</v>
      </c>
      <c r="B8" s="3">
        <v>166</v>
      </c>
      <c r="C8" s="3">
        <v>168</v>
      </c>
      <c r="D8" s="3">
        <v>72</v>
      </c>
      <c r="E8" s="3">
        <v>72</v>
      </c>
      <c r="F8" s="3">
        <v>0</v>
      </c>
      <c r="G8" s="3"/>
      <c r="H8" s="3">
        <v>112</v>
      </c>
      <c r="I8" s="12"/>
      <c r="J8" s="19"/>
      <c r="K8" s="20"/>
      <c r="L8" s="22"/>
    </row>
    <row r="9" spans="1:12" ht="25.5" customHeight="1">
      <c r="A9" s="8" t="s">
        <v>20</v>
      </c>
      <c r="B9" s="3">
        <v>184</v>
      </c>
      <c r="C9" s="3">
        <v>192</v>
      </c>
      <c r="D9" s="3"/>
      <c r="E9" s="3"/>
      <c r="F9" s="3"/>
      <c r="G9" s="3"/>
      <c r="H9" s="3"/>
      <c r="I9" s="12"/>
      <c r="J9" s="19"/>
      <c r="K9" s="20"/>
      <c r="L9" s="22"/>
    </row>
    <row r="10" spans="1:12" ht="25.5" customHeight="1">
      <c r="A10" s="8" t="s">
        <v>21</v>
      </c>
      <c r="B10" s="3">
        <v>160</v>
      </c>
      <c r="C10" s="3">
        <v>192</v>
      </c>
      <c r="D10" s="3">
        <v>116</v>
      </c>
      <c r="E10" s="3">
        <v>96</v>
      </c>
      <c r="F10" s="3">
        <v>20</v>
      </c>
      <c r="G10" s="3"/>
      <c r="H10" s="3">
        <v>80</v>
      </c>
      <c r="I10" s="12"/>
      <c r="J10" s="19"/>
      <c r="K10" s="20"/>
      <c r="L10" s="22"/>
    </row>
    <row r="11" spans="1:12" ht="25.5" customHeight="1">
      <c r="A11" s="8" t="s">
        <v>22</v>
      </c>
      <c r="B11" s="3">
        <v>176</v>
      </c>
      <c r="C11" s="3">
        <v>168</v>
      </c>
      <c r="D11" s="3">
        <v>168</v>
      </c>
      <c r="E11" s="3">
        <v>168</v>
      </c>
      <c r="F11" s="3">
        <v>0</v>
      </c>
      <c r="G11" s="3"/>
      <c r="H11" s="3"/>
      <c r="I11" s="12"/>
      <c r="J11" s="19"/>
      <c r="K11" s="20"/>
      <c r="L11" s="22"/>
    </row>
    <row r="12" spans="1:12" ht="25.5" customHeight="1">
      <c r="A12" s="8" t="s">
        <v>23</v>
      </c>
      <c r="B12" s="3">
        <v>184</v>
      </c>
      <c r="C12" s="3">
        <v>192</v>
      </c>
      <c r="D12" s="3">
        <v>192</v>
      </c>
      <c r="E12" s="3">
        <v>192</v>
      </c>
      <c r="F12" s="3">
        <v>0</v>
      </c>
      <c r="G12" s="3"/>
      <c r="H12" s="3"/>
      <c r="I12" s="12"/>
      <c r="J12" s="19"/>
      <c r="K12" s="20"/>
      <c r="L12" s="22"/>
    </row>
    <row r="13" spans="1:12" ht="25.5" customHeight="1">
      <c r="A13" s="8" t="s">
        <v>24</v>
      </c>
      <c r="B13" s="3">
        <v>160</v>
      </c>
      <c r="C13" s="3">
        <v>180</v>
      </c>
      <c r="D13" s="3">
        <v>84</v>
      </c>
      <c r="E13" s="3">
        <v>60</v>
      </c>
      <c r="F13" s="3">
        <v>24</v>
      </c>
      <c r="G13" s="3">
        <v>96</v>
      </c>
      <c r="H13" s="3"/>
      <c r="I13" s="12"/>
      <c r="J13" s="19"/>
      <c r="K13" s="20"/>
      <c r="L13" s="22"/>
    </row>
    <row r="14" spans="1:12" ht="25.5" customHeight="1">
      <c r="A14" s="8" t="s">
        <v>25</v>
      </c>
      <c r="B14" s="3">
        <v>183</v>
      </c>
      <c r="C14" s="3">
        <v>156</v>
      </c>
      <c r="D14" s="3">
        <v>159</v>
      </c>
      <c r="E14" s="3">
        <v>156</v>
      </c>
      <c r="F14" s="3">
        <v>3</v>
      </c>
      <c r="G14" s="3"/>
      <c r="H14" s="3"/>
      <c r="I14" s="12"/>
      <c r="J14" s="19"/>
      <c r="K14" s="20"/>
      <c r="L14" s="22"/>
    </row>
    <row r="15" spans="1:12" ht="22.5" customHeight="1">
      <c r="A15" s="18" t="s">
        <v>26</v>
      </c>
      <c r="B15" s="18">
        <f>SUM(B3:B14)</f>
        <v>2002</v>
      </c>
      <c r="C15" s="18">
        <f>SUM(C3:C14)</f>
        <v>2160</v>
      </c>
      <c r="D15" s="18">
        <f>SUM(D3:D14)</f>
        <v>1463</v>
      </c>
      <c r="E15" s="18">
        <f>SUM(E3:E14)</f>
        <v>1321</v>
      </c>
      <c r="F15" s="18">
        <f>SUM(F3:F14)</f>
        <v>142</v>
      </c>
      <c r="G15" s="18">
        <f>SUM(G3:G14)</f>
        <v>144</v>
      </c>
      <c r="H15" s="18">
        <f>SUM(H3:H14)</f>
        <v>192</v>
      </c>
      <c r="I15" s="18">
        <f>SUM(I3:I14)</f>
        <v>0</v>
      </c>
      <c r="J15" s="18">
        <f>SUM(J3:J14)</f>
        <v>0</v>
      </c>
      <c r="K15" s="21">
        <f>SUM(K3:K14)/12</f>
        <v>0</v>
      </c>
      <c r="L15" s="21">
        <f>SUM(L3:L14)/12</f>
        <v>0</v>
      </c>
    </row>
    <row r="16" ht="22.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>
      <c r="H23" s="2"/>
    </row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</sheetData>
  <sheetProtection/>
  <mergeCells count="2">
    <mergeCell ref="B1:H1"/>
    <mergeCell ref="I1:L1"/>
  </mergeCells>
  <printOptions/>
  <pageMargins left="0.2" right="0.2" top="0.2" bottom="0.2" header="0" footer="0"/>
  <pageSetup horizontalDpi="30066" verticalDpi="30066" orientation="portrait" pageOrder="overThenDown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8.7109375" defaultRowHeight="15"/>
  <cols>
    <col min="1" max="1" width="11.7109375" style="0" bestFit="1" customWidth="1"/>
    <col min="2" max="3" width="9.28125" style="0" bestFit="1" customWidth="1"/>
    <col min="4" max="4" width="10.140625" style="0" bestFit="1" customWidth="1"/>
    <col min="5" max="5" width="9.28125" style="0" bestFit="1" customWidth="1"/>
    <col min="6" max="6" width="10.140625" style="0" bestFit="1" customWidth="1"/>
    <col min="7" max="13" width="9.28125" style="0" bestFit="1" customWidth="1"/>
  </cols>
  <sheetData>
    <row r="1" spans="1:12" ht="22.5" customHeight="1">
      <c r="A1" s="30" t="s">
        <v>0</v>
      </c>
      <c r="B1" s="5" t="s">
        <v>1</v>
      </c>
      <c r="C1" s="6"/>
      <c r="D1" s="6"/>
      <c r="E1" s="6"/>
      <c r="F1" s="6"/>
      <c r="G1" s="6"/>
      <c r="H1" s="6"/>
      <c r="I1" s="9" t="s">
        <v>2</v>
      </c>
      <c r="J1" s="10"/>
      <c r="K1" s="10"/>
      <c r="L1" s="11"/>
    </row>
    <row r="2" spans="1:12" ht="48" customHeight="1">
      <c r="A2" s="13">
        <v>2015</v>
      </c>
      <c r="B2" s="15" t="s">
        <v>3</v>
      </c>
      <c r="C2" s="15" t="s">
        <v>4</v>
      </c>
      <c r="D2" s="15" t="s">
        <v>27</v>
      </c>
      <c r="E2" s="15" t="s">
        <v>6</v>
      </c>
      <c r="F2" s="15" t="s">
        <v>7</v>
      </c>
      <c r="G2" s="15" t="s">
        <v>8</v>
      </c>
      <c r="H2" s="16" t="s">
        <v>9</v>
      </c>
      <c r="I2" s="17" t="s">
        <v>10</v>
      </c>
      <c r="J2" s="17" t="s">
        <v>11</v>
      </c>
      <c r="K2" s="17" t="s">
        <v>12</v>
      </c>
      <c r="L2" s="14" t="s">
        <v>13</v>
      </c>
    </row>
    <row r="3" spans="1:12" ht="25.5" customHeight="1">
      <c r="A3" s="7" t="s">
        <v>14</v>
      </c>
      <c r="B3" s="4">
        <v>151</v>
      </c>
      <c r="C3" s="4">
        <v>120</v>
      </c>
      <c r="D3" s="4">
        <v>48</v>
      </c>
      <c r="E3" s="4">
        <v>12</v>
      </c>
      <c r="F3" s="4">
        <v>36</v>
      </c>
      <c r="G3" s="4">
        <v>72</v>
      </c>
      <c r="H3" s="4"/>
      <c r="I3" s="12">
        <v>1410</v>
      </c>
      <c r="J3" s="19">
        <v>836</v>
      </c>
      <c r="K3" s="31">
        <f>I3/D3</f>
        <v>29.375</v>
      </c>
      <c r="L3" s="32">
        <f>J3/D3</f>
        <v>17.416666666666668</v>
      </c>
    </row>
    <row r="4" spans="1:12" ht="25.5" customHeight="1">
      <c r="A4" s="8" t="s">
        <v>15</v>
      </c>
      <c r="B4" s="4">
        <v>160</v>
      </c>
      <c r="C4" s="4">
        <v>168</v>
      </c>
      <c r="D4" s="4">
        <v>96</v>
      </c>
      <c r="E4" s="4">
        <v>84</v>
      </c>
      <c r="F4" s="4">
        <v>12</v>
      </c>
      <c r="G4" s="4">
        <v>48</v>
      </c>
      <c r="H4" s="4">
        <v>24</v>
      </c>
      <c r="I4" s="12">
        <v>8450</v>
      </c>
      <c r="J4" s="19">
        <v>5092</v>
      </c>
      <c r="K4" s="31">
        <f>I4/D4</f>
        <v>88.02083333333333</v>
      </c>
      <c r="L4" s="32">
        <f>J4/D4</f>
        <v>53.041666666666664</v>
      </c>
    </row>
    <row r="5" spans="1:12" ht="25.5" customHeight="1">
      <c r="A5" s="8" t="s">
        <v>16</v>
      </c>
      <c r="B5" s="4">
        <v>168</v>
      </c>
      <c r="C5" s="4">
        <v>192</v>
      </c>
      <c r="D5" s="4">
        <v>132</v>
      </c>
      <c r="E5" s="4">
        <v>120</v>
      </c>
      <c r="F5" s="4">
        <v>12</v>
      </c>
      <c r="G5" s="4"/>
      <c r="H5" s="4">
        <v>56</v>
      </c>
      <c r="I5" s="12">
        <v>4029</v>
      </c>
      <c r="J5" s="19">
        <v>2390</v>
      </c>
      <c r="K5" s="31">
        <f>I5/D5</f>
        <v>30.522727272727273</v>
      </c>
      <c r="L5" s="32">
        <f>J5/D5</f>
        <v>18.106060606060606</v>
      </c>
    </row>
    <row r="6" spans="1:12" ht="25.5" customHeight="1">
      <c r="A6" s="8" t="s">
        <v>17</v>
      </c>
      <c r="B6" s="4">
        <v>167</v>
      </c>
      <c r="C6" s="4">
        <v>168</v>
      </c>
      <c r="D6" s="4">
        <v>96</v>
      </c>
      <c r="E6" s="4">
        <v>96</v>
      </c>
      <c r="F6" s="4"/>
      <c r="G6" s="4"/>
      <c r="H6" s="4"/>
      <c r="I6" s="12">
        <v>3726</v>
      </c>
      <c r="J6" s="19">
        <v>2210</v>
      </c>
      <c r="K6" s="31">
        <f>I6/D6</f>
        <v>38.8125</v>
      </c>
      <c r="L6" s="32">
        <f>J6/D6</f>
        <v>23.020833333333332</v>
      </c>
    </row>
    <row r="7" spans="1:12" ht="25.5" customHeight="1">
      <c r="A7" s="8" t="s">
        <v>18</v>
      </c>
      <c r="B7" s="4">
        <v>151</v>
      </c>
      <c r="C7" s="4">
        <v>192</v>
      </c>
      <c r="D7" s="4">
        <v>96</v>
      </c>
      <c r="E7" s="4">
        <v>96</v>
      </c>
      <c r="F7" s="4"/>
      <c r="G7" s="4">
        <v>72</v>
      </c>
      <c r="H7" s="4"/>
      <c r="I7" s="12">
        <v>3077</v>
      </c>
      <c r="J7" s="19">
        <v>1803</v>
      </c>
      <c r="K7" s="31">
        <f>I7/D7</f>
        <v>32.052083333333336</v>
      </c>
      <c r="L7" s="32">
        <f>J7/D7</f>
        <v>18.78125</v>
      </c>
    </row>
    <row r="8" spans="1:12" ht="25.5" customHeight="1">
      <c r="A8" s="8" t="s">
        <v>19</v>
      </c>
      <c r="B8" s="4">
        <v>160</v>
      </c>
      <c r="C8" s="4">
        <v>180</v>
      </c>
      <c r="D8" s="4">
        <v>48</v>
      </c>
      <c r="E8" s="4">
        <v>48</v>
      </c>
      <c r="F8" s="4"/>
      <c r="G8" s="4">
        <v>36</v>
      </c>
      <c r="H8" s="4">
        <v>112</v>
      </c>
      <c r="I8" s="12">
        <v>7149</v>
      </c>
      <c r="J8" s="19">
        <v>4241</v>
      </c>
      <c r="K8" s="31">
        <f>I8/D8</f>
        <v>148.9375</v>
      </c>
      <c r="L8" s="32">
        <f>J8/D8</f>
        <v>88.35416666666667</v>
      </c>
    </row>
    <row r="9" spans="1:12" ht="25.5" customHeight="1">
      <c r="A9" s="8" t="s">
        <v>20</v>
      </c>
      <c r="B9" s="4">
        <v>184</v>
      </c>
      <c r="C9" s="4">
        <v>180</v>
      </c>
      <c r="D9" s="4">
        <v>181</v>
      </c>
      <c r="E9" s="4">
        <v>180</v>
      </c>
      <c r="F9" s="4">
        <v>1</v>
      </c>
      <c r="G9" s="4"/>
      <c r="H9" s="4"/>
      <c r="I9" s="12">
        <v>5440</v>
      </c>
      <c r="J9" s="19">
        <v>3227</v>
      </c>
      <c r="K9" s="31">
        <f>I9/D9</f>
        <v>30.055248618784532</v>
      </c>
      <c r="L9" s="32">
        <f>J9/D9</f>
        <v>17.828729281767956</v>
      </c>
    </row>
    <row r="10" spans="1:12" ht="25.5" customHeight="1">
      <c r="A10" s="8" t="s">
        <v>21</v>
      </c>
      <c r="B10" s="4">
        <v>160</v>
      </c>
      <c r="C10" s="4">
        <v>192</v>
      </c>
      <c r="D10" s="4">
        <v>205</v>
      </c>
      <c r="E10" s="4">
        <v>168</v>
      </c>
      <c r="F10" s="4">
        <v>37</v>
      </c>
      <c r="G10" s="4"/>
      <c r="H10" s="4"/>
      <c r="I10" s="12">
        <v>6104</v>
      </c>
      <c r="J10" s="19">
        <v>3621</v>
      </c>
      <c r="K10" s="31">
        <f>I10/D10</f>
        <v>29.775609756097563</v>
      </c>
      <c r="L10" s="32">
        <f>J10/D10</f>
        <v>17.663414634146342</v>
      </c>
    </row>
    <row r="11" spans="1:12" ht="25.5" customHeight="1">
      <c r="A11" s="8" t="s">
        <v>22</v>
      </c>
      <c r="B11" s="4">
        <v>176</v>
      </c>
      <c r="C11" s="4">
        <v>180</v>
      </c>
      <c r="D11" s="4">
        <v>192</v>
      </c>
      <c r="E11" s="4">
        <v>180</v>
      </c>
      <c r="F11" s="4">
        <v>12</v>
      </c>
      <c r="G11" s="4"/>
      <c r="H11" s="4"/>
      <c r="I11" s="12">
        <v>5765</v>
      </c>
      <c r="J11" s="19">
        <v>3420</v>
      </c>
      <c r="K11" s="31">
        <f>I11/D11</f>
        <v>30.026041666666668</v>
      </c>
      <c r="L11" s="32">
        <f>J11/D11</f>
        <v>17.8125</v>
      </c>
    </row>
    <row r="12" spans="1:12" ht="25.5" customHeight="1">
      <c r="A12" s="8" t="s">
        <v>23</v>
      </c>
      <c r="B12" s="4">
        <v>167</v>
      </c>
      <c r="C12" s="4">
        <v>180</v>
      </c>
      <c r="D12" s="4">
        <v>168</v>
      </c>
      <c r="E12" s="4">
        <v>168</v>
      </c>
      <c r="F12" s="4"/>
      <c r="G12" s="4"/>
      <c r="H12" s="4"/>
      <c r="I12" s="20">
        <v>5096.97</v>
      </c>
      <c r="J12" s="19">
        <v>3024</v>
      </c>
      <c r="K12" s="31">
        <f>I12/D12</f>
        <v>30.339107142857145</v>
      </c>
      <c r="L12" s="32">
        <f>J12/D12</f>
        <v>18</v>
      </c>
    </row>
    <row r="13" spans="1:12" ht="25.5" customHeight="1">
      <c r="A13" s="8" t="s">
        <v>24</v>
      </c>
      <c r="B13" s="4">
        <v>168</v>
      </c>
      <c r="C13" s="4">
        <v>192</v>
      </c>
      <c r="D13" s="4">
        <v>192</v>
      </c>
      <c r="E13" s="4">
        <v>168</v>
      </c>
      <c r="F13" s="4">
        <v>24</v>
      </c>
      <c r="G13" s="4"/>
      <c r="H13" s="4"/>
      <c r="I13" s="20">
        <v>5408.97</v>
      </c>
      <c r="J13" s="19">
        <v>3209</v>
      </c>
      <c r="K13" s="31">
        <f>I13/D13</f>
        <v>28.17171875</v>
      </c>
      <c r="L13" s="32">
        <f>J13/D13</f>
        <v>16.713541666666668</v>
      </c>
    </row>
    <row r="14" spans="1:12" ht="25.5" customHeight="1">
      <c r="A14" s="8" t="s">
        <v>25</v>
      </c>
      <c r="B14" s="4">
        <v>176</v>
      </c>
      <c r="C14" s="4">
        <v>180</v>
      </c>
      <c r="D14" s="4">
        <v>176</v>
      </c>
      <c r="E14" s="4">
        <v>176</v>
      </c>
      <c r="F14" s="4"/>
      <c r="G14" s="4"/>
      <c r="H14" s="4"/>
      <c r="I14" s="20">
        <v>5118.08</v>
      </c>
      <c r="J14" s="19">
        <v>3036</v>
      </c>
      <c r="K14" s="31">
        <f>I14/D14</f>
        <v>29.08</v>
      </c>
      <c r="L14" s="32">
        <f>J14/D14</f>
        <v>17.25</v>
      </c>
    </row>
    <row r="15" spans="1:12" ht="22.5" customHeight="1">
      <c r="A15" s="18" t="s">
        <v>26</v>
      </c>
      <c r="B15" s="18">
        <f>SUM(B3:B14)</f>
        <v>1988</v>
      </c>
      <c r="C15" s="18">
        <f>SUM(C3:C14)</f>
        <v>2124</v>
      </c>
      <c r="D15" s="18">
        <f>SUM(D3:D14)</f>
        <v>1630</v>
      </c>
      <c r="E15" s="18">
        <f>SUM(E3:E14)</f>
        <v>1496</v>
      </c>
      <c r="F15" s="18">
        <f>SUM(F3:F14)</f>
        <v>134</v>
      </c>
      <c r="G15" s="18">
        <f>SUM(G3:G14)</f>
        <v>228</v>
      </c>
      <c r="H15" s="18">
        <f>SUM(H3:H14)</f>
        <v>192</v>
      </c>
      <c r="I15" s="21">
        <f>SUM(I3:I14)</f>
        <v>60774.020000000004</v>
      </c>
      <c r="J15" s="18">
        <f>SUM(J3:J14)</f>
        <v>36109</v>
      </c>
      <c r="K15" s="33">
        <f>SUM(K3:K14)/12</f>
        <v>45.43069748948333</v>
      </c>
      <c r="L15" s="33">
        <f>SUM(L3:L14)/12</f>
        <v>26.999069126831248</v>
      </c>
    </row>
    <row r="16" ht="22.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>
      <c r="H23" s="2"/>
    </row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</sheetData>
  <sheetProtection/>
  <mergeCells count="2">
    <mergeCell ref="B1:H1"/>
    <mergeCell ref="I1:L1"/>
  </mergeCells>
  <printOptions/>
  <pageMargins left="0.2" right="0.2" top="0.2" bottom="0.2" header="0" footer="0"/>
  <pageSetup horizontalDpi="30066" verticalDpi="30066" orientation="portrait" pageOrder="overThenDown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8.7109375" defaultRowHeight="15"/>
  <cols>
    <col min="1" max="1" width="11.7109375" style="0" bestFit="1" customWidth="1"/>
    <col min="2" max="5" width="9.28125" style="0" bestFit="1" customWidth="1"/>
    <col min="6" max="6" width="9.7109375" style="0" bestFit="1" customWidth="1"/>
    <col min="7" max="13" width="9.28125" style="0" bestFit="1" customWidth="1"/>
  </cols>
  <sheetData>
    <row r="1" spans="1:12" ht="22.5" customHeight="1">
      <c r="A1" s="30" t="s">
        <v>28</v>
      </c>
      <c r="B1" s="5" t="s">
        <v>1</v>
      </c>
      <c r="C1" s="6"/>
      <c r="D1" s="6"/>
      <c r="E1" s="6"/>
      <c r="F1" s="6"/>
      <c r="G1" s="6"/>
      <c r="H1" s="6"/>
      <c r="I1" s="9" t="s">
        <v>2</v>
      </c>
      <c r="J1" s="10"/>
      <c r="K1" s="10"/>
      <c r="L1" s="11"/>
    </row>
    <row r="2" spans="1:12" ht="39.75" customHeight="1">
      <c r="A2" s="13">
        <v>2015</v>
      </c>
      <c r="B2" s="15" t="s">
        <v>3</v>
      </c>
      <c r="C2" s="15" t="s">
        <v>4</v>
      </c>
      <c r="D2" s="15" t="s">
        <v>5</v>
      </c>
      <c r="E2" s="15" t="s">
        <v>29</v>
      </c>
      <c r="F2" s="15" t="s">
        <v>7</v>
      </c>
      <c r="G2" s="15" t="s">
        <v>8</v>
      </c>
      <c r="H2" s="16" t="s">
        <v>9</v>
      </c>
      <c r="I2" s="17" t="s">
        <v>10</v>
      </c>
      <c r="J2" s="17" t="s">
        <v>11</v>
      </c>
      <c r="K2" s="17" t="s">
        <v>12</v>
      </c>
      <c r="L2" s="14" t="s">
        <v>13</v>
      </c>
    </row>
    <row r="3" spans="1:12" ht="25.5" customHeight="1">
      <c r="A3" s="7" t="s">
        <v>14</v>
      </c>
      <c r="B3" s="4">
        <v>151</v>
      </c>
      <c r="C3" s="4">
        <v>120</v>
      </c>
      <c r="D3" s="4">
        <v>84</v>
      </c>
      <c r="E3" s="4">
        <v>130</v>
      </c>
      <c r="F3" s="4"/>
      <c r="G3" s="4">
        <v>36</v>
      </c>
      <c r="H3" s="4"/>
      <c r="I3" s="12">
        <v>2448</v>
      </c>
      <c r="J3" s="19">
        <v>1944</v>
      </c>
      <c r="K3" s="31">
        <f>I3/D3</f>
        <v>29.142857142857142</v>
      </c>
      <c r="L3" s="32">
        <f>J3/D3</f>
        <v>23.142857142857142</v>
      </c>
    </row>
    <row r="4" spans="1:12" ht="25.5" customHeight="1">
      <c r="A4" s="8" t="s">
        <v>15</v>
      </c>
      <c r="B4" s="4">
        <v>160</v>
      </c>
      <c r="C4" s="4">
        <v>168</v>
      </c>
      <c r="D4" s="4">
        <v>156</v>
      </c>
      <c r="E4" s="4">
        <v>221</v>
      </c>
      <c r="F4" s="4"/>
      <c r="G4" s="4"/>
      <c r="H4" s="4"/>
      <c r="I4" s="12">
        <v>5436</v>
      </c>
      <c r="J4" s="19">
        <v>4340</v>
      </c>
      <c r="K4" s="31">
        <f>I4/D4</f>
        <v>34.84615384615385</v>
      </c>
      <c r="L4" s="32">
        <f>J4/D4</f>
        <v>27.82051282051282</v>
      </c>
    </row>
    <row r="5" spans="1:12" ht="25.5" customHeight="1">
      <c r="A5" s="8" t="s">
        <v>16</v>
      </c>
      <c r="B5" s="4">
        <v>168</v>
      </c>
      <c r="C5" s="4">
        <v>192</v>
      </c>
      <c r="D5" s="4">
        <v>96</v>
      </c>
      <c r="E5" s="4">
        <v>176</v>
      </c>
      <c r="F5" s="4"/>
      <c r="G5" s="4"/>
      <c r="H5" s="4">
        <v>80</v>
      </c>
      <c r="I5" s="12">
        <v>5168</v>
      </c>
      <c r="J5" s="19">
        <v>4107</v>
      </c>
      <c r="K5" s="31">
        <f>I5/D5</f>
        <v>53.833333333333336</v>
      </c>
      <c r="L5" s="32">
        <f>J5/D5</f>
        <v>42.78125</v>
      </c>
    </row>
    <row r="6" spans="1:12" ht="25.5" customHeight="1">
      <c r="A6" s="8" t="s">
        <v>17</v>
      </c>
      <c r="B6" s="4">
        <v>167</v>
      </c>
      <c r="C6" s="4">
        <v>180</v>
      </c>
      <c r="D6" s="4">
        <v>60</v>
      </c>
      <c r="E6" s="4">
        <v>116</v>
      </c>
      <c r="F6" s="4"/>
      <c r="G6" s="4">
        <v>36</v>
      </c>
      <c r="H6" s="4"/>
      <c r="I6" s="12">
        <v>2983</v>
      </c>
      <c r="J6" s="19">
        <v>2370</v>
      </c>
      <c r="K6" s="31">
        <f>I6/D6</f>
        <v>49.71666666666667</v>
      </c>
      <c r="L6" s="32">
        <f>J6/D6</f>
        <v>39.5</v>
      </c>
    </row>
    <row r="7" spans="1:12" ht="25.5" customHeight="1">
      <c r="A7" s="8" t="s">
        <v>18</v>
      </c>
      <c r="B7" s="4">
        <v>151</v>
      </c>
      <c r="C7" s="4">
        <v>180</v>
      </c>
      <c r="D7" s="4">
        <v>120</v>
      </c>
      <c r="E7" s="4"/>
      <c r="F7" s="4">
        <v>12</v>
      </c>
      <c r="G7" s="4">
        <v>36</v>
      </c>
      <c r="H7" s="4">
        <v>24</v>
      </c>
      <c r="I7" s="12">
        <v>8054</v>
      </c>
      <c r="J7" s="19">
        <v>6448</v>
      </c>
      <c r="K7" s="31">
        <f>I7/D7</f>
        <v>67.11666666666666</v>
      </c>
      <c r="L7" s="32">
        <f>J7/D7</f>
        <v>53.733333333333334</v>
      </c>
    </row>
    <row r="8" spans="1:12" ht="25.5" customHeight="1">
      <c r="A8" s="8" t="s">
        <v>19</v>
      </c>
      <c r="B8" s="4">
        <v>160</v>
      </c>
      <c r="C8" s="4">
        <v>192</v>
      </c>
      <c r="D8" s="4">
        <v>36</v>
      </c>
      <c r="E8" s="4">
        <v>40</v>
      </c>
      <c r="F8" s="4"/>
      <c r="G8" s="4">
        <v>84</v>
      </c>
      <c r="H8" s="4">
        <v>88</v>
      </c>
      <c r="I8" s="12">
        <v>963</v>
      </c>
      <c r="J8" s="19">
        <v>764</v>
      </c>
      <c r="K8" s="31">
        <f>I8/D8</f>
        <v>26.75</v>
      </c>
      <c r="L8" s="32">
        <f>J8/D8</f>
        <v>21.22222222222222</v>
      </c>
    </row>
    <row r="9" spans="1:12" ht="25.5" customHeight="1">
      <c r="A9" s="8" t="s">
        <v>20</v>
      </c>
      <c r="B9" s="4">
        <v>184</v>
      </c>
      <c r="C9" s="4">
        <v>180</v>
      </c>
      <c r="D9" s="4">
        <v>108</v>
      </c>
      <c r="E9" s="4">
        <v>147</v>
      </c>
      <c r="F9" s="4"/>
      <c r="G9" s="4">
        <v>48</v>
      </c>
      <c r="H9" s="4"/>
      <c r="I9" s="12">
        <v>8059</v>
      </c>
      <c r="J9" s="19">
        <v>6523</v>
      </c>
      <c r="K9" s="31">
        <f>I9/D9</f>
        <v>74.62037037037037</v>
      </c>
      <c r="L9" s="32">
        <f>J9/D9</f>
        <v>60.398148148148145</v>
      </c>
    </row>
    <row r="10" spans="1:12" ht="25.5" customHeight="1">
      <c r="A10" s="8" t="s">
        <v>21</v>
      </c>
      <c r="B10" s="4">
        <v>160</v>
      </c>
      <c r="C10" s="4">
        <v>180</v>
      </c>
      <c r="D10" s="4">
        <v>144</v>
      </c>
      <c r="E10" s="4">
        <v>275</v>
      </c>
      <c r="F10" s="4"/>
      <c r="G10" s="4">
        <v>36</v>
      </c>
      <c r="H10" s="4"/>
      <c r="I10" s="12">
        <v>4661</v>
      </c>
      <c r="J10" s="19">
        <v>3703</v>
      </c>
      <c r="K10" s="31">
        <f>I10/D10</f>
        <v>32.36805555555556</v>
      </c>
      <c r="L10" s="32">
        <f>J10/D10</f>
        <v>25.71527777777778</v>
      </c>
    </row>
    <row r="11" spans="1:12" ht="25.5" customHeight="1">
      <c r="A11" s="8" t="s">
        <v>22</v>
      </c>
      <c r="B11" s="4">
        <v>176</v>
      </c>
      <c r="C11" s="4">
        <v>192</v>
      </c>
      <c r="D11" s="4">
        <v>180</v>
      </c>
      <c r="E11" s="4">
        <v>263</v>
      </c>
      <c r="F11" s="4"/>
      <c r="G11" s="4"/>
      <c r="H11" s="4"/>
      <c r="I11" s="12">
        <v>4694</v>
      </c>
      <c r="J11" s="19">
        <v>3728</v>
      </c>
      <c r="K11" s="31">
        <f>I11/D11</f>
        <v>26.07777777777778</v>
      </c>
      <c r="L11" s="32">
        <f>J11/D11</f>
        <v>20.711111111111112</v>
      </c>
    </row>
    <row r="12" spans="1:12" ht="25.5" customHeight="1">
      <c r="A12" s="8" t="s">
        <v>23</v>
      </c>
      <c r="B12" s="4">
        <v>167</v>
      </c>
      <c r="C12" s="4">
        <v>180</v>
      </c>
      <c r="D12" s="4">
        <v>96</v>
      </c>
      <c r="E12" s="4">
        <v>160</v>
      </c>
      <c r="F12" s="4"/>
      <c r="G12" s="4">
        <v>72</v>
      </c>
      <c r="H12" s="4"/>
      <c r="I12" s="12">
        <v>4765</v>
      </c>
      <c r="J12" s="19">
        <v>3819</v>
      </c>
      <c r="K12" s="31">
        <f>I12/D12</f>
        <v>49.635416666666664</v>
      </c>
      <c r="L12" s="32">
        <f>J12/D12</f>
        <v>39.78125</v>
      </c>
    </row>
    <row r="13" spans="1:12" ht="25.5" customHeight="1">
      <c r="A13" s="8" t="s">
        <v>24</v>
      </c>
      <c r="B13" s="4">
        <v>168</v>
      </c>
      <c r="C13" s="4">
        <v>180</v>
      </c>
      <c r="D13" s="4">
        <v>168</v>
      </c>
      <c r="E13" s="4">
        <v>244</v>
      </c>
      <c r="F13" s="4"/>
      <c r="G13" s="4"/>
      <c r="H13" s="4"/>
      <c r="I13" s="20">
        <v>4857.89</v>
      </c>
      <c r="J13" s="19">
        <v>3859</v>
      </c>
      <c r="K13" s="31">
        <f>I13/D13</f>
        <v>28.916011904761906</v>
      </c>
      <c r="L13" s="32">
        <f>J13/D13</f>
        <v>22.970238095238095</v>
      </c>
    </row>
    <row r="14" spans="1:12" ht="25.5" customHeight="1">
      <c r="A14" s="8" t="s">
        <v>25</v>
      </c>
      <c r="B14" s="4">
        <v>176</v>
      </c>
      <c r="C14" s="4">
        <v>192</v>
      </c>
      <c r="D14" s="4">
        <v>176</v>
      </c>
      <c r="E14" s="4">
        <v>235</v>
      </c>
      <c r="F14" s="4"/>
      <c r="G14" s="4"/>
      <c r="H14" s="4"/>
      <c r="I14" s="20">
        <v>4678.06</v>
      </c>
      <c r="J14" s="19">
        <v>3716</v>
      </c>
      <c r="K14" s="31">
        <f>I14/D14</f>
        <v>26.579886363636366</v>
      </c>
      <c r="L14" s="32">
        <f>J14/D14</f>
        <v>21.113636363636363</v>
      </c>
    </row>
    <row r="15" spans="1:12" ht="22.5" customHeight="1">
      <c r="A15" s="18" t="s">
        <v>26</v>
      </c>
      <c r="B15" s="18">
        <f>SUM(B3:B14)</f>
        <v>1988</v>
      </c>
      <c r="C15" s="18">
        <f>SUM(C3:C14)</f>
        <v>2136</v>
      </c>
      <c r="D15" s="18">
        <f>SUM(D3:D14)</f>
        <v>1424</v>
      </c>
      <c r="E15" s="18">
        <f>SUM(E3:E14)</f>
        <v>2007</v>
      </c>
      <c r="F15" s="18">
        <f>SUM(F3:F14)</f>
        <v>12</v>
      </c>
      <c r="G15" s="18">
        <f>SUM(G3:G14)</f>
        <v>348</v>
      </c>
      <c r="H15" s="18">
        <f>SUM(H3:H14)</f>
        <v>192</v>
      </c>
      <c r="I15" s="29">
        <f>SUM(I3:I14)</f>
        <v>56766.95</v>
      </c>
      <c r="J15" s="21">
        <f>SUM(J3:J14)</f>
        <v>45321</v>
      </c>
      <c r="K15" s="33">
        <f>SUM(K3:K14)/12</f>
        <v>41.633599691203834</v>
      </c>
      <c r="L15" s="33">
        <f>SUM(L3:L14)/12</f>
        <v>33.240819751236415</v>
      </c>
    </row>
    <row r="16" ht="22.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>
      <c r="H23" s="2"/>
    </row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</sheetData>
  <sheetProtection/>
  <mergeCells count="2">
    <mergeCell ref="B1:H1"/>
    <mergeCell ref="I1:L1"/>
  </mergeCells>
  <printOptions/>
  <pageMargins left="0.2" right="0.2" top="0.2" bottom="0.2" header="0" footer="0"/>
  <pageSetup horizontalDpi="30066" verticalDpi="30066" orientation="portrait" pageOrder="overThenDown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C11" sqref="C11"/>
    </sheetView>
  </sheetViews>
  <sheetFormatPr defaultColWidth="8.7109375" defaultRowHeight="15"/>
  <cols>
    <col min="1" max="1" width="11.7109375" style="0" bestFit="1" customWidth="1"/>
    <col min="2" max="5" width="9.28125" style="0" bestFit="1" customWidth="1"/>
    <col min="6" max="6" width="9.7109375" style="0" bestFit="1" customWidth="1"/>
    <col min="7" max="13" width="9.28125" style="0" bestFit="1" customWidth="1"/>
  </cols>
  <sheetData>
    <row r="1" spans="1:12" ht="22.5" customHeight="1">
      <c r="A1" s="30" t="s">
        <v>0</v>
      </c>
      <c r="B1" s="5" t="s">
        <v>1</v>
      </c>
      <c r="C1" s="6"/>
      <c r="D1" s="6"/>
      <c r="E1" s="6"/>
      <c r="F1" s="6"/>
      <c r="G1" s="6"/>
      <c r="H1" s="6"/>
      <c r="I1" s="9" t="s">
        <v>2</v>
      </c>
      <c r="J1" s="10"/>
      <c r="K1" s="10"/>
      <c r="L1" s="11"/>
    </row>
    <row r="2" spans="1:12" ht="39.75" customHeight="1">
      <c r="A2" s="13">
        <v>2016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6" t="s">
        <v>9</v>
      </c>
      <c r="I2" s="17" t="s">
        <v>10</v>
      </c>
      <c r="J2" s="17" t="s">
        <v>11</v>
      </c>
      <c r="K2" s="17" t="s">
        <v>12</v>
      </c>
      <c r="L2" s="14" t="s">
        <v>13</v>
      </c>
    </row>
    <row r="3" spans="1:12" ht="25.5" customHeight="1">
      <c r="A3" s="7" t="s">
        <v>14</v>
      </c>
      <c r="B3" s="4">
        <v>151</v>
      </c>
      <c r="C3" s="4">
        <v>168</v>
      </c>
      <c r="D3" s="4">
        <v>168</v>
      </c>
      <c r="E3" s="4">
        <v>144</v>
      </c>
      <c r="F3" s="4">
        <v>24</v>
      </c>
      <c r="G3" s="4"/>
      <c r="H3" s="4"/>
      <c r="I3" s="20">
        <v>5033.59</v>
      </c>
      <c r="J3" s="22">
        <v>2988</v>
      </c>
      <c r="K3" s="31">
        <f>I3/D3</f>
        <v>29.96184523809524</v>
      </c>
      <c r="L3" s="32">
        <f>J3/D3</f>
        <v>17.785714285714285</v>
      </c>
    </row>
    <row r="4" spans="1:12" ht="25.5" customHeight="1">
      <c r="A4" s="8" t="s">
        <v>15</v>
      </c>
      <c r="B4" s="4">
        <v>168</v>
      </c>
      <c r="C4" s="4">
        <v>180</v>
      </c>
      <c r="D4" s="4">
        <v>180</v>
      </c>
      <c r="E4" s="4">
        <v>168</v>
      </c>
      <c r="F4" s="4">
        <v>12</v>
      </c>
      <c r="G4" s="4"/>
      <c r="H4" s="4"/>
      <c r="I4" s="20">
        <v>5460.18</v>
      </c>
      <c r="J4" s="22">
        <f>1707+1535</f>
        <v>3242</v>
      </c>
      <c r="K4" s="31">
        <f>I4/D4</f>
        <v>30.334333333333333</v>
      </c>
      <c r="L4" s="32">
        <f>J4/D4</f>
        <v>18.011111111111113</v>
      </c>
    </row>
    <row r="5" spans="1:12" ht="25.5" customHeight="1">
      <c r="A5" s="8" t="s">
        <v>16</v>
      </c>
      <c r="B5" s="4">
        <v>175</v>
      </c>
      <c r="C5" s="4">
        <v>180</v>
      </c>
      <c r="D5" s="4">
        <v>180</v>
      </c>
      <c r="E5" s="4">
        <v>180</v>
      </c>
      <c r="F5" s="4"/>
      <c r="G5" s="4"/>
      <c r="H5" s="4"/>
      <c r="I5" s="20">
        <v>5580.92</v>
      </c>
      <c r="J5" s="22">
        <v>3313</v>
      </c>
      <c r="K5" s="31">
        <f>I5/D5</f>
        <v>31.005111111111113</v>
      </c>
      <c r="L5" s="32">
        <f>J5/D5</f>
        <v>18.405555555555555</v>
      </c>
    </row>
    <row r="6" spans="1:12" ht="25.5" customHeight="1">
      <c r="A6" s="8" t="s">
        <v>17</v>
      </c>
      <c r="B6" s="4">
        <v>168</v>
      </c>
      <c r="C6" s="4">
        <v>192</v>
      </c>
      <c r="D6" s="4">
        <v>208</v>
      </c>
      <c r="E6" s="4">
        <v>168</v>
      </c>
      <c r="F6" s="4">
        <v>40</v>
      </c>
      <c r="G6" s="4"/>
      <c r="H6" s="4"/>
      <c r="I6" s="20">
        <v>6466.1</v>
      </c>
      <c r="J6" s="22">
        <v>3839</v>
      </c>
      <c r="K6" s="31">
        <f>I6/D6</f>
        <v>31.087019230769233</v>
      </c>
      <c r="L6" s="32">
        <f>J6/D6</f>
        <v>18.45673076923077</v>
      </c>
    </row>
    <row r="7" spans="1:12" ht="25.5" customHeight="1">
      <c r="A7" s="8" t="s">
        <v>18</v>
      </c>
      <c r="B7" s="4">
        <v>152</v>
      </c>
      <c r="C7" s="4">
        <v>180</v>
      </c>
      <c r="D7" s="4">
        <v>210</v>
      </c>
      <c r="E7" s="4">
        <v>156</v>
      </c>
      <c r="F7" s="4">
        <v>54</v>
      </c>
      <c r="G7" s="4"/>
      <c r="H7" s="4"/>
      <c r="I7" s="20">
        <v>8472.6</v>
      </c>
      <c r="J7" s="22">
        <v>5030</v>
      </c>
      <c r="K7" s="31">
        <f>I7/D7</f>
        <v>40.34571428571429</v>
      </c>
      <c r="L7" s="32">
        <f>J7/D7</f>
        <v>23.952380952380953</v>
      </c>
    </row>
    <row r="8" spans="1:12" ht="25.5" customHeight="1">
      <c r="A8" s="8" t="s">
        <v>19</v>
      </c>
      <c r="B8" s="4">
        <v>159</v>
      </c>
      <c r="C8" s="4">
        <v>180</v>
      </c>
      <c r="D8" s="4">
        <v>98</v>
      </c>
      <c r="E8" s="4">
        <v>84</v>
      </c>
      <c r="F8" s="4">
        <v>14</v>
      </c>
      <c r="G8" s="4"/>
      <c r="H8" s="4">
        <v>112</v>
      </c>
      <c r="I8" s="20">
        <v>7956.43</v>
      </c>
      <c r="J8" s="22">
        <v>4730</v>
      </c>
      <c r="K8" s="31">
        <f>I8/D8</f>
        <v>81.1880612244898</v>
      </c>
      <c r="L8" s="32">
        <f>J8/D8</f>
        <v>48.265306122448976</v>
      </c>
    </row>
    <row r="9" spans="1:12" ht="25.5" customHeight="1">
      <c r="A9" s="8" t="s">
        <v>20</v>
      </c>
      <c r="B9" s="4">
        <v>168</v>
      </c>
      <c r="C9" s="4">
        <v>192</v>
      </c>
      <c r="D9" s="4">
        <v>199</v>
      </c>
      <c r="E9" s="4">
        <v>168</v>
      </c>
      <c r="F9" s="4">
        <v>31</v>
      </c>
      <c r="G9" s="4"/>
      <c r="H9" s="4"/>
      <c r="I9" s="20">
        <v>7634.68</v>
      </c>
      <c r="J9" s="22">
        <v>4533</v>
      </c>
      <c r="K9" s="31">
        <f>I9/D9</f>
        <v>38.36522613065327</v>
      </c>
      <c r="L9" s="32">
        <f>J9/D9</f>
        <v>22.77889447236181</v>
      </c>
    </row>
    <row r="10" spans="1:12" ht="25.5" customHeight="1">
      <c r="A10" s="8" t="s">
        <v>21</v>
      </c>
      <c r="B10" s="4">
        <v>175</v>
      </c>
      <c r="C10" s="4">
        <v>168</v>
      </c>
      <c r="D10" s="4"/>
      <c r="E10" s="4"/>
      <c r="F10" s="4"/>
      <c r="G10" s="4"/>
      <c r="H10" s="4"/>
      <c r="I10" s="20"/>
      <c r="J10" s="22"/>
      <c r="K10" s="31" t="e">
        <f>I10/D10</f>
        <v>#DIV/0!</v>
      </c>
      <c r="L10" s="32" t="e">
        <f>J10/D10</f>
        <v>#DIV/0!</v>
      </c>
    </row>
    <row r="11" spans="1:12" ht="25.5" customHeight="1">
      <c r="A11" s="8" t="s">
        <v>22</v>
      </c>
      <c r="B11" s="4"/>
      <c r="C11" s="4"/>
      <c r="D11" s="4"/>
      <c r="E11" s="4"/>
      <c r="F11" s="4"/>
      <c r="G11" s="4"/>
      <c r="H11" s="4"/>
      <c r="I11" s="20"/>
      <c r="J11" s="22"/>
      <c r="K11" s="31" t="e">
        <f>I11/D11</f>
        <v>#DIV/0!</v>
      </c>
      <c r="L11" s="32" t="e">
        <f>J11/D11</f>
        <v>#DIV/0!</v>
      </c>
    </row>
    <row r="12" spans="1:12" ht="25.5" customHeight="1">
      <c r="A12" s="8" t="s">
        <v>23</v>
      </c>
      <c r="B12" s="4"/>
      <c r="C12" s="4"/>
      <c r="D12" s="4"/>
      <c r="E12" s="4"/>
      <c r="F12" s="4"/>
      <c r="G12" s="4"/>
      <c r="H12" s="4"/>
      <c r="I12" s="20"/>
      <c r="J12" s="22"/>
      <c r="K12" s="31" t="e">
        <f>I12/D12</f>
        <v>#DIV/0!</v>
      </c>
      <c r="L12" s="32" t="e">
        <f>J12/D12</f>
        <v>#DIV/0!</v>
      </c>
    </row>
    <row r="13" spans="1:12" ht="25.5" customHeight="1">
      <c r="A13" s="8" t="s">
        <v>24</v>
      </c>
      <c r="B13" s="4"/>
      <c r="C13" s="4"/>
      <c r="D13" s="4"/>
      <c r="E13" s="4"/>
      <c r="F13" s="4"/>
      <c r="G13" s="4"/>
      <c r="H13" s="4"/>
      <c r="I13" s="20"/>
      <c r="J13" s="22"/>
      <c r="K13" s="31" t="e">
        <f>I13/D13</f>
        <v>#DIV/0!</v>
      </c>
      <c r="L13" s="32" t="e">
        <f>J13/D13</f>
        <v>#DIV/0!</v>
      </c>
    </row>
    <row r="14" spans="1:12" ht="25.5" customHeight="1">
      <c r="A14" s="8" t="s">
        <v>25</v>
      </c>
      <c r="B14" s="4"/>
      <c r="C14" s="4"/>
      <c r="D14" s="4"/>
      <c r="E14" s="4"/>
      <c r="F14" s="4"/>
      <c r="G14" s="4"/>
      <c r="H14" s="4"/>
      <c r="I14" s="20"/>
      <c r="J14" s="22"/>
      <c r="K14" s="31" t="e">
        <f>I14/D14</f>
        <v>#DIV/0!</v>
      </c>
      <c r="L14" s="32" t="e">
        <f>J14/D14</f>
        <v>#DIV/0!</v>
      </c>
    </row>
    <row r="15" spans="1:12" ht="22.5" customHeight="1">
      <c r="A15" s="18" t="s">
        <v>26</v>
      </c>
      <c r="B15" s="18">
        <f>SUM(B3:B14)</f>
        <v>1316</v>
      </c>
      <c r="C15" s="18">
        <f>SUM(C3:C14)</f>
        <v>1440</v>
      </c>
      <c r="D15" s="18">
        <f>SUM(D3:D14)</f>
        <v>1243</v>
      </c>
      <c r="E15" s="18">
        <f>SUM(E3:E14)</f>
        <v>1068</v>
      </c>
      <c r="F15" s="18">
        <f>SUM(F3:F14)</f>
        <v>175</v>
      </c>
      <c r="G15" s="18">
        <f>SUM(G3:G14)</f>
        <v>0</v>
      </c>
      <c r="H15" s="18">
        <f>SUM(H3:H14)</f>
        <v>112</v>
      </c>
      <c r="I15" s="29">
        <f>SUM(I3:I14)</f>
        <v>46604.5</v>
      </c>
      <c r="J15" s="21">
        <f>SUM(J3:J14)</f>
        <v>27675</v>
      </c>
      <c r="K15" s="33" t="e">
        <f>SUM(K3:K14)/12</f>
        <v>#DIV/0!</v>
      </c>
      <c r="L15" s="33" t="e">
        <f>SUM(L3:L14)/12</f>
        <v>#DIV/0!</v>
      </c>
    </row>
    <row r="16" ht="22.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>
      <c r="H23" s="2"/>
    </row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</sheetData>
  <sheetProtection/>
  <mergeCells count="2">
    <mergeCell ref="B1:H1"/>
    <mergeCell ref="I1:L1"/>
  </mergeCells>
  <printOptions/>
  <pageMargins left="0.2" right="0.2" top="0.2" bottom="0.2" header="0" footer="0"/>
  <pageSetup horizontalDpi="30066" verticalDpi="30066" orientation="portrait" pageOrder="overThenDown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O12" sqref="O12"/>
    </sheetView>
  </sheetViews>
  <sheetFormatPr defaultColWidth="8.7109375" defaultRowHeight="15"/>
  <cols>
    <col min="1" max="6" width="15.140625" style="0" customWidth="1"/>
    <col min="7" max="7" width="9.28125" style="0" bestFit="1" customWidth="1"/>
  </cols>
  <sheetData>
    <row r="1" spans="1:6" ht="39.75" customHeight="1">
      <c r="A1" s="13">
        <v>2016</v>
      </c>
      <c r="B1" s="15" t="s">
        <v>5</v>
      </c>
      <c r="C1" s="17" t="s">
        <v>10</v>
      </c>
      <c r="D1" s="17" t="s">
        <v>11</v>
      </c>
      <c r="E1" s="17" t="s">
        <v>30</v>
      </c>
      <c r="F1" s="14" t="s">
        <v>31</v>
      </c>
    </row>
    <row r="2" spans="1:12" ht="25.5" customHeight="1">
      <c r="A2" s="7" t="s">
        <v>14</v>
      </c>
      <c r="B2" s="4">
        <v>128</v>
      </c>
      <c r="C2" s="57">
        <v>15000</v>
      </c>
      <c r="D2" s="22">
        <v>12000</v>
      </c>
      <c r="E2" s="31">
        <f>C2/B2</f>
        <v>117.1875</v>
      </c>
      <c r="F2" s="32">
        <f>D2/B2</f>
        <v>93.75</v>
      </c>
      <c r="H2" s="100" t="s">
        <v>32</v>
      </c>
      <c r="I2" s="100"/>
      <c r="J2" s="100"/>
      <c r="K2" s="100"/>
      <c r="L2" s="100"/>
    </row>
    <row r="3" spans="1:12" ht="25.5" customHeight="1">
      <c r="A3" s="8" t="s">
        <v>15</v>
      </c>
      <c r="B3" s="4">
        <v>112</v>
      </c>
      <c r="C3" s="57">
        <v>12000</v>
      </c>
      <c r="D3" s="22">
        <v>9000</v>
      </c>
      <c r="E3" s="31">
        <f>C3/B3</f>
        <v>107.14285714285714</v>
      </c>
      <c r="F3" s="32">
        <f>D3/B3</f>
        <v>80.35714285714286</v>
      </c>
      <c r="H3" s="100"/>
      <c r="I3" s="100"/>
      <c r="J3" s="100"/>
      <c r="K3" s="100"/>
      <c r="L3" s="100"/>
    </row>
    <row r="4" spans="1:12" ht="25.5" customHeight="1">
      <c r="A4" s="8" t="s">
        <v>16</v>
      </c>
      <c r="B4" s="4">
        <v>160</v>
      </c>
      <c r="C4" s="57">
        <v>21000</v>
      </c>
      <c r="D4" s="22">
        <v>17000</v>
      </c>
      <c r="E4" s="31">
        <f>C4/B4</f>
        <v>131.25</v>
      </c>
      <c r="F4" s="32">
        <f>D4/B4</f>
        <v>106.25</v>
      </c>
      <c r="H4" s="100"/>
      <c r="I4" s="100"/>
      <c r="J4" s="100"/>
      <c r="K4" s="100"/>
      <c r="L4" s="100"/>
    </row>
    <row r="5" spans="1:12" ht="25.5" customHeight="1">
      <c r="A5" s="8" t="s">
        <v>17</v>
      </c>
      <c r="B5" s="4">
        <v>168</v>
      </c>
      <c r="C5" s="57">
        <v>22000</v>
      </c>
      <c r="D5" s="22">
        <v>18000</v>
      </c>
      <c r="E5" s="31">
        <f>C5/B5</f>
        <v>130.95238095238096</v>
      </c>
      <c r="F5" s="32">
        <f>D5/B5</f>
        <v>107.14285714285714</v>
      </c>
      <c r="H5" s="100"/>
      <c r="I5" s="100"/>
      <c r="J5" s="100"/>
      <c r="K5" s="100"/>
      <c r="L5" s="100"/>
    </row>
    <row r="6" spans="1:12" ht="25.5" customHeight="1">
      <c r="A6" s="8" t="s">
        <v>18</v>
      </c>
      <c r="B6" s="4">
        <v>168</v>
      </c>
      <c r="C6" s="57">
        <v>22000</v>
      </c>
      <c r="D6" s="22">
        <v>18000</v>
      </c>
      <c r="E6" s="31">
        <f>C6/B6</f>
        <v>130.95238095238096</v>
      </c>
      <c r="F6" s="32">
        <f>D6/B6</f>
        <v>107.14285714285714</v>
      </c>
      <c r="H6" s="100"/>
      <c r="I6" s="100"/>
      <c r="J6" s="100"/>
      <c r="K6" s="100"/>
      <c r="L6" s="100"/>
    </row>
    <row r="7" spans="1:12" ht="25.5" customHeight="1">
      <c r="A7" s="8" t="s">
        <v>19</v>
      </c>
      <c r="B7" s="4">
        <v>144</v>
      </c>
      <c r="C7" s="57">
        <v>18000</v>
      </c>
      <c r="D7" s="22">
        <v>15000</v>
      </c>
      <c r="E7" s="31">
        <f>C7/B7</f>
        <v>125</v>
      </c>
      <c r="F7" s="32">
        <f>D7/B7</f>
        <v>104.16666666666667</v>
      </c>
      <c r="H7" s="100"/>
      <c r="I7" s="100"/>
      <c r="J7" s="100"/>
      <c r="K7" s="100"/>
      <c r="L7" s="100"/>
    </row>
    <row r="8" spans="1:12" ht="25.5" customHeight="1">
      <c r="A8" s="8" t="s">
        <v>20</v>
      </c>
      <c r="B8" s="4">
        <v>120</v>
      </c>
      <c r="C8" s="57">
        <v>14000</v>
      </c>
      <c r="D8" s="22">
        <v>11000</v>
      </c>
      <c r="E8" s="31">
        <f>C8/B8</f>
        <v>116.66666666666667</v>
      </c>
      <c r="F8" s="32">
        <f>D8/B8</f>
        <v>91.66666666666667</v>
      </c>
      <c r="H8" s="100"/>
      <c r="I8" s="100"/>
      <c r="J8" s="100"/>
      <c r="K8" s="100"/>
      <c r="L8" s="100"/>
    </row>
    <row r="9" spans="1:12" ht="25.5" customHeight="1">
      <c r="A9" s="8" t="s">
        <v>21</v>
      </c>
      <c r="B9" s="4"/>
      <c r="C9" s="57"/>
      <c r="D9" s="22"/>
      <c r="E9" s="31" t="e">
        <f>C9/B9</f>
        <v>#DIV/0!</v>
      </c>
      <c r="F9" s="32" t="e">
        <f>D9/B9</f>
        <v>#DIV/0!</v>
      </c>
      <c r="H9" s="100"/>
      <c r="I9" s="100"/>
      <c r="J9" s="100"/>
      <c r="K9" s="100"/>
      <c r="L9" s="100"/>
    </row>
    <row r="10" spans="1:12" ht="25.5" customHeight="1">
      <c r="A10" s="8" t="s">
        <v>22</v>
      </c>
      <c r="B10" s="4"/>
      <c r="C10" s="57"/>
      <c r="D10" s="22"/>
      <c r="E10" s="31" t="e">
        <f>C10/B10</f>
        <v>#DIV/0!</v>
      </c>
      <c r="F10" s="32" t="e">
        <f>D10/B10</f>
        <v>#DIV/0!</v>
      </c>
      <c r="H10" s="100"/>
      <c r="I10" s="100"/>
      <c r="J10" s="100"/>
      <c r="K10" s="100"/>
      <c r="L10" s="100"/>
    </row>
    <row r="11" spans="1:12" ht="25.5" customHeight="1">
      <c r="A11" s="8" t="s">
        <v>23</v>
      </c>
      <c r="B11" s="4"/>
      <c r="C11" s="57"/>
      <c r="D11" s="22"/>
      <c r="E11" s="31" t="e">
        <f>C11/B11</f>
        <v>#DIV/0!</v>
      </c>
      <c r="F11" s="32" t="e">
        <f>D11/B11</f>
        <v>#DIV/0!</v>
      </c>
      <c r="H11" s="100"/>
      <c r="I11" s="100"/>
      <c r="J11" s="100"/>
      <c r="K11" s="100"/>
      <c r="L11" s="100"/>
    </row>
    <row r="12" spans="1:12" ht="25.5" customHeight="1">
      <c r="A12" s="8" t="s">
        <v>24</v>
      </c>
      <c r="B12" s="4"/>
      <c r="C12" s="57"/>
      <c r="D12" s="22"/>
      <c r="E12" s="31" t="e">
        <f>C12/B12</f>
        <v>#DIV/0!</v>
      </c>
      <c r="F12" s="32" t="e">
        <f>D12/B12</f>
        <v>#DIV/0!</v>
      </c>
      <c r="H12" s="100"/>
      <c r="I12" s="100"/>
      <c r="J12" s="100"/>
      <c r="K12" s="100"/>
      <c r="L12" s="100"/>
    </row>
    <row r="13" spans="1:12" ht="25.5" customHeight="1">
      <c r="A13" s="8" t="s">
        <v>25</v>
      </c>
      <c r="B13" s="4"/>
      <c r="C13" s="57"/>
      <c r="D13" s="22"/>
      <c r="E13" s="31" t="e">
        <f>C13/B13</f>
        <v>#DIV/0!</v>
      </c>
      <c r="F13" s="32" t="e">
        <f>D13/B13</f>
        <v>#DIV/0!</v>
      </c>
      <c r="H13" s="100"/>
      <c r="I13" s="100"/>
      <c r="J13" s="100"/>
      <c r="K13" s="100"/>
      <c r="L13" s="100"/>
    </row>
    <row r="14" spans="1:12" ht="22.5" customHeight="1">
      <c r="A14" s="18" t="s">
        <v>26</v>
      </c>
      <c r="B14" s="29">
        <f>SUM(B2:B13)</f>
        <v>1000</v>
      </c>
      <c r="C14" s="29">
        <f>SUM(C2:C13)</f>
        <v>124000</v>
      </c>
      <c r="D14" s="29">
        <f>SUM(D2:D13)</f>
        <v>100000</v>
      </c>
      <c r="E14" s="29" t="e">
        <f>AVERAGE(E2:E13)</f>
        <v>#DIV/0!</v>
      </c>
      <c r="F14" s="29" t="e">
        <f>SUM(F2:F13)/12</f>
        <v>#DIV/0!</v>
      </c>
      <c r="H14" s="100"/>
      <c r="I14" s="100"/>
      <c r="J14" s="100"/>
      <c r="K14" s="100"/>
      <c r="L14" s="100"/>
    </row>
    <row r="15" ht="22.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</sheetData>
  <sheetProtection/>
  <mergeCells count="1">
    <mergeCell ref="H2:L14"/>
  </mergeCells>
  <printOptions/>
  <pageMargins left="0.2" right="0.2" top="0.2" bottom="0.2" header="0" footer="0"/>
  <pageSetup horizontalDpi="30066" verticalDpi="30066" orientation="portrait" pageOrder="overThenDown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Normal="90" workbookViewId="0" topLeftCell="A4">
      <selection activeCell="G15" sqref="G15"/>
    </sheetView>
  </sheetViews>
  <sheetFormatPr defaultColWidth="8.7109375" defaultRowHeight="15"/>
  <cols>
    <col min="1" max="1" width="4.7109375" style="0" bestFit="1" customWidth="1"/>
    <col min="2" max="2" width="27.8515625" style="0" bestFit="1" customWidth="1"/>
    <col min="3" max="3" width="16.28125" style="0" bestFit="1" customWidth="1"/>
    <col min="4" max="4" width="18.57421875" style="0" bestFit="1" customWidth="1"/>
    <col min="5" max="6" width="7.421875" style="0" bestFit="1" customWidth="1"/>
    <col min="7" max="8" width="10.7109375" style="0" bestFit="1" customWidth="1"/>
    <col min="9" max="11" width="9.28125" style="0" bestFit="1" customWidth="1"/>
  </cols>
  <sheetData>
    <row r="1" spans="1:11" ht="23.25">
      <c r="A1" s="34"/>
      <c r="B1" s="34" t="s">
        <v>33</v>
      </c>
      <c r="C1" s="35"/>
      <c r="D1" s="36"/>
      <c r="E1" s="37"/>
      <c r="F1" s="37"/>
      <c r="G1" s="37"/>
      <c r="H1" s="37"/>
      <c r="I1" s="37"/>
      <c r="J1" s="37"/>
      <c r="K1" s="38"/>
    </row>
    <row r="2" spans="1:11" ht="23.25">
      <c r="A2" s="39"/>
      <c r="B2" s="39"/>
      <c r="C2" s="40"/>
      <c r="D2" s="41"/>
      <c r="E2" s="42"/>
      <c r="F2" s="42"/>
      <c r="G2" s="42"/>
      <c r="H2" s="42"/>
      <c r="I2" s="42"/>
      <c r="J2" s="42"/>
      <c r="K2" s="55"/>
    </row>
    <row r="3" spans="1:11" ht="22.5" customHeight="1">
      <c r="A3" s="53"/>
      <c r="B3" s="53" t="s">
        <v>34</v>
      </c>
      <c r="C3" s="65" t="s">
        <v>35</v>
      </c>
      <c r="D3" s="66"/>
      <c r="E3" s="73" t="s">
        <v>36</v>
      </c>
      <c r="F3" s="69" t="s">
        <v>37</v>
      </c>
      <c r="G3" s="75" t="s">
        <v>38</v>
      </c>
      <c r="H3" s="23"/>
      <c r="I3" s="71" t="s">
        <v>39</v>
      </c>
      <c r="J3" s="24"/>
      <c r="K3" s="59"/>
    </row>
    <row r="4" spans="1:11" ht="22.5" customHeight="1">
      <c r="A4" s="54"/>
      <c r="B4" s="54"/>
      <c r="C4" s="67" t="s">
        <v>40</v>
      </c>
      <c r="D4" s="68" t="s">
        <v>41</v>
      </c>
      <c r="E4" s="74"/>
      <c r="F4" s="70"/>
      <c r="G4" s="76" t="s">
        <v>42</v>
      </c>
      <c r="H4" s="77" t="s">
        <v>43</v>
      </c>
      <c r="I4" s="72" t="s">
        <v>44</v>
      </c>
      <c r="J4" s="25" t="s">
        <v>45</v>
      </c>
      <c r="K4" s="43" t="s">
        <v>46</v>
      </c>
    </row>
    <row r="5" spans="1:11" ht="27.75" customHeight="1">
      <c r="A5" s="78" t="s">
        <v>47</v>
      </c>
      <c r="B5" s="79" t="s">
        <v>48</v>
      </c>
      <c r="C5" s="80">
        <v>42024</v>
      </c>
      <c r="D5" s="80">
        <v>42044</v>
      </c>
      <c r="E5" s="81">
        <f>IF(OR(C5="",D5=""),0,D5-C5+1)</f>
        <v>21</v>
      </c>
      <c r="F5" s="81">
        <v>10</v>
      </c>
      <c r="G5" s="82">
        <v>736</v>
      </c>
      <c r="H5" s="82">
        <v>2945</v>
      </c>
      <c r="I5" s="83">
        <f>(G5+H5)/(F5*12)</f>
        <v>30.675</v>
      </c>
      <c r="J5" s="83">
        <f>(G5+H5)/F5</f>
        <v>368.1</v>
      </c>
      <c r="K5" s="84">
        <f>(G5+H5)/E5</f>
        <v>175.28571428571428</v>
      </c>
    </row>
    <row r="6" spans="1:11" ht="27.75" customHeight="1">
      <c r="A6" s="85" t="s">
        <v>47</v>
      </c>
      <c r="B6" s="86" t="s">
        <v>49</v>
      </c>
      <c r="C6" s="87">
        <v>42145</v>
      </c>
      <c r="D6" s="87">
        <v>42163</v>
      </c>
      <c r="E6" s="88">
        <f>IF(OR(C6="",D6=""),0,D6-C6+1)</f>
        <v>19</v>
      </c>
      <c r="F6" s="89">
        <v>9</v>
      </c>
      <c r="G6" s="90">
        <v>0</v>
      </c>
      <c r="H6" s="90">
        <v>3170</v>
      </c>
      <c r="I6" s="91">
        <f>(G6+H6)/(F6*12)</f>
        <v>29.35185185185185</v>
      </c>
      <c r="J6" s="91">
        <f>(G6+H6)/F6</f>
        <v>352.22222222222223</v>
      </c>
      <c r="K6" s="92">
        <f>(G6+H6)/E6</f>
        <v>166.8421052631579</v>
      </c>
    </row>
    <row r="7" spans="1:11" ht="27.75" customHeight="1">
      <c r="A7" s="85" t="s">
        <v>50</v>
      </c>
      <c r="B7" s="93" t="s">
        <v>51</v>
      </c>
      <c r="C7" s="94">
        <v>42172</v>
      </c>
      <c r="D7" s="94">
        <v>42181</v>
      </c>
      <c r="E7" s="88">
        <f>IF(OR(C7="",D7=""),0,D7-C7+1)</f>
        <v>10</v>
      </c>
      <c r="F7" s="88">
        <v>5</v>
      </c>
      <c r="G7" s="90">
        <v>738.48</v>
      </c>
      <c r="H7" s="90">
        <v>1107.72</v>
      </c>
      <c r="I7" s="95">
        <f>(G7+H7)/(F7*12)</f>
        <v>30.77</v>
      </c>
      <c r="J7" s="91">
        <f>(G7+H7)/F7</f>
        <v>369.24</v>
      </c>
      <c r="K7" s="92">
        <f>(G7+H7)/E7</f>
        <v>184.62</v>
      </c>
    </row>
    <row r="8" spans="1:11" ht="27.75" customHeight="1">
      <c r="A8" s="85" t="s">
        <v>50</v>
      </c>
      <c r="B8" s="96" t="s">
        <v>52</v>
      </c>
      <c r="C8" s="97">
        <v>42184</v>
      </c>
      <c r="D8" s="97">
        <v>42199</v>
      </c>
      <c r="E8" s="98">
        <f>IF(OR(C8="",D8=""),0,D8-C8+1)</f>
        <v>16</v>
      </c>
      <c r="F8" s="88">
        <v>9</v>
      </c>
      <c r="G8" s="90">
        <v>1476.96</v>
      </c>
      <c r="H8" s="90">
        <v>1846.2</v>
      </c>
      <c r="I8" s="91">
        <f>(G8+H8)/(F8*12)</f>
        <v>30.77</v>
      </c>
      <c r="J8" s="91">
        <f>(G8+H8)/F8</f>
        <v>369.24</v>
      </c>
      <c r="K8" s="92">
        <f>(G8+H8)/E8</f>
        <v>207.6975</v>
      </c>
    </row>
    <row r="9" spans="1:11" ht="27.75" customHeight="1">
      <c r="A9" s="85" t="s">
        <v>50</v>
      </c>
      <c r="B9" s="99" t="s">
        <v>53</v>
      </c>
      <c r="C9" s="97">
        <v>42284</v>
      </c>
      <c r="D9" s="97">
        <v>42293</v>
      </c>
      <c r="E9" s="88">
        <f>IF(OR(C9="",D9=""),0,D9-C9+1)</f>
        <v>10</v>
      </c>
      <c r="F9" s="88">
        <v>6</v>
      </c>
      <c r="G9" s="90">
        <v>728</v>
      </c>
      <c r="H9" s="90">
        <v>728</v>
      </c>
      <c r="I9" s="95">
        <f>(G9+H9)/(F9*12)</f>
        <v>20.22222222222222</v>
      </c>
      <c r="J9" s="91">
        <f>(G9+H9)/F9</f>
        <v>242.66666666666666</v>
      </c>
      <c r="K9" s="92">
        <f>(G9+H9)/E9</f>
        <v>145.6</v>
      </c>
    </row>
    <row r="10" spans="1:11" ht="27.75" customHeight="1">
      <c r="A10" s="61" t="s">
        <v>50</v>
      </c>
      <c r="B10" s="60" t="s">
        <v>53</v>
      </c>
      <c r="C10" s="46">
        <v>42381</v>
      </c>
      <c r="D10" s="46">
        <v>42390</v>
      </c>
      <c r="E10" s="47">
        <f>IF(OR(C10="",D10=""),0,D10-C10+1)</f>
        <v>10</v>
      </c>
      <c r="F10" s="47">
        <v>5</v>
      </c>
      <c r="G10" s="27">
        <v>759</v>
      </c>
      <c r="H10" s="27">
        <v>759</v>
      </c>
      <c r="I10" s="28">
        <f>(G10+H10)/(F10*12)</f>
        <v>25.3</v>
      </c>
      <c r="J10" s="28">
        <f>(G10+H10)/F10</f>
        <v>303.6</v>
      </c>
      <c r="K10" s="56">
        <f>(G10+H10)/E10</f>
        <v>151.8</v>
      </c>
    </row>
    <row r="11" spans="1:11" ht="27.75" customHeight="1">
      <c r="A11" s="61" t="s">
        <v>50</v>
      </c>
      <c r="B11" s="45" t="s">
        <v>54</v>
      </c>
      <c r="C11" s="46">
        <v>42421</v>
      </c>
      <c r="D11" s="46">
        <v>42426</v>
      </c>
      <c r="E11" s="47">
        <f>IF(OR(C11="",D11=""),0,D11-C11+1)</f>
        <v>6</v>
      </c>
      <c r="F11" s="47">
        <v>3</v>
      </c>
      <c r="G11" s="27">
        <f>793.3+803.65</f>
        <v>1596.9499999999998</v>
      </c>
      <c r="H11" s="27">
        <f>634.64+1914.27</f>
        <v>2548.91</v>
      </c>
      <c r="I11" s="26">
        <f>(G11+H11)/((F11+F12+F13)*12)</f>
        <v>28.79069444444444</v>
      </c>
      <c r="J11" s="28">
        <f>(G11+H11)/(F11+F12+F13)</f>
        <v>345.4883333333333</v>
      </c>
      <c r="K11" s="56">
        <f>(G11+H11)/(E11+E12+E13)</f>
        <v>159.45615384615382</v>
      </c>
    </row>
    <row r="12" spans="1:11" ht="27.75" customHeight="1">
      <c r="A12" s="61" t="s">
        <v>50</v>
      </c>
      <c r="B12" s="45" t="s">
        <v>55</v>
      </c>
      <c r="C12" s="46">
        <v>42427</v>
      </c>
      <c r="D12" s="46">
        <v>42436</v>
      </c>
      <c r="E12" s="47">
        <f>IF(OR(C12="",D12=""),0,D12-C12+1)</f>
        <v>10</v>
      </c>
      <c r="F12" s="47">
        <v>5</v>
      </c>
      <c r="G12" s="27"/>
      <c r="H12" s="27"/>
      <c r="I12" s="28"/>
      <c r="J12" s="28"/>
      <c r="K12" s="56"/>
    </row>
    <row r="13" spans="1:11" ht="27.75" customHeight="1">
      <c r="A13" s="61" t="s">
        <v>50</v>
      </c>
      <c r="B13" s="60" t="s">
        <v>53</v>
      </c>
      <c r="C13" s="46">
        <v>42438</v>
      </c>
      <c r="D13" s="46">
        <v>42447</v>
      </c>
      <c r="E13" s="47">
        <f>IF(OR(C13="",D13=""),0,D13-C13+1)</f>
        <v>10</v>
      </c>
      <c r="F13" s="47">
        <v>4</v>
      </c>
      <c r="G13" s="27"/>
      <c r="H13" s="27"/>
      <c r="I13" s="26"/>
      <c r="J13" s="28"/>
      <c r="K13" s="56"/>
    </row>
    <row r="14" spans="1:11" ht="27.75" customHeight="1">
      <c r="A14" s="61" t="s">
        <v>50</v>
      </c>
      <c r="B14" s="44" t="s">
        <v>56</v>
      </c>
      <c r="C14" s="46">
        <v>42467</v>
      </c>
      <c r="D14" s="46">
        <v>42479</v>
      </c>
      <c r="E14" s="47">
        <f>IF(OR(C14="",D14=""),0,D14-C14+1)</f>
        <v>13</v>
      </c>
      <c r="F14" s="47">
        <v>6</v>
      </c>
      <c r="G14" s="27">
        <v>812.7</v>
      </c>
      <c r="H14" s="27">
        <v>1300.32</v>
      </c>
      <c r="I14" s="28">
        <f>(G14+H14)/(F14*12)</f>
        <v>29.3475</v>
      </c>
      <c r="J14" s="28">
        <f>(G14+H14)/F14</f>
        <v>352.17</v>
      </c>
      <c r="K14" s="56">
        <f>(G14+H14)/E14</f>
        <v>162.54</v>
      </c>
    </row>
    <row r="15" spans="1:11" ht="27.75" customHeight="1">
      <c r="A15" s="61" t="s">
        <v>50</v>
      </c>
      <c r="B15" s="45" t="s">
        <v>57</v>
      </c>
      <c r="C15" s="46">
        <v>42569</v>
      </c>
      <c r="D15" s="46">
        <v>42585</v>
      </c>
      <c r="E15" s="47">
        <f>IF(OR(C15="",D15=""),0,D15-C15+1)</f>
        <v>17</v>
      </c>
      <c r="F15" s="47">
        <v>9</v>
      </c>
      <c r="G15" s="27"/>
      <c r="H15" s="27"/>
      <c r="I15" s="26">
        <f>(G15+H15)/(F15*12)</f>
        <v>0</v>
      </c>
      <c r="J15" s="28">
        <f>(G15+H15)/F15</f>
        <v>0</v>
      </c>
      <c r="K15" s="56">
        <f>(G15+H15)/E15</f>
        <v>0</v>
      </c>
    </row>
    <row r="16" spans="1:11" ht="27.75" customHeight="1">
      <c r="A16" s="61"/>
      <c r="B16" s="45"/>
      <c r="C16" s="46"/>
      <c r="D16" s="46"/>
      <c r="E16" s="47">
        <f>IF(OR(C16="",D16=""),0,D16-C16+1)</f>
        <v>0</v>
      </c>
      <c r="F16" s="47"/>
      <c r="G16" s="27"/>
      <c r="H16" s="27"/>
      <c r="I16" s="28" t="e">
        <f>(G16+H16)/(F16*12)</f>
        <v>#DIV/0!</v>
      </c>
      <c r="J16" s="28" t="e">
        <f>(G16+H16)/F16</f>
        <v>#DIV/0!</v>
      </c>
      <c r="K16" s="56" t="e">
        <f>(G16+H16)/E16</f>
        <v>#DIV/0!</v>
      </c>
    </row>
    <row r="17" spans="1:11" ht="27.75" customHeight="1">
      <c r="A17" s="61"/>
      <c r="B17" s="45"/>
      <c r="C17" s="46"/>
      <c r="D17" s="46"/>
      <c r="E17" s="47">
        <f>IF(OR(C17="",D17=""),0,D17-C17+1)</f>
        <v>0</v>
      </c>
      <c r="F17" s="47"/>
      <c r="G17" s="27"/>
      <c r="H17" s="27"/>
      <c r="I17" s="26" t="e">
        <f>(G17+H17)/(F17*12)</f>
        <v>#DIV/0!</v>
      </c>
      <c r="J17" s="28" t="e">
        <f>(G17+H17)/F17</f>
        <v>#DIV/0!</v>
      </c>
      <c r="K17" s="56" t="e">
        <f>(G17+H17)/E17</f>
        <v>#DIV/0!</v>
      </c>
    </row>
    <row r="18" spans="1:11" ht="27.75" customHeight="1">
      <c r="A18" s="61"/>
      <c r="B18" s="45"/>
      <c r="C18" s="46"/>
      <c r="D18" s="46"/>
      <c r="E18" s="47">
        <f>IF(OR(C18="",D18=""),0,D18-C18+1)</f>
        <v>0</v>
      </c>
      <c r="F18" s="47"/>
      <c r="G18" s="27"/>
      <c r="H18" s="27"/>
      <c r="I18" s="28" t="e">
        <f>(G18+H18)/(F18*12)</f>
        <v>#DIV/0!</v>
      </c>
      <c r="J18" s="28" t="e">
        <f>(G18+H18)/F18</f>
        <v>#DIV/0!</v>
      </c>
      <c r="K18" s="56" t="e">
        <f>(G18+H18)/E18</f>
        <v>#DIV/0!</v>
      </c>
    </row>
    <row r="19" spans="1:11" ht="27.75" customHeight="1">
      <c r="A19" s="61"/>
      <c r="B19" s="45"/>
      <c r="C19" s="46"/>
      <c r="D19" s="46"/>
      <c r="E19" s="47">
        <f>IF(OR(C19="",D19=""),0,D19-C19+1)</f>
        <v>0</v>
      </c>
      <c r="F19" s="47"/>
      <c r="G19" s="27"/>
      <c r="H19" s="27"/>
      <c r="I19" s="26" t="e">
        <f>(G19+H19)/(F19*12)</f>
        <v>#DIV/0!</v>
      </c>
      <c r="J19" s="28" t="e">
        <f>(G19+H19)/F19</f>
        <v>#DIV/0!</v>
      </c>
      <c r="K19" s="56" t="e">
        <f>(G19+H19)/E19</f>
        <v>#DIV/0!</v>
      </c>
    </row>
    <row r="20" spans="1:11" ht="27.75" customHeight="1">
      <c r="A20" s="61"/>
      <c r="B20" s="45"/>
      <c r="C20" s="46"/>
      <c r="D20" s="46"/>
      <c r="E20" s="47">
        <f>IF(OR(C20="",D20=""),0,D20-C20+1)</f>
        <v>0</v>
      </c>
      <c r="F20" s="47"/>
      <c r="G20" s="27"/>
      <c r="H20" s="27"/>
      <c r="I20" s="28" t="e">
        <f>(G20+H20)/(F20*12)</f>
        <v>#DIV/0!</v>
      </c>
      <c r="J20" s="28" t="e">
        <f>(G20+H20)/F20</f>
        <v>#DIV/0!</v>
      </c>
      <c r="K20" s="56" t="e">
        <f>(G20+H20)/E20</f>
        <v>#DIV/0!</v>
      </c>
    </row>
    <row r="21" spans="1:11" ht="27.75" customHeight="1">
      <c r="A21" s="61"/>
      <c r="B21" s="45"/>
      <c r="C21" s="46"/>
      <c r="D21" s="46"/>
      <c r="E21" s="47">
        <f>IF(OR(C21="",D21=""),0,D21-C21+1)</f>
        <v>0</v>
      </c>
      <c r="F21" s="47"/>
      <c r="G21" s="27"/>
      <c r="H21" s="27"/>
      <c r="I21" s="26" t="e">
        <f>(G21+H21)/(F21*12)</f>
        <v>#DIV/0!</v>
      </c>
      <c r="J21" s="28" t="e">
        <f>(G21+H21)/F21</f>
        <v>#DIV/0!</v>
      </c>
      <c r="K21" s="56" t="e">
        <f>(G21+H21)/E21</f>
        <v>#DIV/0!</v>
      </c>
    </row>
    <row r="22" spans="1:11" ht="27.75" customHeight="1">
      <c r="A22" s="61"/>
      <c r="B22" s="45"/>
      <c r="C22" s="46"/>
      <c r="D22" s="46"/>
      <c r="E22" s="47">
        <f>IF(OR(C22="",D22=""),0,D22-C22+1)</f>
        <v>0</v>
      </c>
      <c r="F22" s="47"/>
      <c r="G22" s="27"/>
      <c r="H22" s="27"/>
      <c r="I22" s="28" t="e">
        <f>(G22+H22)/(F22*12)</f>
        <v>#DIV/0!</v>
      </c>
      <c r="J22" s="28" t="e">
        <f>(G22+H22)/F22</f>
        <v>#DIV/0!</v>
      </c>
      <c r="K22" s="56" t="e">
        <f>(G22+H22)/E22</f>
        <v>#DIV/0!</v>
      </c>
    </row>
    <row r="23" spans="1:11" ht="27.75" customHeight="1">
      <c r="A23" s="62"/>
      <c r="B23" s="48"/>
      <c r="C23" s="49"/>
      <c r="D23" s="49"/>
      <c r="E23" s="63">
        <f>IF(OR(C23="",D23=""),0,D23-C23+1)</f>
        <v>0</v>
      </c>
      <c r="F23" s="50"/>
      <c r="G23" s="51"/>
      <c r="H23" s="51"/>
      <c r="I23" s="64" t="e">
        <f>(G23+H23)/(F23*12)</f>
        <v>#DIV/0!</v>
      </c>
      <c r="J23" s="52" t="e">
        <f>(G23+H23)/F23</f>
        <v>#DIV/0!</v>
      </c>
      <c r="K23" s="58" t="e">
        <f>(G23+H23)/E23</f>
        <v>#DIV/0!</v>
      </c>
    </row>
  </sheetData>
  <sheetProtection/>
  <mergeCells count="13">
    <mergeCell ref="B1:K2"/>
    <mergeCell ref="C3:D3"/>
    <mergeCell ref="G3:H3"/>
    <mergeCell ref="I3:K3"/>
    <mergeCell ref="A3:A4"/>
    <mergeCell ref="B3:B4"/>
    <mergeCell ref="E3:E4"/>
    <mergeCell ref="F3:F4"/>
    <mergeCell ref="G11:G13"/>
    <mergeCell ref="H11:H13"/>
    <mergeCell ref="I11:I13"/>
    <mergeCell ref="J11:J13"/>
    <mergeCell ref="K11:K13"/>
  </mergeCells>
  <printOptions horizontalCentered="1" verticalCentered="1"/>
  <pageMargins left="0.1597222222222222" right="0.1597222222222222" top="0.1597222222222222" bottom="0.1597222222222222" header="0" footer="0"/>
  <pageSetup horizontalDpi="30066" verticalDpi="30066" orientation="landscape" pageOrder="overThenDown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Artemius</dc:creator>
  <cp:keywords/>
  <dc:description/>
  <cp:lastModifiedBy/>
  <dcterms:created xsi:type="dcterms:W3CDTF">2016-08-07T17:56:46Z</dcterms:created>
  <dcterms:modified xsi:type="dcterms:W3CDTF">2014-09-10T22:44:53Z</dcterms:modified>
  <cp:category/>
  <cp:version/>
  <cp:contentType/>
  <cp:contentStatus/>
</cp:coreProperties>
</file>