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депозит" sheetId="1" r:id="rId1"/>
    <sheet name="депозит (2)" sheetId="5" r:id="rId2"/>
    <sheet name="кредит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A38" i="1" l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/>
  <c r="A34" i="1"/>
  <c r="A35" i="1"/>
  <c r="A36" i="1"/>
  <c r="A37" i="1"/>
  <c r="A9" i="1"/>
  <c r="A41" i="5"/>
  <c r="B41" i="5"/>
  <c r="C41" i="5"/>
  <c r="D41" i="5"/>
  <c r="E41" i="5"/>
  <c r="A42" i="5"/>
  <c r="B42" i="5"/>
  <c r="C42" i="5"/>
  <c r="D42" i="5"/>
  <c r="E42" i="5"/>
  <c r="A43" i="5"/>
  <c r="B43" i="5"/>
  <c r="C43" i="5"/>
  <c r="D43" i="5"/>
  <c r="E43" i="5"/>
  <c r="A44" i="5"/>
  <c r="B44" i="5"/>
  <c r="C44" i="5"/>
  <c r="D44" i="5"/>
  <c r="E44" i="5"/>
  <c r="A45" i="5"/>
  <c r="B45" i="5"/>
  <c r="C45" i="5"/>
  <c r="D45" i="5"/>
  <c r="E45" i="5"/>
  <c r="A46" i="5"/>
  <c r="B46" i="5"/>
  <c r="C46" i="5"/>
  <c r="D46" i="5"/>
  <c r="E46" i="5"/>
  <c r="A47" i="5"/>
  <c r="B47" i="5"/>
  <c r="C47" i="5"/>
  <c r="D47" i="5"/>
  <c r="E47" i="5"/>
  <c r="A48" i="5"/>
  <c r="B48" i="5"/>
  <c r="C48" i="5"/>
  <c r="D48" i="5"/>
  <c r="E48" i="5"/>
  <c r="A49" i="5"/>
  <c r="B49" i="5"/>
  <c r="C49" i="5"/>
  <c r="D49" i="5"/>
  <c r="E49" i="5"/>
  <c r="A50" i="5"/>
  <c r="B50" i="5"/>
  <c r="C50" i="5"/>
  <c r="D50" i="5"/>
  <c r="E50" i="5"/>
  <c r="A51" i="5"/>
  <c r="B51" i="5"/>
  <c r="C51" i="5"/>
  <c r="D51" i="5"/>
  <c r="E51" i="5"/>
  <c r="A52" i="5"/>
  <c r="B52" i="5"/>
  <c r="C52" i="5"/>
  <c r="D52" i="5"/>
  <c r="E52" i="5"/>
  <c r="A53" i="5"/>
  <c r="B53" i="5"/>
  <c r="C53" i="5"/>
  <c r="D53" i="5"/>
  <c r="E53" i="5"/>
  <c r="A54" i="5"/>
  <c r="B54" i="5"/>
  <c r="C54" i="5"/>
  <c r="D54" i="5"/>
  <c r="E54" i="5"/>
  <c r="A55" i="5"/>
  <c r="B55" i="5"/>
  <c r="C55" i="5"/>
  <c r="D55" i="5"/>
  <c r="E55" i="5"/>
  <c r="A56" i="5"/>
  <c r="B56" i="5"/>
  <c r="C56" i="5"/>
  <c r="D56" i="5"/>
  <c r="E56" i="5"/>
  <c r="A57" i="5"/>
  <c r="B57" i="5"/>
  <c r="C57" i="5"/>
  <c r="D57" i="5"/>
  <c r="E57" i="5"/>
  <c r="A58" i="5"/>
  <c r="B58" i="5"/>
  <c r="C58" i="5"/>
  <c r="D58" i="5"/>
  <c r="E58" i="5"/>
  <c r="A59" i="5"/>
  <c r="B59" i="5"/>
  <c r="C59" i="5"/>
  <c r="D59" i="5"/>
  <c r="E59" i="5"/>
  <c r="A60" i="5"/>
  <c r="B60" i="5"/>
  <c r="C60" i="5"/>
  <c r="D60" i="5"/>
  <c r="E60" i="5"/>
  <c r="A61" i="5"/>
  <c r="B61" i="5"/>
  <c r="C61" i="5"/>
  <c r="D61" i="5"/>
  <c r="E61" i="5"/>
  <c r="A62" i="5"/>
  <c r="B62" i="5"/>
  <c r="C62" i="5"/>
  <c r="D62" i="5"/>
  <c r="E62" i="5"/>
  <c r="A63" i="5"/>
  <c r="B63" i="5"/>
  <c r="C63" i="5"/>
  <c r="D63" i="5"/>
  <c r="E63" i="5"/>
  <c r="A64" i="5"/>
  <c r="B64" i="5"/>
  <c r="C64" i="5"/>
  <c r="D64" i="5"/>
  <c r="E64" i="5"/>
  <c r="A65" i="5"/>
  <c r="B65" i="5"/>
  <c r="C65" i="5"/>
  <c r="D65" i="5"/>
  <c r="E65" i="5"/>
  <c r="A66" i="5"/>
  <c r="B66" i="5"/>
  <c r="C66" i="5"/>
  <c r="D66" i="5"/>
  <c r="E66" i="5"/>
  <c r="A67" i="5"/>
  <c r="B67" i="5"/>
  <c r="C67" i="5"/>
  <c r="D67" i="5"/>
  <c r="E67" i="5"/>
  <c r="A68" i="5"/>
  <c r="B68" i="5"/>
  <c r="C68" i="5"/>
  <c r="D68" i="5"/>
  <c r="E68" i="5"/>
  <c r="A69" i="5"/>
  <c r="B69" i="5"/>
  <c r="C69" i="5"/>
  <c r="D69" i="5"/>
  <c r="E69" i="5"/>
  <c r="A70" i="5"/>
  <c r="B70" i="5"/>
  <c r="C70" i="5"/>
  <c r="D70" i="5"/>
  <c r="E70" i="5"/>
  <c r="A71" i="5"/>
  <c r="B71" i="5"/>
  <c r="C71" i="5"/>
  <c r="D71" i="5"/>
  <c r="E71" i="5"/>
  <c r="A72" i="5"/>
  <c r="B72" i="5"/>
  <c r="C72" i="5"/>
  <c r="D72" i="5"/>
  <c r="E72" i="5"/>
  <c r="A73" i="5"/>
  <c r="B73" i="5"/>
  <c r="C73" i="5"/>
  <c r="D73" i="5"/>
  <c r="E73" i="5"/>
  <c r="A74" i="5"/>
  <c r="B74" i="5"/>
  <c r="C74" i="5"/>
  <c r="D74" i="5"/>
  <c r="E74" i="5"/>
  <c r="A75" i="5"/>
  <c r="B75" i="5"/>
  <c r="C75" i="5"/>
  <c r="D75" i="5"/>
  <c r="E75" i="5"/>
  <c r="A76" i="5"/>
  <c r="B76" i="5"/>
  <c r="C76" i="5"/>
  <c r="D76" i="5"/>
  <c r="E76" i="5"/>
  <c r="A77" i="5"/>
  <c r="B77" i="5"/>
  <c r="C77" i="5"/>
  <c r="D77" i="5"/>
  <c r="E77" i="5"/>
  <c r="A78" i="5"/>
  <c r="B78" i="5"/>
  <c r="C78" i="5"/>
  <c r="D78" i="5"/>
  <c r="E78" i="5"/>
  <c r="A79" i="5"/>
  <c r="B79" i="5"/>
  <c r="C79" i="5"/>
  <c r="D79" i="5"/>
  <c r="E79" i="5"/>
  <c r="A80" i="5"/>
  <c r="B80" i="5"/>
  <c r="C80" i="5"/>
  <c r="D80" i="5"/>
  <c r="E80" i="5"/>
  <c r="A81" i="5"/>
  <c r="B81" i="5"/>
  <c r="C81" i="5"/>
  <c r="D81" i="5"/>
  <c r="E81" i="5"/>
  <c r="A82" i="5"/>
  <c r="B82" i="5"/>
  <c r="C82" i="5"/>
  <c r="D82" i="5"/>
  <c r="E82" i="5"/>
  <c r="A83" i="5"/>
  <c r="B83" i="5"/>
  <c r="C83" i="5"/>
  <c r="D83" i="5"/>
  <c r="E83" i="5"/>
  <c r="A84" i="5"/>
  <c r="B84" i="5"/>
  <c r="C84" i="5"/>
  <c r="D84" i="5"/>
  <c r="E84" i="5"/>
  <c r="A85" i="5"/>
  <c r="B85" i="5"/>
  <c r="C85" i="5"/>
  <c r="D85" i="5"/>
  <c r="E85" i="5"/>
  <c r="A86" i="5"/>
  <c r="B86" i="5"/>
  <c r="C86" i="5"/>
  <c r="D86" i="5"/>
  <c r="E86" i="5"/>
  <c r="A87" i="5"/>
  <c r="B87" i="5"/>
  <c r="C87" i="5"/>
  <c r="D87" i="5"/>
  <c r="E87" i="5"/>
  <c r="A88" i="5"/>
  <c r="B88" i="5"/>
  <c r="C88" i="5"/>
  <c r="D88" i="5"/>
  <c r="E88" i="5"/>
  <c r="A89" i="5"/>
  <c r="B89" i="5"/>
  <c r="C89" i="5"/>
  <c r="D89" i="5"/>
  <c r="E89" i="5"/>
  <c r="A90" i="5"/>
  <c r="B90" i="5"/>
  <c r="C90" i="5"/>
  <c r="D90" i="5"/>
  <c r="E90" i="5"/>
  <c r="A91" i="5"/>
  <c r="B91" i="5"/>
  <c r="C91" i="5"/>
  <c r="D91" i="5"/>
  <c r="E91" i="5"/>
  <c r="A92" i="5"/>
  <c r="B92" i="5"/>
  <c r="C92" i="5"/>
  <c r="D92" i="5"/>
  <c r="E92" i="5"/>
  <c r="A93" i="5"/>
  <c r="B93" i="5"/>
  <c r="C93" i="5"/>
  <c r="D93" i="5"/>
  <c r="E93" i="5"/>
  <c r="A94" i="5"/>
  <c r="B94" i="5"/>
  <c r="C94" i="5"/>
  <c r="D94" i="5"/>
  <c r="E94" i="5"/>
  <c r="A95" i="5"/>
  <c r="B95" i="5"/>
  <c r="C95" i="5"/>
  <c r="D95" i="5"/>
  <c r="E95" i="5"/>
  <c r="A96" i="5"/>
  <c r="B96" i="5"/>
  <c r="C96" i="5"/>
  <c r="D96" i="5"/>
  <c r="E96" i="5"/>
  <c r="A97" i="5"/>
  <c r="B97" i="5"/>
  <c r="C97" i="5"/>
  <c r="D97" i="5"/>
  <c r="E97" i="5"/>
  <c r="A98" i="5"/>
  <c r="B98" i="5"/>
  <c r="C98" i="5"/>
  <c r="D98" i="5"/>
  <c r="E98" i="5"/>
  <c r="A99" i="5"/>
  <c r="B99" i="5"/>
  <c r="C99" i="5"/>
  <c r="D99" i="5"/>
  <c r="E99" i="5"/>
  <c r="A10" i="5"/>
  <c r="B10" i="5"/>
  <c r="C10" i="5" s="1"/>
  <c r="D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A33" i="5"/>
  <c r="B33" i="5"/>
  <c r="C33" i="5"/>
  <c r="D33" i="5"/>
  <c r="E33" i="5"/>
  <c r="A34" i="5"/>
  <c r="B34" i="5"/>
  <c r="C34" i="5"/>
  <c r="D34" i="5"/>
  <c r="E34" i="5"/>
  <c r="A35" i="5"/>
  <c r="B35" i="5"/>
  <c r="C35" i="5"/>
  <c r="D35" i="5"/>
  <c r="E35" i="5"/>
  <c r="A36" i="5"/>
  <c r="B36" i="5"/>
  <c r="C36" i="5"/>
  <c r="D36" i="5"/>
  <c r="E36" i="5"/>
  <c r="A37" i="5"/>
  <c r="B37" i="5"/>
  <c r="C37" i="5"/>
  <c r="D37" i="5"/>
  <c r="E37" i="5"/>
  <c r="A38" i="5"/>
  <c r="B38" i="5"/>
  <c r="C38" i="5"/>
  <c r="D38" i="5"/>
  <c r="E38" i="5"/>
  <c r="A39" i="5"/>
  <c r="B39" i="5"/>
  <c r="C39" i="5"/>
  <c r="D39" i="5"/>
  <c r="E39" i="5"/>
  <c r="A40" i="5"/>
  <c r="B40" i="5"/>
  <c r="C40" i="5"/>
  <c r="D40" i="5"/>
  <c r="E40" i="5"/>
  <c r="D9" i="5"/>
  <c r="A9" i="5"/>
  <c r="E7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33" i="5" s="1"/>
  <c r="I9" i="5"/>
  <c r="H9" i="5"/>
  <c r="K9" i="5" s="1"/>
  <c r="H10" i="5" s="1"/>
  <c r="B9" i="5"/>
  <c r="E33" i="1"/>
  <c r="E34" i="1"/>
  <c r="E35" i="1"/>
  <c r="E36" i="1"/>
  <c r="E37" i="1"/>
  <c r="D9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10" i="1"/>
  <c r="D11" i="1"/>
  <c r="D12" i="1"/>
  <c r="D13" i="1"/>
  <c r="D14" i="1"/>
  <c r="D15" i="1"/>
  <c r="D16" i="1"/>
  <c r="D17" i="1"/>
  <c r="D18" i="1"/>
  <c r="D19" i="1"/>
  <c r="D20" i="1"/>
  <c r="C33" i="1"/>
  <c r="C34" i="1"/>
  <c r="C35" i="1"/>
  <c r="C36" i="1"/>
  <c r="C37" i="1"/>
  <c r="B33" i="1"/>
  <c r="B34" i="1"/>
  <c r="B35" i="1"/>
  <c r="B36" i="1"/>
  <c r="B37" i="1"/>
  <c r="B9" i="1"/>
  <c r="E10" i="5" l="1"/>
  <c r="B11" i="5"/>
  <c r="I10" i="5"/>
  <c r="K10" i="5"/>
  <c r="H11" i="5" s="1"/>
  <c r="C9" i="5"/>
  <c r="D33" i="1"/>
  <c r="C9" i="1"/>
  <c r="D21" i="1"/>
  <c r="C11" i="5" l="1"/>
  <c r="I11" i="5"/>
  <c r="K11" i="5" s="1"/>
  <c r="H12" i="5" s="1"/>
  <c r="E9" i="5"/>
  <c r="B10" i="1"/>
  <c r="E9" i="1"/>
  <c r="B12" i="5" l="1"/>
  <c r="E11" i="5"/>
  <c r="I12" i="5"/>
  <c r="K12" i="5" s="1"/>
  <c r="H13" i="5" s="1"/>
  <c r="C10" i="1"/>
  <c r="E10" i="1" s="1"/>
  <c r="J21" i="1"/>
  <c r="J22" i="1"/>
  <c r="J23" i="1"/>
  <c r="J24" i="1"/>
  <c r="J25" i="1"/>
  <c r="J26" i="1"/>
  <c r="J27" i="1"/>
  <c r="J28" i="1"/>
  <c r="J29" i="1"/>
  <c r="J30" i="1"/>
  <c r="J31" i="1"/>
  <c r="J32" i="1"/>
  <c r="J20" i="1"/>
  <c r="J19" i="1"/>
  <c r="J18" i="1"/>
  <c r="J17" i="1"/>
  <c r="J16" i="1"/>
  <c r="J15" i="1"/>
  <c r="J14" i="1"/>
  <c r="J13" i="1"/>
  <c r="J12" i="1"/>
  <c r="J11" i="1"/>
  <c r="J10" i="1"/>
  <c r="J9" i="1"/>
  <c r="J33" i="1" s="1"/>
  <c r="I9" i="1"/>
  <c r="K9" i="1" s="1"/>
  <c r="H10" i="1" s="1"/>
  <c r="H9" i="1"/>
  <c r="H9" i="2"/>
  <c r="G9" i="2"/>
  <c r="C5" i="2"/>
  <c r="B11" i="2" s="1"/>
  <c r="C11" i="2"/>
  <c r="E11" i="2" s="1"/>
  <c r="E12" i="2" s="1"/>
  <c r="E13" i="2" s="1"/>
  <c r="C12" i="2"/>
  <c r="E14" i="2"/>
  <c r="E15" i="2" s="1"/>
  <c r="E16" i="2" s="1"/>
  <c r="E17" i="2"/>
  <c r="E18" i="2" s="1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B12" i="2"/>
  <c r="D12" i="2"/>
  <c r="H12" i="2" s="1"/>
  <c r="D13" i="2"/>
  <c r="D14" i="2"/>
  <c r="B15" i="2"/>
  <c r="D15" i="2"/>
  <c r="B16" i="2"/>
  <c r="D16" i="2"/>
  <c r="D17" i="2"/>
  <c r="D18" i="2"/>
  <c r="B19" i="2"/>
  <c r="D19" i="2"/>
  <c r="B20" i="2"/>
  <c r="D20" i="2"/>
  <c r="D21" i="2"/>
  <c r="H21" i="2" s="1"/>
  <c r="D22" i="2"/>
  <c r="B23" i="2"/>
  <c r="D23" i="2"/>
  <c r="B24" i="2"/>
  <c r="D24" i="2"/>
  <c r="H24" i="2" s="1"/>
  <c r="D25" i="2"/>
  <c r="H25" i="2" s="1"/>
  <c r="D26" i="2"/>
  <c r="B27" i="2"/>
  <c r="D27" i="2"/>
  <c r="B28" i="2"/>
  <c r="D28" i="2"/>
  <c r="D29" i="2"/>
  <c r="D30" i="2"/>
  <c r="B31" i="2"/>
  <c r="D31" i="2"/>
  <c r="B32" i="2"/>
  <c r="D32" i="2"/>
  <c r="D33" i="2"/>
  <c r="H33" i="2" s="1"/>
  <c r="D34" i="2"/>
  <c r="B35" i="2"/>
  <c r="D35" i="2"/>
  <c r="B36" i="2"/>
  <c r="D36" i="2"/>
  <c r="D37" i="2"/>
  <c r="H37" i="2" s="1"/>
  <c r="D38" i="2"/>
  <c r="B39" i="2"/>
  <c r="D39" i="2"/>
  <c r="B40" i="2"/>
  <c r="D40" i="2"/>
  <c r="H40" i="2" s="1"/>
  <c r="D41" i="2"/>
  <c r="G41" i="2" s="1"/>
  <c r="I41" i="2" s="1"/>
  <c r="D42" i="2"/>
  <c r="B43" i="2"/>
  <c r="D43" i="2"/>
  <c r="B44" i="2"/>
  <c r="D44" i="2"/>
  <c r="D45" i="2"/>
  <c r="D46" i="2"/>
  <c r="B47" i="2"/>
  <c r="D47" i="2"/>
  <c r="B48" i="2"/>
  <c r="D48" i="2"/>
  <c r="H48" i="2" s="1"/>
  <c r="D49" i="2"/>
  <c r="H49" i="2" s="1"/>
  <c r="D50" i="2"/>
  <c r="B51" i="2"/>
  <c r="D51" i="2"/>
  <c r="B52" i="2"/>
  <c r="D52" i="2"/>
  <c r="D53" i="2"/>
  <c r="H53" i="2" s="1"/>
  <c r="D54" i="2"/>
  <c r="B55" i="2"/>
  <c r="D55" i="2"/>
  <c r="B56" i="2"/>
  <c r="D56" i="2"/>
  <c r="H56" i="2" s="1"/>
  <c r="D57" i="2"/>
  <c r="D58" i="2"/>
  <c r="B59" i="2"/>
  <c r="D59" i="2"/>
  <c r="B60" i="2"/>
  <c r="D60" i="2"/>
  <c r="H60" i="2" s="1"/>
  <c r="D61" i="2"/>
  <c r="D62" i="2"/>
  <c r="B63" i="2"/>
  <c r="D63" i="2"/>
  <c r="B64" i="2"/>
  <c r="D64" i="2"/>
  <c r="H64" i="2" s="1"/>
  <c r="D65" i="2"/>
  <c r="H65" i="2" s="1"/>
  <c r="D66" i="2"/>
  <c r="B67" i="2"/>
  <c r="D67" i="2"/>
  <c r="B68" i="2"/>
  <c r="D68" i="2"/>
  <c r="G68" i="2" s="1"/>
  <c r="D69" i="2"/>
  <c r="D70" i="2"/>
  <c r="B71" i="2"/>
  <c r="D71" i="2"/>
  <c r="B72" i="2"/>
  <c r="D72" i="2"/>
  <c r="H72" i="2" s="1"/>
  <c r="I72" i="2" s="1"/>
  <c r="D73" i="2"/>
  <c r="H73" i="2" s="1"/>
  <c r="D74" i="2"/>
  <c r="B75" i="2"/>
  <c r="D75" i="2"/>
  <c r="B76" i="2"/>
  <c r="D76" i="2"/>
  <c r="D77" i="2"/>
  <c r="D78" i="2"/>
  <c r="B79" i="2"/>
  <c r="D79" i="2"/>
  <c r="B80" i="2"/>
  <c r="D80" i="2"/>
  <c r="H80" i="2" s="1"/>
  <c r="D81" i="2"/>
  <c r="D82" i="2"/>
  <c r="B83" i="2"/>
  <c r="D83" i="2"/>
  <c r="B84" i="2"/>
  <c r="D84" i="2"/>
  <c r="D85" i="2"/>
  <c r="D86" i="2"/>
  <c r="B87" i="2"/>
  <c r="D87" i="2"/>
  <c r="B88" i="2"/>
  <c r="D88" i="2"/>
  <c r="D89" i="2"/>
  <c r="D90" i="2"/>
  <c r="B91" i="2"/>
  <c r="D91" i="2"/>
  <c r="B92" i="2"/>
  <c r="D92" i="2"/>
  <c r="D93" i="2"/>
  <c r="D94" i="2"/>
  <c r="B95" i="2"/>
  <c r="D95" i="2"/>
  <c r="B96" i="2"/>
  <c r="D96" i="2"/>
  <c r="D97" i="2"/>
  <c r="D98" i="2"/>
  <c r="B99" i="2"/>
  <c r="D99" i="2"/>
  <c r="B100" i="2"/>
  <c r="D100" i="2"/>
  <c r="D101" i="2"/>
  <c r="D102" i="2"/>
  <c r="B103" i="2"/>
  <c r="D103" i="2"/>
  <c r="B104" i="2"/>
  <c r="D104" i="2"/>
  <c r="D105" i="2"/>
  <c r="D106" i="2"/>
  <c r="B107" i="2"/>
  <c r="D107" i="2"/>
  <c r="B108" i="2"/>
  <c r="D108" i="2"/>
  <c r="D109" i="2"/>
  <c r="D110" i="2"/>
  <c r="B111" i="2"/>
  <c r="D111" i="2"/>
  <c r="B112" i="2"/>
  <c r="D112" i="2"/>
  <c r="D113" i="2"/>
  <c r="D114" i="2"/>
  <c r="B115" i="2"/>
  <c r="D115" i="2"/>
  <c r="B116" i="2"/>
  <c r="D116" i="2"/>
  <c r="D117" i="2"/>
  <c r="D118" i="2"/>
  <c r="B119" i="2"/>
  <c r="D119" i="2"/>
  <c r="B120" i="2"/>
  <c r="D120" i="2"/>
  <c r="D121" i="2"/>
  <c r="D122" i="2"/>
  <c r="B123" i="2"/>
  <c r="D123" i="2"/>
  <c r="B124" i="2"/>
  <c r="D124" i="2"/>
  <c r="D125" i="2"/>
  <c r="D126" i="2"/>
  <c r="B127" i="2"/>
  <c r="D127" i="2"/>
  <c r="B128" i="2"/>
  <c r="D128" i="2"/>
  <c r="D129" i="2"/>
  <c r="D130" i="2"/>
  <c r="B131" i="2"/>
  <c r="D131" i="2"/>
  <c r="B132" i="2"/>
  <c r="D132" i="2"/>
  <c r="D133" i="2"/>
  <c r="D134" i="2"/>
  <c r="B135" i="2"/>
  <c r="D135" i="2"/>
  <c r="B136" i="2"/>
  <c r="D136" i="2"/>
  <c r="D137" i="2"/>
  <c r="D138" i="2"/>
  <c r="B139" i="2"/>
  <c r="D139" i="2"/>
  <c r="B140" i="2"/>
  <c r="D140" i="2"/>
  <c r="D141" i="2"/>
  <c r="D142" i="2"/>
  <c r="B143" i="2"/>
  <c r="D143" i="2"/>
  <c r="B144" i="2"/>
  <c r="D144" i="2"/>
  <c r="D145" i="2"/>
  <c r="D146" i="2"/>
  <c r="B147" i="2"/>
  <c r="D147" i="2"/>
  <c r="B148" i="2"/>
  <c r="D148" i="2"/>
  <c r="D149" i="2"/>
  <c r="D150" i="2"/>
  <c r="B151" i="2"/>
  <c r="D151" i="2"/>
  <c r="B152" i="2"/>
  <c r="D152" i="2"/>
  <c r="D153" i="2"/>
  <c r="D154" i="2"/>
  <c r="B155" i="2"/>
  <c r="D155" i="2"/>
  <c r="B156" i="2"/>
  <c r="D156" i="2"/>
  <c r="D157" i="2"/>
  <c r="D158" i="2"/>
  <c r="B159" i="2"/>
  <c r="D159" i="2"/>
  <c r="B160" i="2"/>
  <c r="D160" i="2"/>
  <c r="D161" i="2"/>
  <c r="D162" i="2"/>
  <c r="B163" i="2"/>
  <c r="D163" i="2"/>
  <c r="B164" i="2"/>
  <c r="D164" i="2"/>
  <c r="D165" i="2"/>
  <c r="D166" i="2"/>
  <c r="B167" i="2"/>
  <c r="D167" i="2"/>
  <c r="B168" i="2"/>
  <c r="D168" i="2"/>
  <c r="D169" i="2"/>
  <c r="D170" i="2"/>
  <c r="B171" i="2"/>
  <c r="D171" i="2"/>
  <c r="B172" i="2"/>
  <c r="D172" i="2"/>
  <c r="D173" i="2"/>
  <c r="D174" i="2"/>
  <c r="B175" i="2"/>
  <c r="D175" i="2"/>
  <c r="B176" i="2"/>
  <c r="D176" i="2"/>
  <c r="D177" i="2"/>
  <c r="D178" i="2"/>
  <c r="B179" i="2"/>
  <c r="D179" i="2"/>
  <c r="B180" i="2"/>
  <c r="D180" i="2"/>
  <c r="D181" i="2"/>
  <c r="D182" i="2"/>
  <c r="B183" i="2"/>
  <c r="D183" i="2"/>
  <c r="B184" i="2"/>
  <c r="D184" i="2"/>
  <c r="D185" i="2"/>
  <c r="D186" i="2"/>
  <c r="B187" i="2"/>
  <c r="D187" i="2"/>
  <c r="B188" i="2"/>
  <c r="D188" i="2"/>
  <c r="D189" i="2"/>
  <c r="D190" i="2"/>
  <c r="B191" i="2"/>
  <c r="D191" i="2"/>
  <c r="B192" i="2"/>
  <c r="D192" i="2"/>
  <c r="D193" i="2"/>
  <c r="D194" i="2"/>
  <c r="B195" i="2"/>
  <c r="D195" i="2"/>
  <c r="B196" i="2"/>
  <c r="D196" i="2"/>
  <c r="D197" i="2"/>
  <c r="D198" i="2"/>
  <c r="B199" i="2"/>
  <c r="D199" i="2"/>
  <c r="B200" i="2"/>
  <c r="D200" i="2"/>
  <c r="D201" i="2"/>
  <c r="D202" i="2"/>
  <c r="B203" i="2"/>
  <c r="D203" i="2"/>
  <c r="B204" i="2"/>
  <c r="D204" i="2"/>
  <c r="D205" i="2"/>
  <c r="D206" i="2"/>
  <c r="B207" i="2"/>
  <c r="D207" i="2"/>
  <c r="B208" i="2"/>
  <c r="D208" i="2"/>
  <c r="D209" i="2"/>
  <c r="D210" i="2"/>
  <c r="B211" i="2"/>
  <c r="D211" i="2"/>
  <c r="B212" i="2"/>
  <c r="D212" i="2"/>
  <c r="D213" i="2"/>
  <c r="D214" i="2"/>
  <c r="B215" i="2"/>
  <c r="D215" i="2"/>
  <c r="B216" i="2"/>
  <c r="D216" i="2"/>
  <c r="D217" i="2"/>
  <c r="D218" i="2"/>
  <c r="B219" i="2"/>
  <c r="D219" i="2"/>
  <c r="B220" i="2"/>
  <c r="D220" i="2"/>
  <c r="D221" i="2"/>
  <c r="D222" i="2"/>
  <c r="B223" i="2"/>
  <c r="D223" i="2"/>
  <c r="B224" i="2"/>
  <c r="D224" i="2"/>
  <c r="D225" i="2"/>
  <c r="D226" i="2"/>
  <c r="B227" i="2"/>
  <c r="D227" i="2"/>
  <c r="B228" i="2"/>
  <c r="D228" i="2"/>
  <c r="D229" i="2"/>
  <c r="D230" i="2"/>
  <c r="B231" i="2"/>
  <c r="D231" i="2"/>
  <c r="B232" i="2"/>
  <c r="D232" i="2"/>
  <c r="D233" i="2"/>
  <c r="D234" i="2"/>
  <c r="B235" i="2"/>
  <c r="D235" i="2"/>
  <c r="B236" i="2"/>
  <c r="D236" i="2"/>
  <c r="D237" i="2"/>
  <c r="D238" i="2"/>
  <c r="B239" i="2"/>
  <c r="D239" i="2"/>
  <c r="B240" i="2"/>
  <c r="D240" i="2"/>
  <c r="D241" i="2"/>
  <c r="D242" i="2"/>
  <c r="B243" i="2"/>
  <c r="D243" i="2"/>
  <c r="B244" i="2"/>
  <c r="D244" i="2"/>
  <c r="D245" i="2"/>
  <c r="D246" i="2"/>
  <c r="B247" i="2"/>
  <c r="D247" i="2"/>
  <c r="B248" i="2"/>
  <c r="D248" i="2"/>
  <c r="D249" i="2"/>
  <c r="D250" i="2"/>
  <c r="D11" i="2"/>
  <c r="G11" i="2" s="1"/>
  <c r="H82" i="2"/>
  <c r="G82" i="2"/>
  <c r="I82" i="2"/>
  <c r="G80" i="2"/>
  <c r="I80" i="2" s="1"/>
  <c r="H78" i="2"/>
  <c r="G78" i="2"/>
  <c r="I78" i="2"/>
  <c r="H74" i="2"/>
  <c r="G74" i="2"/>
  <c r="I74" i="2"/>
  <c r="G72" i="2"/>
  <c r="H70" i="2"/>
  <c r="G70" i="2"/>
  <c r="I70" i="2"/>
  <c r="H68" i="2"/>
  <c r="G79" i="2"/>
  <c r="H79" i="2"/>
  <c r="G77" i="2"/>
  <c r="H77" i="2"/>
  <c r="G75" i="2"/>
  <c r="H75" i="2"/>
  <c r="G73" i="2"/>
  <c r="G71" i="2"/>
  <c r="H71" i="2"/>
  <c r="G69" i="2"/>
  <c r="I69" i="2" s="1"/>
  <c r="H69" i="2"/>
  <c r="H67" i="2"/>
  <c r="I67" i="2" s="1"/>
  <c r="G67" i="2"/>
  <c r="G66" i="2"/>
  <c r="H66" i="2"/>
  <c r="H63" i="2"/>
  <c r="I63" i="2" s="1"/>
  <c r="G63" i="2"/>
  <c r="G62" i="2"/>
  <c r="H62" i="2"/>
  <c r="H61" i="2"/>
  <c r="G61" i="2"/>
  <c r="I61" i="2" s="1"/>
  <c r="H59" i="2"/>
  <c r="G59" i="2"/>
  <c r="I59" i="2"/>
  <c r="G58" i="2"/>
  <c r="H58" i="2"/>
  <c r="I58" i="2" s="1"/>
  <c r="H57" i="2"/>
  <c r="G57" i="2"/>
  <c r="G56" i="2"/>
  <c r="I56" i="2" s="1"/>
  <c r="H55" i="2"/>
  <c r="G55" i="2"/>
  <c r="I55" i="2"/>
  <c r="G54" i="2"/>
  <c r="H54" i="2"/>
  <c r="G53" i="2"/>
  <c r="I53" i="2" s="1"/>
  <c r="G52" i="2"/>
  <c r="H52" i="2"/>
  <c r="H51" i="2"/>
  <c r="G51" i="2"/>
  <c r="I51" i="2"/>
  <c r="G50" i="2"/>
  <c r="H50" i="2"/>
  <c r="H47" i="2"/>
  <c r="I47" i="2" s="1"/>
  <c r="G47" i="2"/>
  <c r="G46" i="2"/>
  <c r="H46" i="2"/>
  <c r="I46" i="2" s="1"/>
  <c r="H45" i="2"/>
  <c r="G45" i="2"/>
  <c r="I45" i="2" s="1"/>
  <c r="H43" i="2"/>
  <c r="G43" i="2"/>
  <c r="I43" i="2"/>
  <c r="G42" i="2"/>
  <c r="H42" i="2"/>
  <c r="H41" i="2"/>
  <c r="G40" i="2"/>
  <c r="H39" i="2"/>
  <c r="G39" i="2"/>
  <c r="I39" i="2"/>
  <c r="G38" i="2"/>
  <c r="I38" i="2" s="1"/>
  <c r="H38" i="2"/>
  <c r="G37" i="2"/>
  <c r="I37" i="2" s="1"/>
  <c r="G36" i="2"/>
  <c r="H36" i="2"/>
  <c r="H35" i="2"/>
  <c r="G35" i="2"/>
  <c r="I35" i="2"/>
  <c r="G34" i="2"/>
  <c r="H34" i="2"/>
  <c r="G33" i="2"/>
  <c r="I33" i="2" s="1"/>
  <c r="H31" i="2"/>
  <c r="G31" i="2"/>
  <c r="I31" i="2"/>
  <c r="G30" i="2"/>
  <c r="H30" i="2"/>
  <c r="I30" i="2" s="1"/>
  <c r="H29" i="2"/>
  <c r="G29" i="2"/>
  <c r="I29" i="2"/>
  <c r="H27" i="2"/>
  <c r="G27" i="2"/>
  <c r="I27" i="2"/>
  <c r="G26" i="2"/>
  <c r="I26" i="2" s="1"/>
  <c r="H26" i="2"/>
  <c r="G25" i="2"/>
  <c r="G24" i="2"/>
  <c r="H23" i="2"/>
  <c r="G23" i="2"/>
  <c r="I23" i="2" s="1"/>
  <c r="G22" i="2"/>
  <c r="H22" i="2"/>
  <c r="G20" i="2"/>
  <c r="H20" i="2"/>
  <c r="H19" i="2"/>
  <c r="G19" i="2"/>
  <c r="I19" i="2" s="1"/>
  <c r="G18" i="2"/>
  <c r="H18" i="2"/>
  <c r="H15" i="2"/>
  <c r="G15" i="2"/>
  <c r="I15" i="2"/>
  <c r="G14" i="2"/>
  <c r="H14" i="2"/>
  <c r="I14" i="2" s="1"/>
  <c r="H13" i="2"/>
  <c r="G13" i="2"/>
  <c r="I13" i="2"/>
  <c r="I18" i="2"/>
  <c r="I20" i="2"/>
  <c r="I22" i="2"/>
  <c r="I24" i="2"/>
  <c r="I34" i="2"/>
  <c r="I36" i="2"/>
  <c r="I40" i="2"/>
  <c r="I50" i="2"/>
  <c r="I52" i="2"/>
  <c r="I54" i="2"/>
  <c r="I62" i="2"/>
  <c r="I66" i="2"/>
  <c r="I71" i="2"/>
  <c r="I73" i="2"/>
  <c r="I75" i="2"/>
  <c r="I68" i="2"/>
  <c r="I10" i="1"/>
  <c r="K10" i="1"/>
  <c r="H11" i="1" s="1"/>
  <c r="K11" i="1" s="1"/>
  <c r="H12" i="1" s="1"/>
  <c r="I11" i="1"/>
  <c r="C12" i="5" l="1"/>
  <c r="I13" i="5"/>
  <c r="K13" i="5" s="1"/>
  <c r="H14" i="5" s="1"/>
  <c r="B11" i="1"/>
  <c r="I12" i="1"/>
  <c r="K12" i="1"/>
  <c r="H13" i="1" s="1"/>
  <c r="I42" i="2"/>
  <c r="H81" i="2"/>
  <c r="G81" i="2"/>
  <c r="I81" i="2" s="1"/>
  <c r="H17" i="2"/>
  <c r="G17" i="2"/>
  <c r="I17" i="2" s="1"/>
  <c r="H32" i="2"/>
  <c r="G32" i="2"/>
  <c r="I32" i="2" s="1"/>
  <c r="G48" i="2"/>
  <c r="I48" i="2" s="1"/>
  <c r="G60" i="2"/>
  <c r="I60" i="2" s="1"/>
  <c r="I79" i="2"/>
  <c r="I11" i="2"/>
  <c r="G12" i="2"/>
  <c r="I12" i="2" s="1"/>
  <c r="I57" i="2"/>
  <c r="G65" i="2"/>
  <c r="I65" i="2" s="1"/>
  <c r="G64" i="2"/>
  <c r="I64" i="2" s="1"/>
  <c r="H44" i="2"/>
  <c r="G44" i="2"/>
  <c r="I44" i="2" s="1"/>
  <c r="H16" i="2"/>
  <c r="G16" i="2"/>
  <c r="I16" i="2" s="1"/>
  <c r="G76" i="2"/>
  <c r="H76" i="2"/>
  <c r="H28" i="2"/>
  <c r="G28" i="2"/>
  <c r="I28" i="2" s="1"/>
  <c r="I77" i="2"/>
  <c r="G49" i="2"/>
  <c r="I49" i="2" s="1"/>
  <c r="I25" i="2"/>
  <c r="G21" i="2"/>
  <c r="I21" i="2" s="1"/>
  <c r="H11" i="2"/>
  <c r="B250" i="2"/>
  <c r="B246" i="2"/>
  <c r="B242" i="2"/>
  <c r="B238" i="2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6" i="2"/>
  <c r="B82" i="2"/>
  <c r="B78" i="2"/>
  <c r="B74" i="2"/>
  <c r="B70" i="2"/>
  <c r="B66" i="2"/>
  <c r="B62" i="2"/>
  <c r="B58" i="2"/>
  <c r="B54" i="2"/>
  <c r="B50" i="2"/>
  <c r="B46" i="2"/>
  <c r="B42" i="2"/>
  <c r="B38" i="2"/>
  <c r="B34" i="2"/>
  <c r="B30" i="2"/>
  <c r="B26" i="2"/>
  <c r="B22" i="2"/>
  <c r="B18" i="2"/>
  <c r="B14" i="2"/>
  <c r="C7" i="2"/>
  <c r="C6" i="2" s="1"/>
  <c r="B249" i="2"/>
  <c r="B245" i="2"/>
  <c r="B241" i="2"/>
  <c r="B237" i="2"/>
  <c r="B233" i="2"/>
  <c r="B229" i="2"/>
  <c r="B225" i="2"/>
  <c r="B221" i="2"/>
  <c r="B217" i="2"/>
  <c r="B213" i="2"/>
  <c r="B209" i="2"/>
  <c r="B205" i="2"/>
  <c r="B201" i="2"/>
  <c r="B197" i="2"/>
  <c r="B193" i="2"/>
  <c r="B189" i="2"/>
  <c r="B185" i="2"/>
  <c r="B181" i="2"/>
  <c r="B177" i="2"/>
  <c r="B173" i="2"/>
  <c r="B169" i="2"/>
  <c r="B165" i="2"/>
  <c r="B161" i="2"/>
  <c r="B157" i="2"/>
  <c r="B153" i="2"/>
  <c r="B149" i="2"/>
  <c r="B145" i="2"/>
  <c r="B141" i="2"/>
  <c r="B137" i="2"/>
  <c r="B133" i="2"/>
  <c r="B129" i="2"/>
  <c r="B125" i="2"/>
  <c r="B121" i="2"/>
  <c r="B117" i="2"/>
  <c r="B113" i="2"/>
  <c r="B109" i="2"/>
  <c r="B105" i="2"/>
  <c r="B101" i="2"/>
  <c r="B97" i="2"/>
  <c r="B93" i="2"/>
  <c r="B89" i="2"/>
  <c r="B85" i="2"/>
  <c r="B81" i="2"/>
  <c r="B77" i="2"/>
  <c r="B73" i="2"/>
  <c r="B69" i="2"/>
  <c r="B65" i="2"/>
  <c r="B61" i="2"/>
  <c r="B57" i="2"/>
  <c r="B53" i="2"/>
  <c r="B49" i="2"/>
  <c r="B45" i="2"/>
  <c r="B41" i="2"/>
  <c r="B37" i="2"/>
  <c r="B33" i="2"/>
  <c r="B29" i="2"/>
  <c r="B25" i="2"/>
  <c r="B21" i="2"/>
  <c r="B17" i="2"/>
  <c r="B13" i="2"/>
  <c r="B13" i="5" l="1"/>
  <c r="E12" i="5"/>
  <c r="I14" i="5"/>
  <c r="K14" i="5" s="1"/>
  <c r="H15" i="5" s="1"/>
  <c r="C11" i="1"/>
  <c r="E11" i="1"/>
  <c r="I13" i="1"/>
  <c r="K13" i="1"/>
  <c r="H14" i="1" s="1"/>
  <c r="F2" i="2"/>
  <c r="I76" i="2"/>
  <c r="C13" i="5" l="1"/>
  <c r="I15" i="5"/>
  <c r="K15" i="5" s="1"/>
  <c r="H16" i="5" s="1"/>
  <c r="I14" i="1"/>
  <c r="K14" i="1" s="1"/>
  <c r="H15" i="1" s="1"/>
  <c r="B14" i="5" l="1"/>
  <c r="E13" i="5"/>
  <c r="I16" i="5"/>
  <c r="K16" i="5" s="1"/>
  <c r="H17" i="5" s="1"/>
  <c r="I15" i="1"/>
  <c r="K15" i="1"/>
  <c r="H16" i="1" s="1"/>
  <c r="C14" i="5" l="1"/>
  <c r="E14" i="5" s="1"/>
  <c r="I17" i="5"/>
  <c r="K17" i="5" s="1"/>
  <c r="H18" i="5" s="1"/>
  <c r="I16" i="1"/>
  <c r="K16" i="1"/>
  <c r="H17" i="1" s="1"/>
  <c r="B15" i="5" l="1"/>
  <c r="I18" i="5"/>
  <c r="K18" i="5"/>
  <c r="H19" i="5" s="1"/>
  <c r="I17" i="1"/>
  <c r="K17" i="1"/>
  <c r="H18" i="1" s="1"/>
  <c r="C15" i="5" l="1"/>
  <c r="B16" i="5" s="1"/>
  <c r="I19" i="5"/>
  <c r="K19" i="5"/>
  <c r="H20" i="5" s="1"/>
  <c r="I18" i="1"/>
  <c r="K18" i="1" s="1"/>
  <c r="H19" i="1" s="1"/>
  <c r="E15" i="5" l="1"/>
  <c r="C16" i="5"/>
  <c r="B17" i="5" s="1"/>
  <c r="K20" i="5"/>
  <c r="H21" i="5" s="1"/>
  <c r="I20" i="5"/>
  <c r="I19" i="1"/>
  <c r="K19" i="1" s="1"/>
  <c r="H20" i="1" s="1"/>
  <c r="E16" i="5" l="1"/>
  <c r="C17" i="5"/>
  <c r="B18" i="5" s="1"/>
  <c r="E17" i="5"/>
  <c r="I21" i="5"/>
  <c r="K21" i="5" s="1"/>
  <c r="H22" i="5" s="1"/>
  <c r="I20" i="1"/>
  <c r="K20" i="1" s="1"/>
  <c r="H21" i="1" s="1"/>
  <c r="C18" i="5" l="1"/>
  <c r="B19" i="5" s="1"/>
  <c r="I22" i="5"/>
  <c r="K22" i="5" s="1"/>
  <c r="H23" i="5" s="1"/>
  <c r="I21" i="1"/>
  <c r="K21" i="1"/>
  <c r="H22" i="1" s="1"/>
  <c r="E18" i="5" l="1"/>
  <c r="C19" i="5"/>
  <c r="B20" i="5" s="1"/>
  <c r="I23" i="5"/>
  <c r="K23" i="5" s="1"/>
  <c r="H24" i="5" s="1"/>
  <c r="I22" i="1"/>
  <c r="K22" i="1" s="1"/>
  <c r="H23" i="1" s="1"/>
  <c r="C20" i="5" l="1"/>
  <c r="B21" i="5" s="1"/>
  <c r="E19" i="5"/>
  <c r="I24" i="5"/>
  <c r="K24" i="5" s="1"/>
  <c r="H25" i="5" s="1"/>
  <c r="I23" i="1"/>
  <c r="K23" i="1"/>
  <c r="H24" i="1" s="1"/>
  <c r="C21" i="5" l="1"/>
  <c r="B22" i="5" s="1"/>
  <c r="E21" i="5"/>
  <c r="E20" i="5"/>
  <c r="I25" i="5"/>
  <c r="K25" i="5" s="1"/>
  <c r="H26" i="5" s="1"/>
  <c r="I24" i="1"/>
  <c r="K24" i="1"/>
  <c r="H25" i="1" s="1"/>
  <c r="C22" i="5" l="1"/>
  <c r="B23" i="5" s="1"/>
  <c r="I26" i="5"/>
  <c r="K26" i="5" s="1"/>
  <c r="H27" i="5" s="1"/>
  <c r="I25" i="1"/>
  <c r="K25" i="1"/>
  <c r="H26" i="1" s="1"/>
  <c r="E22" i="5" l="1"/>
  <c r="C23" i="5"/>
  <c r="B24" i="5" s="1"/>
  <c r="I27" i="5"/>
  <c r="K27" i="5" s="1"/>
  <c r="H28" i="5" s="1"/>
  <c r="I26" i="1"/>
  <c r="K26" i="1"/>
  <c r="H27" i="1" s="1"/>
  <c r="C24" i="5" l="1"/>
  <c r="B25" i="5" s="1"/>
  <c r="E23" i="5"/>
  <c r="I28" i="5"/>
  <c r="K28" i="5"/>
  <c r="H29" i="5" s="1"/>
  <c r="I27" i="1"/>
  <c r="K27" i="1"/>
  <c r="H28" i="1" s="1"/>
  <c r="C25" i="5" l="1"/>
  <c r="B26" i="5" s="1"/>
  <c r="E24" i="5"/>
  <c r="I29" i="5"/>
  <c r="K29" i="5"/>
  <c r="H30" i="5" s="1"/>
  <c r="I28" i="1"/>
  <c r="K28" i="1" s="1"/>
  <c r="H29" i="1" s="1"/>
  <c r="C26" i="5" l="1"/>
  <c r="B27" i="5" s="1"/>
  <c r="E25" i="5"/>
  <c r="I30" i="5"/>
  <c r="K30" i="5" s="1"/>
  <c r="H31" i="5" s="1"/>
  <c r="K29" i="1"/>
  <c r="H30" i="1" s="1"/>
  <c r="I29" i="1"/>
  <c r="E26" i="5" l="1"/>
  <c r="C27" i="5"/>
  <c r="B28" i="5" s="1"/>
  <c r="I31" i="5"/>
  <c r="K31" i="5" s="1"/>
  <c r="H32" i="5" s="1"/>
  <c r="I30" i="1"/>
  <c r="K30" i="1" s="1"/>
  <c r="H31" i="1" s="1"/>
  <c r="C28" i="5" l="1"/>
  <c r="B29" i="5" s="1"/>
  <c r="E28" i="5"/>
  <c r="E27" i="5"/>
  <c r="I32" i="5"/>
  <c r="K32" i="5" s="1"/>
  <c r="I31" i="1"/>
  <c r="K31" i="1"/>
  <c r="H32" i="1" s="1"/>
  <c r="C29" i="5" l="1"/>
  <c r="B30" i="5" s="1"/>
  <c r="E29" i="5"/>
  <c r="I32" i="1"/>
  <c r="K32" i="1" s="1"/>
  <c r="C30" i="5" l="1"/>
  <c r="B31" i="5" s="1"/>
  <c r="B12" i="1"/>
  <c r="E30" i="5" l="1"/>
  <c r="C31" i="5"/>
  <c r="B32" i="5" s="1"/>
  <c r="C12" i="1"/>
  <c r="E12" i="1" s="1"/>
  <c r="B13" i="1"/>
  <c r="C32" i="5" l="1"/>
  <c r="E32" i="5" s="1"/>
  <c r="E31" i="5"/>
  <c r="C13" i="1"/>
  <c r="E13" i="1"/>
  <c r="B14" i="1"/>
  <c r="C14" i="1" l="1"/>
  <c r="E14" i="1"/>
  <c r="B15" i="1"/>
  <c r="C15" i="1" l="1"/>
  <c r="E15" i="1"/>
  <c r="B16" i="1"/>
  <c r="C16" i="1" l="1"/>
  <c r="B17" i="1" s="1"/>
  <c r="E17" i="1" s="1"/>
  <c r="E16" i="1"/>
  <c r="C17" i="1"/>
  <c r="B18" i="1" s="1"/>
  <c r="C18" i="1" l="1"/>
  <c r="E18" i="1"/>
  <c r="B19" i="1"/>
  <c r="C19" i="1" l="1"/>
  <c r="B20" i="1" s="1"/>
  <c r="E19" i="1" l="1"/>
  <c r="C20" i="1"/>
  <c r="B21" i="1" s="1"/>
  <c r="C21" i="1" l="1"/>
  <c r="B22" i="1" s="1"/>
  <c r="E21" i="1"/>
  <c r="E20" i="1"/>
  <c r="C22" i="1" l="1"/>
  <c r="B23" i="1" s="1"/>
  <c r="E22" i="1"/>
  <c r="C23" i="1" l="1"/>
  <c r="B24" i="1" s="1"/>
  <c r="E23" i="1"/>
  <c r="C24" i="1" l="1"/>
  <c r="B25" i="1" s="1"/>
  <c r="E24" i="1"/>
  <c r="C25" i="1" l="1"/>
  <c r="B26" i="1" s="1"/>
  <c r="C26" i="1" l="1"/>
  <c r="B27" i="1" s="1"/>
  <c r="E25" i="1"/>
  <c r="C27" i="1" l="1"/>
  <c r="B28" i="1" s="1"/>
  <c r="E26" i="1"/>
  <c r="C28" i="1" l="1"/>
  <c r="B29" i="1" s="1"/>
  <c r="E28" i="1"/>
  <c r="E27" i="1"/>
  <c r="C29" i="1" l="1"/>
  <c r="B30" i="1" s="1"/>
  <c r="E29" i="1"/>
  <c r="C30" i="1" l="1"/>
  <c r="B31" i="1" s="1"/>
  <c r="E30" i="1"/>
  <c r="C31" i="1" l="1"/>
  <c r="B32" i="1" s="1"/>
  <c r="E31" i="1"/>
  <c r="C32" i="1" l="1"/>
  <c r="E32" i="1"/>
</calcChain>
</file>

<file path=xl/comments1.xml><?xml version="1.0" encoding="utf-8"?>
<comments xmlns="http://schemas.openxmlformats.org/spreadsheetml/2006/main">
  <authors>
    <author>Kan</author>
  </authors>
  <commentLis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Kan:</t>
        </r>
        <r>
          <rPr>
            <sz val="8"/>
            <color indexed="81"/>
            <rFont val="Tahoma"/>
            <family val="2"/>
            <charset val="204"/>
          </rPr>
          <t xml:space="preserve">
срок нужно вводить в месяцах: например если 10 лет нужно вводть 120 мес. И т.д.
</t>
        </r>
      </text>
    </comment>
  </commentList>
</comments>
</file>

<file path=xl/sharedStrings.xml><?xml version="1.0" encoding="utf-8"?>
<sst xmlns="http://schemas.openxmlformats.org/spreadsheetml/2006/main" count="55" uniqueCount="23">
  <si>
    <t>ставка</t>
  </si>
  <si>
    <t>сумма</t>
  </si>
  <si>
    <t>срок</t>
  </si>
  <si>
    <t>ежемесячный взнос</t>
  </si>
  <si>
    <t>сумма переплаты</t>
  </si>
  <si>
    <t>сумма выплат всего</t>
  </si>
  <si>
    <t>взнос</t>
  </si>
  <si>
    <t>сумма ОД</t>
  </si>
  <si>
    <t>сумма %</t>
  </si>
  <si>
    <t>остаток</t>
  </si>
  <si>
    <t>№</t>
  </si>
  <si>
    <t>сумма субсидий</t>
  </si>
  <si>
    <t>Депозит с учетом ежемесячной капитализации</t>
  </si>
  <si>
    <t>Первоначальная сумма ($)</t>
  </si>
  <si>
    <t>Ставка (% годовых)</t>
  </si>
  <si>
    <t>Срок (год)</t>
  </si>
  <si>
    <t>Сумма доп.ежемесячного взноса ($)</t>
  </si>
  <si>
    <t>Сальдо на начало периода ($)</t>
  </si>
  <si>
    <t>Сальдо на конец периода ($)</t>
  </si>
  <si>
    <t>Начисленный доход за период ($)</t>
  </si>
  <si>
    <t>Сумма доп.ежемес. взноса ($)</t>
  </si>
  <si>
    <t>Итого дополнительных взносов:</t>
  </si>
  <si>
    <t>Месяцы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</si>
</sst>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 ;[Red]\-#,##0\ "/>
    <numFmt numFmtId="168" formatCode="_-* #,##0_р_._-;\-* #,##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66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164" fontId="0" fillId="0" borderId="1" xfId="0" applyNumberFormat="1" applyBorder="1"/>
    <xf numFmtId="3" fontId="0" fillId="2" borderId="1" xfId="0" applyNumberFormat="1" applyFill="1" applyBorder="1"/>
    <xf numFmtId="9" fontId="0" fillId="2" borderId="1" xfId="1" applyFont="1" applyFill="1" applyBorder="1"/>
    <xf numFmtId="3" fontId="3" fillId="3" borderId="1" xfId="0" applyNumberFormat="1" applyFont="1" applyFill="1" applyBorder="1"/>
    <xf numFmtId="0" fontId="3" fillId="0" borderId="1" xfId="0" applyFont="1" applyBorder="1"/>
    <xf numFmtId="0" fontId="3" fillId="0" borderId="0" xfId="0" applyFont="1"/>
    <xf numFmtId="168" fontId="0" fillId="0" borderId="0" xfId="2" applyNumberFormat="1" applyFont="1"/>
    <xf numFmtId="9" fontId="0" fillId="0" borderId="0" xfId="0" applyNumberFormat="1"/>
    <xf numFmtId="0" fontId="3" fillId="4" borderId="2" xfId="0" applyFont="1" applyFill="1" applyBorder="1"/>
    <xf numFmtId="168" fontId="3" fillId="4" borderId="3" xfId="0" applyNumberFormat="1" applyFont="1" applyFill="1" applyBorder="1"/>
    <xf numFmtId="3" fontId="0" fillId="2" borderId="1" xfId="0" applyNumberFormat="1" applyFill="1" applyBorder="1" applyAlignment="1">
      <alignment vertical="top"/>
    </xf>
    <xf numFmtId="9" fontId="0" fillId="2" borderId="1" xfId="1" applyFont="1" applyFill="1" applyBorder="1" applyAlignment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3" fillId="0" borderId="1" xfId="0" applyNumberFormat="1" applyFont="1" applyBorder="1"/>
    <xf numFmtId="0" fontId="0" fillId="4" borderId="1" xfId="0" applyFill="1" applyBorder="1"/>
    <xf numFmtId="3" fontId="0" fillId="4" borderId="1" xfId="0" applyNumberFormat="1" applyFill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0" fillId="5" borderId="1" xfId="0" applyNumberFormat="1" applyFill="1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0" xfId="0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0" fillId="6" borderId="0" xfId="0" applyNumberFormat="1" applyFill="1"/>
  </cellXfs>
  <cellStyles count="3">
    <cellStyle name="Обычный" xfId="0" builtinId="0"/>
    <cellStyle name="Процентный" xfId="1" builtinId="5"/>
    <cellStyle name="Финансовый" xfId="2" builtinId="3"/>
  </cellStyles>
  <dxfs count="13">
    <dxf>
      <font>
        <b val="0"/>
        <i val="0"/>
      </font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4</xdr:row>
      <xdr:rowOff>19050</xdr:rowOff>
    </xdr:from>
    <xdr:to>
      <xdr:col>20</xdr:col>
      <xdr:colOff>304800</xdr:colOff>
      <xdr:row>13</xdr:row>
      <xdr:rowOff>38100</xdr:rowOff>
    </xdr:to>
    <xdr:sp macro="" textlink="">
      <xdr:nvSpPr>
        <xdr:cNvPr id="2" name="TextBox 1"/>
        <xdr:cNvSpPr txBox="1"/>
      </xdr:nvSpPr>
      <xdr:spPr>
        <a:xfrm>
          <a:off x="10467975" y="666750"/>
          <a:ext cx="4352925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Задача:</a:t>
          </a:r>
        </a:p>
        <a:p>
          <a:r>
            <a:rPr lang="ru-RU" sz="1100"/>
            <a:t>Необходимо сделать так, чтобы при вводе в крансную</a:t>
          </a:r>
          <a:r>
            <a:rPr lang="ru-RU" sz="1100" baseline="0"/>
            <a:t> ячейку определенного количества лет, в таблице выходило соответствующее этому сроку строк (закрашенное  желтым) и формулы в строках сохранялись. Кроме того, если это возможно, чтобы самая нижняя строка таблицы соответственно тоже вычисляла сумму выведенных значений. Например: в левой части введен 1 год, выведен график для 12 месяцев, в правой части введен срок 2 года, выведен график для 24 месяцев. Так вот нужно, чтобы график сам видоизменялся в зависимости от введенного срока.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4</xdr:row>
      <xdr:rowOff>19050</xdr:rowOff>
    </xdr:from>
    <xdr:to>
      <xdr:col>20</xdr:col>
      <xdr:colOff>304800</xdr:colOff>
      <xdr:row>13</xdr:row>
      <xdr:rowOff>38100</xdr:rowOff>
    </xdr:to>
    <xdr:sp macro="" textlink="">
      <xdr:nvSpPr>
        <xdr:cNvPr id="2" name="TextBox 1"/>
        <xdr:cNvSpPr txBox="1"/>
      </xdr:nvSpPr>
      <xdr:spPr>
        <a:xfrm>
          <a:off x="10344150" y="666750"/>
          <a:ext cx="4352925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Задача:</a:t>
          </a:r>
        </a:p>
        <a:p>
          <a:r>
            <a:rPr lang="ru-RU" sz="1100"/>
            <a:t>Необходимо сделать так, чтобы при вводе в крансную</a:t>
          </a:r>
          <a:r>
            <a:rPr lang="ru-RU" sz="1100" baseline="0"/>
            <a:t> ячейку определенного количества лет, в таблице выходило соответствующее этому сроку строк (закрашенное  желтым) и формулы в строках сохранялись. Кроме того, если это возможно, чтобы самая нижняя строка таблицы соответственно тоже вычисляла сумму выведенных значений. Например: в левой части введен 1 год, выведен график для 12 месяцев, в правой части введен срок 2 года, выведен график для 24 месяцев. Так вот нужно, чтобы график сам видоизменялся в зависимости от введенного срока.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99"/>
  <sheetViews>
    <sheetView tabSelected="1" workbookViewId="0"/>
  </sheetViews>
  <sheetFormatPr defaultRowHeight="12.75" x14ac:dyDescent="0.2"/>
  <cols>
    <col min="1" max="1" width="7.28515625" customWidth="1"/>
    <col min="2" max="2" width="17.28515625" customWidth="1"/>
    <col min="3" max="3" width="12.42578125" customWidth="1"/>
    <col min="4" max="4" width="11.5703125" customWidth="1"/>
    <col min="5" max="5" width="12.7109375" customWidth="1"/>
    <col min="8" max="8" width="17.28515625" customWidth="1"/>
    <col min="9" max="9" width="12.42578125" customWidth="1"/>
    <col min="10" max="10" width="11.5703125" customWidth="1"/>
    <col min="11" max="11" width="12.7109375" customWidth="1"/>
  </cols>
  <sheetData>
    <row r="1" spans="1:11" x14ac:dyDescent="0.2">
      <c r="A1" s="7" t="s">
        <v>12</v>
      </c>
      <c r="G1" s="7" t="s">
        <v>12</v>
      </c>
    </row>
    <row r="3" spans="1:11" x14ac:dyDescent="0.2">
      <c r="A3" s="24" t="s">
        <v>13</v>
      </c>
      <c r="B3" s="25"/>
      <c r="C3" s="25"/>
      <c r="D3" s="26"/>
      <c r="E3" s="12">
        <v>100</v>
      </c>
      <c r="G3" s="24" t="s">
        <v>13</v>
      </c>
      <c r="H3" s="25"/>
      <c r="I3" s="25"/>
      <c r="J3" s="26"/>
      <c r="K3" s="12">
        <v>100</v>
      </c>
    </row>
    <row r="4" spans="1:11" x14ac:dyDescent="0.2">
      <c r="A4" s="24" t="s">
        <v>14</v>
      </c>
      <c r="B4" s="25"/>
      <c r="C4" s="25"/>
      <c r="D4" s="26"/>
      <c r="E4" s="13">
        <v>0.12</v>
      </c>
      <c r="G4" s="24" t="s">
        <v>14</v>
      </c>
      <c r="H4" s="25"/>
      <c r="I4" s="25"/>
      <c r="J4" s="26"/>
      <c r="K4" s="13">
        <v>0.12</v>
      </c>
    </row>
    <row r="5" spans="1:11" x14ac:dyDescent="0.2">
      <c r="A5" s="24" t="s">
        <v>15</v>
      </c>
      <c r="B5" s="25"/>
      <c r="C5" s="25"/>
      <c r="D5" s="26"/>
      <c r="E5" s="23">
        <v>2</v>
      </c>
      <c r="G5" s="24" t="s">
        <v>15</v>
      </c>
      <c r="H5" s="25"/>
      <c r="I5" s="25"/>
      <c r="J5" s="26"/>
      <c r="K5" s="23">
        <v>2</v>
      </c>
    </row>
    <row r="6" spans="1:11" x14ac:dyDescent="0.2">
      <c r="A6" s="24" t="s">
        <v>16</v>
      </c>
      <c r="B6" s="25"/>
      <c r="C6" s="25"/>
      <c r="D6" s="26"/>
      <c r="E6" s="12">
        <v>100</v>
      </c>
      <c r="G6" s="24" t="s">
        <v>16</v>
      </c>
      <c r="H6" s="25"/>
      <c r="I6" s="25"/>
      <c r="J6" s="26"/>
      <c r="K6" s="12">
        <v>100</v>
      </c>
    </row>
    <row r="8" spans="1:11" s="22" customFormat="1" ht="38.25" x14ac:dyDescent="0.2">
      <c r="A8" s="27" t="s">
        <v>22</v>
      </c>
      <c r="B8" s="28" t="s">
        <v>17</v>
      </c>
      <c r="C8" s="28" t="s">
        <v>19</v>
      </c>
      <c r="D8" s="28" t="s">
        <v>20</v>
      </c>
      <c r="E8" s="28" t="s">
        <v>18</v>
      </c>
      <c r="G8" s="21" t="s">
        <v>22</v>
      </c>
      <c r="H8" s="20" t="s">
        <v>17</v>
      </c>
      <c r="I8" s="20" t="s">
        <v>19</v>
      </c>
      <c r="J8" s="20" t="s">
        <v>20</v>
      </c>
      <c r="K8" s="20" t="s">
        <v>18</v>
      </c>
    </row>
    <row r="9" spans="1:11" x14ac:dyDescent="0.2">
      <c r="A9" s="29">
        <f>IF(ROW()-ROW(A$8)&lt;=12*$E$5,SUM(A8,1),IF(ROW()-ROW(A$8)=12*$E$5+1,"Итого:",""))</f>
        <v>1</v>
      </c>
      <c r="B9" s="30">
        <f>IF(ROW()-ROW(B$8)&lt;=12*$E$5,SUM(C$8:D8,E$3),"")</f>
        <v>100</v>
      </c>
      <c r="C9" s="30">
        <f>IF(ROW()-ROW(C$8)&lt;=12*$E$5,B9*E$4/12,"")</f>
        <v>1</v>
      </c>
      <c r="D9" s="31">
        <f>IF(ROW()-ROW(D$8)&lt;=12*$E$5,E$6,IF(ROW()-ROW(D$8)=12*$E$5+1,SUM(D$8:D8),""))</f>
        <v>100</v>
      </c>
      <c r="E9" s="30">
        <f>IF(ROW()-ROW(E$8)&lt;=12*$E$5,SUM(B9:D9),"")</f>
        <v>201</v>
      </c>
      <c r="G9" s="18">
        <v>1</v>
      </c>
      <c r="H9" s="19">
        <f>K3</f>
        <v>100</v>
      </c>
      <c r="I9" s="19">
        <f t="shared" ref="I9:I20" si="0">H9*$E$4/12</f>
        <v>1</v>
      </c>
      <c r="J9" s="19">
        <f t="shared" ref="J9:J20" si="1">$E$6</f>
        <v>100</v>
      </c>
      <c r="K9" s="19">
        <f t="shared" ref="K9:K20" si="2">H9+I9+J9</f>
        <v>201</v>
      </c>
    </row>
    <row r="10" spans="1:11" x14ac:dyDescent="0.2">
      <c r="A10" s="29">
        <f t="shared" ref="A10:A40" si="3">IF(ROW()-ROW(A$8)&lt;=12*$E$5,SUM(A9,1),IF(ROW()-ROW(A$8)=12*$E$5+1,"Итого:",""))</f>
        <v>2</v>
      </c>
      <c r="B10" s="30">
        <f>IF(ROW()-ROW(B$8)&lt;=12*$E$5,SUM(C$8:D9,E$3),"")</f>
        <v>201</v>
      </c>
      <c r="C10" s="30">
        <f t="shared" ref="C10:C40" si="4">IF(ROW()-ROW(C$8)&lt;=12*$E$5,B10*E$4/12,"")</f>
        <v>2.0099999999999998</v>
      </c>
      <c r="D10" s="31">
        <f>IF(ROW()-ROW(D$8)&lt;=12*$E$5,E$6,IF(ROW()-ROW(D$8)=12*$E$5+1,SUM(D$8:D9),""))</f>
        <v>100</v>
      </c>
      <c r="E10" s="30">
        <f t="shared" ref="E10:E40" si="5">IF(ROW()-ROW(E$8)&lt;=12*$E$5,SUM(B10:D10),"")</f>
        <v>303.01</v>
      </c>
      <c r="G10" s="18">
        <v>2</v>
      </c>
      <c r="H10" s="19">
        <f>K9</f>
        <v>201</v>
      </c>
      <c r="I10" s="19">
        <f t="shared" si="0"/>
        <v>2.0099999999999998</v>
      </c>
      <c r="J10" s="19">
        <f t="shared" si="1"/>
        <v>100</v>
      </c>
      <c r="K10" s="19">
        <f t="shared" si="2"/>
        <v>303.01</v>
      </c>
    </row>
    <row r="11" spans="1:11" x14ac:dyDescent="0.2">
      <c r="A11" s="29">
        <f t="shared" si="3"/>
        <v>3</v>
      </c>
      <c r="B11" s="30">
        <f>IF(ROW()-ROW(B$8)&lt;=12*$E$5,SUM(C$8:D10,E$3),"")</f>
        <v>303.01</v>
      </c>
      <c r="C11" s="30">
        <f t="shared" si="4"/>
        <v>3.0300999999999996</v>
      </c>
      <c r="D11" s="31">
        <f>IF(ROW()-ROW(D$8)&lt;=12*$E$5,E$6,IF(ROW()-ROW(D$8)=12*$E$5+1,SUM(D$8:D10),""))</f>
        <v>100</v>
      </c>
      <c r="E11" s="30">
        <f t="shared" si="5"/>
        <v>406.0401</v>
      </c>
      <c r="G11" s="18">
        <v>3</v>
      </c>
      <c r="H11" s="19">
        <f t="shared" ref="H11:H20" si="6">K10</f>
        <v>303.01</v>
      </c>
      <c r="I11" s="19">
        <f t="shared" si="0"/>
        <v>3.0300999999999996</v>
      </c>
      <c r="J11" s="19">
        <f t="shared" si="1"/>
        <v>100</v>
      </c>
      <c r="K11" s="19">
        <f t="shared" si="2"/>
        <v>406.0401</v>
      </c>
    </row>
    <row r="12" spans="1:11" x14ac:dyDescent="0.2">
      <c r="A12" s="29">
        <f t="shared" si="3"/>
        <v>4</v>
      </c>
      <c r="B12" s="30">
        <f>IF(ROW()-ROW(B$8)&lt;=12*$E$5,SUM(C$8:D11,E$3),"")</f>
        <v>406.0401</v>
      </c>
      <c r="C12" s="30">
        <f t="shared" si="4"/>
        <v>4.0604009999999997</v>
      </c>
      <c r="D12" s="31">
        <f>IF(ROW()-ROW(D$8)&lt;=12*$E$5,E$6,IF(ROW()-ROW(D$8)=12*$E$5+1,SUM(D$8:D11),""))</f>
        <v>100</v>
      </c>
      <c r="E12" s="30">
        <f t="shared" si="5"/>
        <v>510.10050100000001</v>
      </c>
      <c r="G12" s="18">
        <v>4</v>
      </c>
      <c r="H12" s="19">
        <f t="shared" si="6"/>
        <v>406.0401</v>
      </c>
      <c r="I12" s="19">
        <f t="shared" si="0"/>
        <v>4.0604009999999997</v>
      </c>
      <c r="J12" s="19">
        <f t="shared" si="1"/>
        <v>100</v>
      </c>
      <c r="K12" s="19">
        <f t="shared" si="2"/>
        <v>510.10050100000001</v>
      </c>
    </row>
    <row r="13" spans="1:11" x14ac:dyDescent="0.2">
      <c r="A13" s="29">
        <f t="shared" si="3"/>
        <v>5</v>
      </c>
      <c r="B13" s="30">
        <f>IF(ROW()-ROW(B$8)&lt;=12*$E$5,SUM(C$8:D12,E$3),"")</f>
        <v>510.10050100000001</v>
      </c>
      <c r="C13" s="30">
        <f t="shared" si="4"/>
        <v>5.1010050099999997</v>
      </c>
      <c r="D13" s="31">
        <f>IF(ROW()-ROW(D$8)&lt;=12*$E$5,E$6,IF(ROW()-ROW(D$8)=12*$E$5+1,SUM(D$8:D12),""))</f>
        <v>100</v>
      </c>
      <c r="E13" s="30">
        <f t="shared" si="5"/>
        <v>615.20150601</v>
      </c>
      <c r="G13" s="18">
        <v>5</v>
      </c>
      <c r="H13" s="19">
        <f t="shared" si="6"/>
        <v>510.10050100000001</v>
      </c>
      <c r="I13" s="19">
        <f t="shared" si="0"/>
        <v>5.1010050099999997</v>
      </c>
      <c r="J13" s="19">
        <f t="shared" si="1"/>
        <v>100</v>
      </c>
      <c r="K13" s="19">
        <f t="shared" si="2"/>
        <v>615.20150601</v>
      </c>
    </row>
    <row r="14" spans="1:11" x14ac:dyDescent="0.2">
      <c r="A14" s="29">
        <f t="shared" si="3"/>
        <v>6</v>
      </c>
      <c r="B14" s="30">
        <f>IF(ROW()-ROW(B$8)&lt;=12*$E$5,SUM(C$8:D13,E$3),"")</f>
        <v>615.20150601</v>
      </c>
      <c r="C14" s="30">
        <f t="shared" si="4"/>
        <v>6.1520150600999992</v>
      </c>
      <c r="D14" s="31">
        <f>IF(ROW()-ROW(D$8)&lt;=12*$E$5,E$6,IF(ROW()-ROW(D$8)=12*$E$5+1,SUM(D$8:D13),""))</f>
        <v>100</v>
      </c>
      <c r="E14" s="30">
        <f t="shared" si="5"/>
        <v>721.35352107009999</v>
      </c>
      <c r="G14" s="18">
        <v>6</v>
      </c>
      <c r="H14" s="19">
        <f t="shared" si="6"/>
        <v>615.20150601</v>
      </c>
      <c r="I14" s="19">
        <f t="shared" si="0"/>
        <v>6.1520150600999992</v>
      </c>
      <c r="J14" s="19">
        <f t="shared" si="1"/>
        <v>100</v>
      </c>
      <c r="K14" s="19">
        <f t="shared" si="2"/>
        <v>721.35352107009999</v>
      </c>
    </row>
    <row r="15" spans="1:11" x14ac:dyDescent="0.2">
      <c r="A15" s="29">
        <f t="shared" si="3"/>
        <v>7</v>
      </c>
      <c r="B15" s="30">
        <f>IF(ROW()-ROW(B$8)&lt;=12*$E$5,SUM(C$8:D14,E$3),"")</f>
        <v>721.35352107009999</v>
      </c>
      <c r="C15" s="30">
        <f t="shared" si="4"/>
        <v>7.213535210701</v>
      </c>
      <c r="D15" s="31">
        <f>IF(ROW()-ROW(D$8)&lt;=12*$E$5,E$6,IF(ROW()-ROW(D$8)=12*$E$5+1,SUM(D$8:D14),""))</f>
        <v>100</v>
      </c>
      <c r="E15" s="30">
        <f t="shared" si="5"/>
        <v>828.56705628080101</v>
      </c>
      <c r="G15" s="18">
        <v>7</v>
      </c>
      <c r="H15" s="19">
        <f t="shared" si="6"/>
        <v>721.35352107009999</v>
      </c>
      <c r="I15" s="19">
        <f t="shared" si="0"/>
        <v>7.213535210701</v>
      </c>
      <c r="J15" s="19">
        <f t="shared" si="1"/>
        <v>100</v>
      </c>
      <c r="K15" s="19">
        <f t="shared" si="2"/>
        <v>828.56705628080101</v>
      </c>
    </row>
    <row r="16" spans="1:11" x14ac:dyDescent="0.2">
      <c r="A16" s="29">
        <f t="shared" si="3"/>
        <v>8</v>
      </c>
      <c r="B16" s="30">
        <f>IF(ROW()-ROW(B$8)&lt;=12*$E$5,SUM(C$8:D15,E$3),"")</f>
        <v>828.56705628080101</v>
      </c>
      <c r="C16" s="30">
        <f t="shared" si="4"/>
        <v>8.2856705628080096</v>
      </c>
      <c r="D16" s="31">
        <f>IF(ROW()-ROW(D$8)&lt;=12*$E$5,E$6,IF(ROW()-ROW(D$8)=12*$E$5+1,SUM(D$8:D15),""))</f>
        <v>100</v>
      </c>
      <c r="E16" s="30">
        <f t="shared" si="5"/>
        <v>936.85272684360905</v>
      </c>
      <c r="G16" s="18">
        <v>8</v>
      </c>
      <c r="H16" s="19">
        <f t="shared" si="6"/>
        <v>828.56705628080101</v>
      </c>
      <c r="I16" s="19">
        <f t="shared" si="0"/>
        <v>8.2856705628080096</v>
      </c>
      <c r="J16" s="19">
        <f t="shared" si="1"/>
        <v>100</v>
      </c>
      <c r="K16" s="19">
        <f t="shared" si="2"/>
        <v>936.85272684360905</v>
      </c>
    </row>
    <row r="17" spans="1:11" x14ac:dyDescent="0.2">
      <c r="A17" s="29">
        <f t="shared" si="3"/>
        <v>9</v>
      </c>
      <c r="B17" s="30">
        <f>IF(ROW()-ROW(B$8)&lt;=12*$E$5,SUM(C$8:D16,E$3),"")</f>
        <v>936.85272684360905</v>
      </c>
      <c r="C17" s="30">
        <f t="shared" si="4"/>
        <v>9.3685272684360896</v>
      </c>
      <c r="D17" s="31">
        <f>IF(ROW()-ROW(D$8)&lt;=12*$E$5,E$6,IF(ROW()-ROW(D$8)=12*$E$5+1,SUM(D$8:D16),""))</f>
        <v>100</v>
      </c>
      <c r="E17" s="30">
        <f t="shared" si="5"/>
        <v>1046.2212541120452</v>
      </c>
      <c r="G17" s="18">
        <v>9</v>
      </c>
      <c r="H17" s="19">
        <f t="shared" si="6"/>
        <v>936.85272684360905</v>
      </c>
      <c r="I17" s="19">
        <f t="shared" si="0"/>
        <v>9.3685272684360896</v>
      </c>
      <c r="J17" s="19">
        <f t="shared" si="1"/>
        <v>100</v>
      </c>
      <c r="K17" s="19">
        <f t="shared" si="2"/>
        <v>1046.2212541120452</v>
      </c>
    </row>
    <row r="18" spans="1:11" x14ac:dyDescent="0.2">
      <c r="A18" s="29">
        <f t="shared" si="3"/>
        <v>10</v>
      </c>
      <c r="B18" s="30">
        <f>IF(ROW()-ROW(B$8)&lt;=12*$E$5,SUM(C$8:D17,E$3),"")</f>
        <v>1046.2212541120452</v>
      </c>
      <c r="C18" s="30">
        <f t="shared" si="4"/>
        <v>10.462212541120453</v>
      </c>
      <c r="D18" s="31">
        <f>IF(ROW()-ROW(D$8)&lt;=12*$E$5,E$6,IF(ROW()-ROW(D$8)=12*$E$5+1,SUM(D$8:D17),""))</f>
        <v>100</v>
      </c>
      <c r="E18" s="30">
        <f t="shared" si="5"/>
        <v>1156.6834666531656</v>
      </c>
      <c r="G18" s="18">
        <v>10</v>
      </c>
      <c r="H18" s="19">
        <f t="shared" si="6"/>
        <v>1046.2212541120452</v>
      </c>
      <c r="I18" s="19">
        <f t="shared" si="0"/>
        <v>10.462212541120453</v>
      </c>
      <c r="J18" s="19">
        <f t="shared" si="1"/>
        <v>100</v>
      </c>
      <c r="K18" s="19">
        <f t="shared" si="2"/>
        <v>1156.6834666531656</v>
      </c>
    </row>
    <row r="19" spans="1:11" x14ac:dyDescent="0.2">
      <c r="A19" s="29">
        <f t="shared" si="3"/>
        <v>11</v>
      </c>
      <c r="B19" s="30">
        <f>IF(ROW()-ROW(B$8)&lt;=12*$E$5,SUM(C$8:D18,E$3),"")</f>
        <v>1156.6834666531656</v>
      </c>
      <c r="C19" s="30">
        <f t="shared" si="4"/>
        <v>11.566834666531655</v>
      </c>
      <c r="D19" s="31">
        <f>IF(ROW()-ROW(D$8)&lt;=12*$E$5,E$6,IF(ROW()-ROW(D$8)=12*$E$5+1,SUM(D$8:D18),""))</f>
        <v>100</v>
      </c>
      <c r="E19" s="30">
        <f t="shared" si="5"/>
        <v>1268.2503013196972</v>
      </c>
      <c r="G19" s="18">
        <v>11</v>
      </c>
      <c r="H19" s="19">
        <f t="shared" si="6"/>
        <v>1156.6834666531656</v>
      </c>
      <c r="I19" s="19">
        <f t="shared" si="0"/>
        <v>11.566834666531655</v>
      </c>
      <c r="J19" s="19">
        <f t="shared" si="1"/>
        <v>100</v>
      </c>
      <c r="K19" s="19">
        <f t="shared" si="2"/>
        <v>1268.2503013196972</v>
      </c>
    </row>
    <row r="20" spans="1:11" x14ac:dyDescent="0.2">
      <c r="A20" s="29">
        <f t="shared" si="3"/>
        <v>12</v>
      </c>
      <c r="B20" s="30">
        <f>IF(ROW()-ROW(B$8)&lt;=12*$E$5,SUM(C$8:D19,E$3),"")</f>
        <v>1268.2503013196972</v>
      </c>
      <c r="C20" s="30">
        <f t="shared" si="4"/>
        <v>12.682503013196971</v>
      </c>
      <c r="D20" s="31">
        <f>IF(ROW()-ROW(D$8)&lt;=12*$E$5,E$6,IF(ROW()-ROW(D$8)=12*$E$5+1,SUM(D$8:D19),""))</f>
        <v>100</v>
      </c>
      <c r="E20" s="30">
        <f t="shared" si="5"/>
        <v>1380.9328043328942</v>
      </c>
      <c r="G20" s="18">
        <v>12</v>
      </c>
      <c r="H20" s="19">
        <f t="shared" si="6"/>
        <v>1268.2503013196972</v>
      </c>
      <c r="I20" s="19">
        <f t="shared" si="0"/>
        <v>12.682503013196971</v>
      </c>
      <c r="J20" s="19">
        <f t="shared" si="1"/>
        <v>100</v>
      </c>
      <c r="K20" s="19">
        <f t="shared" si="2"/>
        <v>1380.9328043328942</v>
      </c>
    </row>
    <row r="21" spans="1:11" x14ac:dyDescent="0.2">
      <c r="A21" s="29">
        <f t="shared" si="3"/>
        <v>13</v>
      </c>
      <c r="B21" s="30">
        <f>IF(ROW()-ROW(B$8)&lt;=12*$E$5,SUM(C$8:D20,E$3),"")</f>
        <v>1380.9328043328942</v>
      </c>
      <c r="C21" s="30">
        <f t="shared" si="4"/>
        <v>13.809328043328941</v>
      </c>
      <c r="D21" s="31">
        <f>IF(ROW()-ROW(D$8)&lt;=12*$E$5,E$6,IF(ROW()-ROW(D$8)=12*$E$5+1,SUM(D$8:D20),""))</f>
        <v>100</v>
      </c>
      <c r="E21" s="30">
        <f t="shared" si="5"/>
        <v>1494.742132376223</v>
      </c>
      <c r="G21" s="18">
        <v>13</v>
      </c>
      <c r="H21" s="19">
        <f t="shared" ref="H21:H32" si="7">K20</f>
        <v>1380.9328043328942</v>
      </c>
      <c r="I21" s="19">
        <f t="shared" ref="I21:I32" si="8">H21*$E$4/12</f>
        <v>13.809328043328941</v>
      </c>
      <c r="J21" s="19">
        <f t="shared" ref="J21:J32" si="9">$E$6</f>
        <v>100</v>
      </c>
      <c r="K21" s="19">
        <f t="shared" ref="K21:K32" si="10">H21+I21+J21</f>
        <v>1494.742132376223</v>
      </c>
    </row>
    <row r="22" spans="1:11" x14ac:dyDescent="0.2">
      <c r="A22" s="29">
        <f t="shared" si="3"/>
        <v>14</v>
      </c>
      <c r="B22" s="30">
        <f>IF(ROW()-ROW(B$8)&lt;=12*$E$5,SUM(C$8:D21,E$3),"")</f>
        <v>1494.742132376223</v>
      </c>
      <c r="C22" s="30">
        <f t="shared" si="4"/>
        <v>14.94742132376223</v>
      </c>
      <c r="D22" s="31">
        <f>IF(ROW()-ROW(D$8)&lt;=12*$E$5,E$6,IF(ROW()-ROW(D$8)=12*$E$5+1,SUM(D$8:D21),""))</f>
        <v>100</v>
      </c>
      <c r="E22" s="30">
        <f t="shared" si="5"/>
        <v>1609.6895536999853</v>
      </c>
      <c r="G22" s="18">
        <v>14</v>
      </c>
      <c r="H22" s="19">
        <f t="shared" si="7"/>
        <v>1494.742132376223</v>
      </c>
      <c r="I22" s="19">
        <f t="shared" si="8"/>
        <v>14.94742132376223</v>
      </c>
      <c r="J22" s="19">
        <f t="shared" si="9"/>
        <v>100</v>
      </c>
      <c r="K22" s="19">
        <f t="shared" si="10"/>
        <v>1609.6895536999853</v>
      </c>
    </row>
    <row r="23" spans="1:11" x14ac:dyDescent="0.2">
      <c r="A23" s="29">
        <f t="shared" si="3"/>
        <v>15</v>
      </c>
      <c r="B23" s="30">
        <f>IF(ROW()-ROW(B$8)&lt;=12*$E$5,SUM(C$8:D22,E$3),"")</f>
        <v>1609.6895536999853</v>
      </c>
      <c r="C23" s="30">
        <f t="shared" si="4"/>
        <v>16.096895536999853</v>
      </c>
      <c r="D23" s="31">
        <f>IF(ROW()-ROW(D$8)&lt;=12*$E$5,E$6,IF(ROW()-ROW(D$8)=12*$E$5+1,SUM(D$8:D22),""))</f>
        <v>100</v>
      </c>
      <c r="E23" s="30">
        <f t="shared" si="5"/>
        <v>1725.7864492369852</v>
      </c>
      <c r="G23" s="18">
        <v>15</v>
      </c>
      <c r="H23" s="19">
        <f t="shared" si="7"/>
        <v>1609.6895536999853</v>
      </c>
      <c r="I23" s="19">
        <f t="shared" si="8"/>
        <v>16.096895536999853</v>
      </c>
      <c r="J23" s="19">
        <f t="shared" si="9"/>
        <v>100</v>
      </c>
      <c r="K23" s="19">
        <f t="shared" si="10"/>
        <v>1725.7864492369852</v>
      </c>
    </row>
    <row r="24" spans="1:11" x14ac:dyDescent="0.2">
      <c r="A24" s="29">
        <f t="shared" si="3"/>
        <v>16</v>
      </c>
      <c r="B24" s="30">
        <f>IF(ROW()-ROW(B$8)&lt;=12*$E$5,SUM(C$8:D23,E$3),"")</f>
        <v>1725.7864492369852</v>
      </c>
      <c r="C24" s="30">
        <f t="shared" si="4"/>
        <v>17.257864492369851</v>
      </c>
      <c r="D24" s="31">
        <f>IF(ROW()-ROW(D$8)&lt;=12*$E$5,E$6,IF(ROW()-ROW(D$8)=12*$E$5+1,SUM(D$8:D23),""))</f>
        <v>100</v>
      </c>
      <c r="E24" s="30">
        <f t="shared" si="5"/>
        <v>1843.0443137293551</v>
      </c>
      <c r="G24" s="18">
        <v>16</v>
      </c>
      <c r="H24" s="19">
        <f t="shared" si="7"/>
        <v>1725.7864492369852</v>
      </c>
      <c r="I24" s="19">
        <f t="shared" si="8"/>
        <v>17.257864492369851</v>
      </c>
      <c r="J24" s="19">
        <f t="shared" si="9"/>
        <v>100</v>
      </c>
      <c r="K24" s="19">
        <f t="shared" si="10"/>
        <v>1843.0443137293551</v>
      </c>
    </row>
    <row r="25" spans="1:11" x14ac:dyDescent="0.2">
      <c r="A25" s="29">
        <f t="shared" si="3"/>
        <v>17</v>
      </c>
      <c r="B25" s="30">
        <f>IF(ROW()-ROW(B$8)&lt;=12*$E$5,SUM(C$8:D24,E$3),"")</f>
        <v>1843.0443137293551</v>
      </c>
      <c r="C25" s="30">
        <f t="shared" si="4"/>
        <v>18.430443137293548</v>
      </c>
      <c r="D25" s="31">
        <f>IF(ROW()-ROW(D$8)&lt;=12*$E$5,E$6,IF(ROW()-ROW(D$8)=12*$E$5+1,SUM(D$8:D24),""))</f>
        <v>100</v>
      </c>
      <c r="E25" s="30">
        <f t="shared" si="5"/>
        <v>1961.4747568666487</v>
      </c>
      <c r="G25" s="18">
        <v>17</v>
      </c>
      <c r="H25" s="19">
        <f t="shared" si="7"/>
        <v>1843.0443137293551</v>
      </c>
      <c r="I25" s="19">
        <f t="shared" si="8"/>
        <v>18.430443137293548</v>
      </c>
      <c r="J25" s="19">
        <f t="shared" si="9"/>
        <v>100</v>
      </c>
      <c r="K25" s="19">
        <f t="shared" si="10"/>
        <v>1961.4747568666487</v>
      </c>
    </row>
    <row r="26" spans="1:11" x14ac:dyDescent="0.2">
      <c r="A26" s="29">
        <f t="shared" si="3"/>
        <v>18</v>
      </c>
      <c r="B26" s="30">
        <f>IF(ROW()-ROW(B$8)&lt;=12*$E$5,SUM(C$8:D25,E$3),"")</f>
        <v>1961.4747568666487</v>
      </c>
      <c r="C26" s="30">
        <f t="shared" si="4"/>
        <v>19.614747568666484</v>
      </c>
      <c r="D26" s="31">
        <f>IF(ROW()-ROW(D$8)&lt;=12*$E$5,E$6,IF(ROW()-ROW(D$8)=12*$E$5+1,SUM(D$8:D25),""))</f>
        <v>100</v>
      </c>
      <c r="E26" s="30">
        <f t="shared" si="5"/>
        <v>2081.0895044353151</v>
      </c>
      <c r="G26" s="18">
        <v>18</v>
      </c>
      <c r="H26" s="19">
        <f t="shared" si="7"/>
        <v>1961.4747568666487</v>
      </c>
      <c r="I26" s="19">
        <f t="shared" si="8"/>
        <v>19.614747568666484</v>
      </c>
      <c r="J26" s="19">
        <f t="shared" si="9"/>
        <v>100</v>
      </c>
      <c r="K26" s="19">
        <f t="shared" si="10"/>
        <v>2081.0895044353151</v>
      </c>
    </row>
    <row r="27" spans="1:11" x14ac:dyDescent="0.2">
      <c r="A27" s="29">
        <f t="shared" si="3"/>
        <v>19</v>
      </c>
      <c r="B27" s="30">
        <f>IF(ROW()-ROW(B$8)&lt;=12*$E$5,SUM(C$8:D26,E$3),"")</f>
        <v>2081.0895044353151</v>
      </c>
      <c r="C27" s="30">
        <f t="shared" si="4"/>
        <v>20.810895044353149</v>
      </c>
      <c r="D27" s="31">
        <f>IF(ROW()-ROW(D$8)&lt;=12*$E$5,E$6,IF(ROW()-ROW(D$8)=12*$E$5+1,SUM(D$8:D26),""))</f>
        <v>100</v>
      </c>
      <c r="E27" s="30">
        <f t="shared" si="5"/>
        <v>2201.9003994796681</v>
      </c>
      <c r="G27" s="18">
        <v>19</v>
      </c>
      <c r="H27" s="19">
        <f t="shared" si="7"/>
        <v>2081.0895044353151</v>
      </c>
      <c r="I27" s="19">
        <f t="shared" si="8"/>
        <v>20.810895044353149</v>
      </c>
      <c r="J27" s="19">
        <f t="shared" si="9"/>
        <v>100</v>
      </c>
      <c r="K27" s="19">
        <f t="shared" si="10"/>
        <v>2201.9003994796681</v>
      </c>
    </row>
    <row r="28" spans="1:11" x14ac:dyDescent="0.2">
      <c r="A28" s="29">
        <f t="shared" si="3"/>
        <v>20</v>
      </c>
      <c r="B28" s="30">
        <f>IF(ROW()-ROW(B$8)&lt;=12*$E$5,SUM(C$8:D27,E$3),"")</f>
        <v>2201.9003994796685</v>
      </c>
      <c r="C28" s="30">
        <f t="shared" si="4"/>
        <v>22.019003994796687</v>
      </c>
      <c r="D28" s="31">
        <f>IF(ROW()-ROW(D$8)&lt;=12*$E$5,E$6,IF(ROW()-ROW(D$8)=12*$E$5+1,SUM(D$8:D27),""))</f>
        <v>100</v>
      </c>
      <c r="E28" s="30">
        <f t="shared" si="5"/>
        <v>2323.9194034744651</v>
      </c>
      <c r="G28" s="18">
        <v>20</v>
      </c>
      <c r="H28" s="19">
        <f t="shared" si="7"/>
        <v>2201.9003994796681</v>
      </c>
      <c r="I28" s="19">
        <f t="shared" si="8"/>
        <v>22.01900399479668</v>
      </c>
      <c r="J28" s="19">
        <f t="shared" si="9"/>
        <v>100</v>
      </c>
      <c r="K28" s="19">
        <f t="shared" si="10"/>
        <v>2323.9194034744646</v>
      </c>
    </row>
    <row r="29" spans="1:11" x14ac:dyDescent="0.2">
      <c r="A29" s="29">
        <f t="shared" si="3"/>
        <v>21</v>
      </c>
      <c r="B29" s="30">
        <f>IF(ROW()-ROW(B$8)&lt;=12*$E$5,SUM(C$8:D28,E$3),"")</f>
        <v>2323.9194034744651</v>
      </c>
      <c r="C29" s="30">
        <f t="shared" si="4"/>
        <v>23.239194034744653</v>
      </c>
      <c r="D29" s="31">
        <f>IF(ROW()-ROW(D$8)&lt;=12*$E$5,E$6,IF(ROW()-ROW(D$8)=12*$E$5+1,SUM(D$8:D28),""))</f>
        <v>100</v>
      </c>
      <c r="E29" s="30">
        <f t="shared" si="5"/>
        <v>2447.1585975092098</v>
      </c>
      <c r="G29" s="18">
        <v>21</v>
      </c>
      <c r="H29" s="19">
        <f t="shared" si="7"/>
        <v>2323.9194034744646</v>
      </c>
      <c r="I29" s="19">
        <f t="shared" si="8"/>
        <v>23.239194034744646</v>
      </c>
      <c r="J29" s="19">
        <f t="shared" si="9"/>
        <v>100</v>
      </c>
      <c r="K29" s="19">
        <f t="shared" si="10"/>
        <v>2447.1585975092094</v>
      </c>
    </row>
    <row r="30" spans="1:11" x14ac:dyDescent="0.2">
      <c r="A30" s="29">
        <f t="shared" si="3"/>
        <v>22</v>
      </c>
      <c r="B30" s="30">
        <f>IF(ROW()-ROW(B$8)&lt;=12*$E$5,SUM(C$8:D29,E$3),"")</f>
        <v>2447.1585975092098</v>
      </c>
      <c r="C30" s="30">
        <f t="shared" si="4"/>
        <v>24.471585975092097</v>
      </c>
      <c r="D30" s="31">
        <f>IF(ROW()-ROW(D$8)&lt;=12*$E$5,E$6,IF(ROW()-ROW(D$8)=12*$E$5+1,SUM(D$8:D29),""))</f>
        <v>100</v>
      </c>
      <c r="E30" s="30">
        <f t="shared" si="5"/>
        <v>2571.6301834843021</v>
      </c>
      <c r="G30" s="18">
        <v>22</v>
      </c>
      <c r="H30" s="19">
        <f t="shared" si="7"/>
        <v>2447.1585975092094</v>
      </c>
      <c r="I30" s="19">
        <f t="shared" si="8"/>
        <v>24.471585975092093</v>
      </c>
      <c r="J30" s="19">
        <f t="shared" si="9"/>
        <v>100</v>
      </c>
      <c r="K30" s="19">
        <f t="shared" si="10"/>
        <v>2571.6301834843016</v>
      </c>
    </row>
    <row r="31" spans="1:11" x14ac:dyDescent="0.2">
      <c r="A31" s="29">
        <f t="shared" si="3"/>
        <v>23</v>
      </c>
      <c r="B31" s="30">
        <f>IF(ROW()-ROW(B$8)&lt;=12*$E$5,SUM(C$8:D30,E$3),"")</f>
        <v>2571.6301834843021</v>
      </c>
      <c r="C31" s="30">
        <f t="shared" si="4"/>
        <v>25.716301834843019</v>
      </c>
      <c r="D31" s="31">
        <f>IF(ROW()-ROW(D$8)&lt;=12*$E$5,E$6,IF(ROW()-ROW(D$8)=12*$E$5+1,SUM(D$8:D30),""))</f>
        <v>100</v>
      </c>
      <c r="E31" s="30">
        <f t="shared" si="5"/>
        <v>2697.3464853191449</v>
      </c>
      <c r="G31" s="18">
        <v>23</v>
      </c>
      <c r="H31" s="19">
        <f t="shared" si="7"/>
        <v>2571.6301834843016</v>
      </c>
      <c r="I31" s="19">
        <f t="shared" si="8"/>
        <v>25.716301834843012</v>
      </c>
      <c r="J31" s="19">
        <f t="shared" si="9"/>
        <v>100</v>
      </c>
      <c r="K31" s="19">
        <f t="shared" si="10"/>
        <v>2697.3464853191444</v>
      </c>
    </row>
    <row r="32" spans="1:11" x14ac:dyDescent="0.2">
      <c r="A32" s="29">
        <f t="shared" si="3"/>
        <v>24</v>
      </c>
      <c r="B32" s="30">
        <f>IF(ROW()-ROW(B$8)&lt;=12*$E$5,SUM(C$8:D31,E$3),"")</f>
        <v>2697.3464853191449</v>
      </c>
      <c r="C32" s="30">
        <f t="shared" si="4"/>
        <v>26.973464853191448</v>
      </c>
      <c r="D32" s="31">
        <f>IF(ROW()-ROW(D$8)&lt;=12*$E$5,E$6,IF(ROW()-ROW(D$8)=12*$E$5+1,SUM(D$8:D31),""))</f>
        <v>100</v>
      </c>
      <c r="E32" s="30">
        <f t="shared" si="5"/>
        <v>2824.3199501723366</v>
      </c>
      <c r="G32" s="18">
        <v>24</v>
      </c>
      <c r="H32" s="19">
        <f t="shared" si="7"/>
        <v>2697.3464853191444</v>
      </c>
      <c r="I32" s="19">
        <f t="shared" si="8"/>
        <v>26.973464853191444</v>
      </c>
      <c r="J32" s="19">
        <f t="shared" si="9"/>
        <v>100</v>
      </c>
      <c r="K32" s="19">
        <f t="shared" si="10"/>
        <v>2824.3199501723357</v>
      </c>
    </row>
    <row r="33" spans="1:11" x14ac:dyDescent="0.2">
      <c r="A33" s="29" t="str">
        <f t="shared" si="3"/>
        <v>Итого:</v>
      </c>
      <c r="B33" s="30" t="str">
        <f>IF(ROW()-ROW(B$8)&lt;=12*$E$5,SUM(C$8:D32,E$3),"")</f>
        <v/>
      </c>
      <c r="C33" s="30" t="str">
        <f t="shared" si="4"/>
        <v/>
      </c>
      <c r="D33" s="31">
        <f>IF(ROW()-ROW(D$8)&lt;=12*$E$5,E$6,IF(ROW()-ROW(D$8)=12*$E$5+1,SUM(D$8:D32),""))</f>
        <v>2400</v>
      </c>
      <c r="E33" s="30" t="str">
        <f t="shared" si="5"/>
        <v/>
      </c>
      <c r="G33" s="14" t="s">
        <v>21</v>
      </c>
      <c r="H33" s="15"/>
      <c r="I33" s="15"/>
      <c r="J33" s="17">
        <f>SUM(J9:J32)</f>
        <v>2400</v>
      </c>
      <c r="K33" s="16"/>
    </row>
    <row r="34" spans="1:11" x14ac:dyDescent="0.2">
      <c r="A34" s="29" t="str">
        <f t="shared" si="3"/>
        <v/>
      </c>
      <c r="B34" s="30" t="str">
        <f>IF(ROW()-ROW(B$8)&lt;=12*$E$5,SUM(C$8:D33,E$3),"")</f>
        <v/>
      </c>
      <c r="C34" s="30" t="str">
        <f t="shared" si="4"/>
        <v/>
      </c>
      <c r="D34" s="31" t="str">
        <f>IF(ROW()-ROW(D$8)&lt;=12*$E$5,E$6,IF(ROW()-ROW(D$8)=12*$E$5+1,SUM(D$8:D33),""))</f>
        <v/>
      </c>
      <c r="E34" s="30" t="str">
        <f t="shared" si="5"/>
        <v/>
      </c>
    </row>
    <row r="35" spans="1:11" x14ac:dyDescent="0.2">
      <c r="A35" s="29" t="str">
        <f t="shared" si="3"/>
        <v/>
      </c>
      <c r="B35" s="30" t="str">
        <f>IF(ROW()-ROW(B$8)&lt;=12*$E$5,SUM(C$8:D34,E$3),"")</f>
        <v/>
      </c>
      <c r="C35" s="30" t="str">
        <f t="shared" si="4"/>
        <v/>
      </c>
      <c r="D35" s="31" t="str">
        <f>IF(ROW()-ROW(D$8)&lt;=12*$E$5,E$6,IF(ROW()-ROW(D$8)=12*$E$5+1,SUM(D$8:D34),""))</f>
        <v/>
      </c>
      <c r="E35" s="30" t="str">
        <f t="shared" si="5"/>
        <v/>
      </c>
    </row>
    <row r="36" spans="1:11" x14ac:dyDescent="0.2">
      <c r="A36" s="29" t="str">
        <f t="shared" si="3"/>
        <v/>
      </c>
      <c r="B36" s="30" t="str">
        <f>IF(ROW()-ROW(B$8)&lt;=12*$E$5,SUM(C$8:D35,E$3),"")</f>
        <v/>
      </c>
      <c r="C36" s="30" t="str">
        <f t="shared" si="4"/>
        <v/>
      </c>
      <c r="D36" s="31" t="str">
        <f>IF(ROW()-ROW(D$8)&lt;=12*$E$5,E$6,IF(ROW()-ROW(D$8)=12*$E$5+1,SUM(D$8:D35),""))</f>
        <v/>
      </c>
      <c r="E36" s="30" t="str">
        <f t="shared" si="5"/>
        <v/>
      </c>
    </row>
    <row r="37" spans="1:11" x14ac:dyDescent="0.2">
      <c r="A37" s="29" t="str">
        <f t="shared" si="3"/>
        <v/>
      </c>
      <c r="B37" s="30" t="str">
        <f>IF(ROW()-ROW(B$8)&lt;=12*$E$5,SUM(C$8:D36,E$3),"")</f>
        <v/>
      </c>
      <c r="C37" s="30" t="str">
        <f t="shared" si="4"/>
        <v/>
      </c>
      <c r="D37" s="31" t="str">
        <f>IF(ROW()-ROW(D$8)&lt;=12*$E$5,E$6,IF(ROW()-ROW(D$8)=12*$E$5+1,SUM(D$8:D36),""))</f>
        <v/>
      </c>
      <c r="E37" s="30" t="str">
        <f t="shared" si="5"/>
        <v/>
      </c>
    </row>
    <row r="38" spans="1:11" x14ac:dyDescent="0.2">
      <c r="A38" s="29" t="str">
        <f t="shared" ref="A38:A99" si="11">IF(ROW()-ROW(A$8)&lt;=12*$E$5,SUM(A37,1),IF(ROW()-ROW(A$8)=12*$E$5+1,"Итого:",""))</f>
        <v/>
      </c>
      <c r="B38" s="30" t="str">
        <f>IF(ROW()-ROW(B$8)&lt;=12*$E$5,SUM(C$8:D37,E$3),"")</f>
        <v/>
      </c>
      <c r="C38" s="30" t="str">
        <f t="shared" ref="C38:C99" si="12">IF(ROW()-ROW(C$8)&lt;=12*$E$5,B38*E$4/12,"")</f>
        <v/>
      </c>
      <c r="D38" s="31" t="str">
        <f>IF(ROW()-ROW(D$8)&lt;=12*$E$5,E$6,IF(ROW()-ROW(D$8)=12*$E$5+1,SUM(D$8:D37),""))</f>
        <v/>
      </c>
      <c r="E38" s="30" t="str">
        <f t="shared" ref="E38:E99" si="13">IF(ROW()-ROW(E$8)&lt;=12*$E$5,SUM(B38:D38),"")</f>
        <v/>
      </c>
    </row>
    <row r="39" spans="1:11" x14ac:dyDescent="0.2">
      <c r="A39" s="29" t="str">
        <f t="shared" si="11"/>
        <v/>
      </c>
      <c r="B39" s="30" t="str">
        <f>IF(ROW()-ROW(B$8)&lt;=12*$E$5,SUM(C$8:D38,E$3),"")</f>
        <v/>
      </c>
      <c r="C39" s="30" t="str">
        <f t="shared" si="12"/>
        <v/>
      </c>
      <c r="D39" s="31" t="str">
        <f>IF(ROW()-ROW(D$8)&lt;=12*$E$5,E$6,IF(ROW()-ROW(D$8)=12*$E$5+1,SUM(D$8:D38),""))</f>
        <v/>
      </c>
      <c r="E39" s="30" t="str">
        <f t="shared" si="13"/>
        <v/>
      </c>
    </row>
    <row r="40" spans="1:11" x14ac:dyDescent="0.2">
      <c r="A40" s="29" t="str">
        <f t="shared" si="11"/>
        <v/>
      </c>
      <c r="B40" s="30" t="str">
        <f>IF(ROW()-ROW(B$8)&lt;=12*$E$5,SUM(C$8:D39,E$3),"")</f>
        <v/>
      </c>
      <c r="C40" s="30" t="str">
        <f t="shared" si="12"/>
        <v/>
      </c>
      <c r="D40" s="31" t="str">
        <f>IF(ROW()-ROW(D$8)&lt;=12*$E$5,E$6,IF(ROW()-ROW(D$8)=12*$E$5+1,SUM(D$8:D39),""))</f>
        <v/>
      </c>
      <c r="E40" s="30" t="str">
        <f t="shared" si="13"/>
        <v/>
      </c>
    </row>
    <row r="41" spans="1:11" x14ac:dyDescent="0.2">
      <c r="A41" s="29" t="str">
        <f t="shared" si="11"/>
        <v/>
      </c>
      <c r="B41" s="30" t="str">
        <f>IF(ROW()-ROW(B$8)&lt;=12*$E$5,SUM(C$8:D40,E$3),"")</f>
        <v/>
      </c>
      <c r="C41" s="30" t="str">
        <f t="shared" si="12"/>
        <v/>
      </c>
      <c r="D41" s="31" t="str">
        <f>IF(ROW()-ROW(D$8)&lt;=12*$E$5,E$6,IF(ROW()-ROW(D$8)=12*$E$5+1,SUM(D$8:D40),""))</f>
        <v/>
      </c>
      <c r="E41" s="30" t="str">
        <f t="shared" si="13"/>
        <v/>
      </c>
    </row>
    <row r="42" spans="1:11" x14ac:dyDescent="0.2">
      <c r="A42" s="29" t="str">
        <f t="shared" si="11"/>
        <v/>
      </c>
      <c r="B42" s="30" t="str">
        <f>IF(ROW()-ROW(B$8)&lt;=12*$E$5,SUM(C$8:D41,E$3),"")</f>
        <v/>
      </c>
      <c r="C42" s="30" t="str">
        <f t="shared" si="12"/>
        <v/>
      </c>
      <c r="D42" s="31" t="str">
        <f>IF(ROW()-ROW(D$8)&lt;=12*$E$5,E$6,IF(ROW()-ROW(D$8)=12*$E$5+1,SUM(D$8:D41),""))</f>
        <v/>
      </c>
      <c r="E42" s="30" t="str">
        <f t="shared" si="13"/>
        <v/>
      </c>
    </row>
    <row r="43" spans="1:11" x14ac:dyDescent="0.2">
      <c r="A43" s="29" t="str">
        <f t="shared" si="11"/>
        <v/>
      </c>
      <c r="B43" s="30" t="str">
        <f>IF(ROW()-ROW(B$8)&lt;=12*$E$5,SUM(C$8:D42,E$3),"")</f>
        <v/>
      </c>
      <c r="C43" s="30" t="str">
        <f t="shared" si="12"/>
        <v/>
      </c>
      <c r="D43" s="31" t="str">
        <f>IF(ROW()-ROW(D$8)&lt;=12*$E$5,E$6,IF(ROW()-ROW(D$8)=12*$E$5+1,SUM(D$8:D42),""))</f>
        <v/>
      </c>
      <c r="E43" s="30" t="str">
        <f t="shared" si="13"/>
        <v/>
      </c>
    </row>
    <row r="44" spans="1:11" x14ac:dyDescent="0.2">
      <c r="A44" s="29" t="str">
        <f t="shared" si="11"/>
        <v/>
      </c>
      <c r="B44" s="30" t="str">
        <f>IF(ROW()-ROW(B$8)&lt;=12*$E$5,SUM(C$8:D43,E$3),"")</f>
        <v/>
      </c>
      <c r="C44" s="30" t="str">
        <f t="shared" si="12"/>
        <v/>
      </c>
      <c r="D44" s="31" t="str">
        <f>IF(ROW()-ROW(D$8)&lt;=12*$E$5,E$6,IF(ROW()-ROW(D$8)=12*$E$5+1,SUM(D$8:D43),""))</f>
        <v/>
      </c>
      <c r="E44" s="30" t="str">
        <f t="shared" si="13"/>
        <v/>
      </c>
    </row>
    <row r="45" spans="1:11" x14ac:dyDescent="0.2">
      <c r="A45" s="29" t="str">
        <f t="shared" si="11"/>
        <v/>
      </c>
      <c r="B45" s="30" t="str">
        <f>IF(ROW()-ROW(B$8)&lt;=12*$E$5,SUM(C$8:D44,E$3),"")</f>
        <v/>
      </c>
      <c r="C45" s="30" t="str">
        <f t="shared" si="12"/>
        <v/>
      </c>
      <c r="D45" s="31" t="str">
        <f>IF(ROW()-ROW(D$8)&lt;=12*$E$5,E$6,IF(ROW()-ROW(D$8)=12*$E$5+1,SUM(D$8:D44),""))</f>
        <v/>
      </c>
      <c r="E45" s="30" t="str">
        <f t="shared" si="13"/>
        <v/>
      </c>
    </row>
    <row r="46" spans="1:11" x14ac:dyDescent="0.2">
      <c r="A46" s="29" t="str">
        <f t="shared" si="11"/>
        <v/>
      </c>
      <c r="B46" s="30" t="str">
        <f>IF(ROW()-ROW(B$8)&lt;=12*$E$5,SUM(C$8:D45,E$3),"")</f>
        <v/>
      </c>
      <c r="C46" s="30" t="str">
        <f t="shared" si="12"/>
        <v/>
      </c>
      <c r="D46" s="31" t="str">
        <f>IF(ROW()-ROW(D$8)&lt;=12*$E$5,E$6,IF(ROW()-ROW(D$8)=12*$E$5+1,SUM(D$8:D45),""))</f>
        <v/>
      </c>
      <c r="E46" s="30" t="str">
        <f t="shared" si="13"/>
        <v/>
      </c>
    </row>
    <row r="47" spans="1:11" x14ac:dyDescent="0.2">
      <c r="A47" s="29" t="str">
        <f t="shared" si="11"/>
        <v/>
      </c>
      <c r="B47" s="30" t="str">
        <f>IF(ROW()-ROW(B$8)&lt;=12*$E$5,SUM(C$8:D46,E$3),"")</f>
        <v/>
      </c>
      <c r="C47" s="30" t="str">
        <f t="shared" si="12"/>
        <v/>
      </c>
      <c r="D47" s="31" t="str">
        <f>IF(ROW()-ROW(D$8)&lt;=12*$E$5,E$6,IF(ROW()-ROW(D$8)=12*$E$5+1,SUM(D$8:D46),""))</f>
        <v/>
      </c>
      <c r="E47" s="30" t="str">
        <f t="shared" si="13"/>
        <v/>
      </c>
    </row>
    <row r="48" spans="1:11" x14ac:dyDescent="0.2">
      <c r="A48" s="29" t="str">
        <f t="shared" si="11"/>
        <v/>
      </c>
      <c r="B48" s="30" t="str">
        <f>IF(ROW()-ROW(B$8)&lt;=12*$E$5,SUM(C$8:D47,E$3),"")</f>
        <v/>
      </c>
      <c r="C48" s="30" t="str">
        <f t="shared" si="12"/>
        <v/>
      </c>
      <c r="D48" s="31" t="str">
        <f>IF(ROW()-ROW(D$8)&lt;=12*$E$5,E$6,IF(ROW()-ROW(D$8)=12*$E$5+1,SUM(D$8:D47),""))</f>
        <v/>
      </c>
      <c r="E48" s="30" t="str">
        <f t="shared" si="13"/>
        <v/>
      </c>
    </row>
    <row r="49" spans="1:5" x14ac:dyDescent="0.2">
      <c r="A49" s="29" t="str">
        <f t="shared" si="11"/>
        <v/>
      </c>
      <c r="B49" s="30" t="str">
        <f>IF(ROW()-ROW(B$8)&lt;=12*$E$5,SUM(C$8:D48,E$3),"")</f>
        <v/>
      </c>
      <c r="C49" s="30" t="str">
        <f t="shared" si="12"/>
        <v/>
      </c>
      <c r="D49" s="31" t="str">
        <f>IF(ROW()-ROW(D$8)&lt;=12*$E$5,E$6,IF(ROW()-ROW(D$8)=12*$E$5+1,SUM(D$8:D48),""))</f>
        <v/>
      </c>
      <c r="E49" s="30" t="str">
        <f t="shared" si="13"/>
        <v/>
      </c>
    </row>
    <row r="50" spans="1:5" x14ac:dyDescent="0.2">
      <c r="A50" s="29" t="str">
        <f t="shared" si="11"/>
        <v/>
      </c>
      <c r="B50" s="30" t="str">
        <f>IF(ROW()-ROW(B$8)&lt;=12*$E$5,SUM(C$8:D49,E$3),"")</f>
        <v/>
      </c>
      <c r="C50" s="30" t="str">
        <f t="shared" si="12"/>
        <v/>
      </c>
      <c r="D50" s="31" t="str">
        <f>IF(ROW()-ROW(D$8)&lt;=12*$E$5,E$6,IF(ROW()-ROW(D$8)=12*$E$5+1,SUM(D$8:D49),""))</f>
        <v/>
      </c>
      <c r="E50" s="30" t="str">
        <f t="shared" si="13"/>
        <v/>
      </c>
    </row>
    <row r="51" spans="1:5" x14ac:dyDescent="0.2">
      <c r="A51" s="29" t="str">
        <f t="shared" si="11"/>
        <v/>
      </c>
      <c r="B51" s="30" t="str">
        <f>IF(ROW()-ROW(B$8)&lt;=12*$E$5,SUM(C$8:D50,E$3),"")</f>
        <v/>
      </c>
      <c r="C51" s="30" t="str">
        <f t="shared" si="12"/>
        <v/>
      </c>
      <c r="D51" s="31" t="str">
        <f>IF(ROW()-ROW(D$8)&lt;=12*$E$5,E$6,IF(ROW()-ROW(D$8)=12*$E$5+1,SUM(D$8:D50),""))</f>
        <v/>
      </c>
      <c r="E51" s="30" t="str">
        <f t="shared" si="13"/>
        <v/>
      </c>
    </row>
    <row r="52" spans="1:5" x14ac:dyDescent="0.2">
      <c r="A52" s="29" t="str">
        <f t="shared" si="11"/>
        <v/>
      </c>
      <c r="B52" s="30" t="str">
        <f>IF(ROW()-ROW(B$8)&lt;=12*$E$5,SUM(C$8:D51,E$3),"")</f>
        <v/>
      </c>
      <c r="C52" s="30" t="str">
        <f t="shared" si="12"/>
        <v/>
      </c>
      <c r="D52" s="31" t="str">
        <f>IF(ROW()-ROW(D$8)&lt;=12*$E$5,E$6,IF(ROW()-ROW(D$8)=12*$E$5+1,SUM(D$8:D51),""))</f>
        <v/>
      </c>
      <c r="E52" s="30" t="str">
        <f t="shared" si="13"/>
        <v/>
      </c>
    </row>
    <row r="53" spans="1:5" x14ac:dyDescent="0.2">
      <c r="A53" s="29" t="str">
        <f t="shared" si="11"/>
        <v/>
      </c>
      <c r="B53" s="30" t="str">
        <f>IF(ROW()-ROW(B$8)&lt;=12*$E$5,SUM(C$8:D52,E$3),"")</f>
        <v/>
      </c>
      <c r="C53" s="30" t="str">
        <f t="shared" si="12"/>
        <v/>
      </c>
      <c r="D53" s="31" t="str">
        <f>IF(ROW()-ROW(D$8)&lt;=12*$E$5,E$6,IF(ROW()-ROW(D$8)=12*$E$5+1,SUM(D$8:D52),""))</f>
        <v/>
      </c>
      <c r="E53" s="30" t="str">
        <f t="shared" si="13"/>
        <v/>
      </c>
    </row>
    <row r="54" spans="1:5" x14ac:dyDescent="0.2">
      <c r="A54" s="29" t="str">
        <f t="shared" si="11"/>
        <v/>
      </c>
      <c r="B54" s="30" t="str">
        <f>IF(ROW()-ROW(B$8)&lt;=12*$E$5,SUM(C$8:D53,E$3),"")</f>
        <v/>
      </c>
      <c r="C54" s="30" t="str">
        <f t="shared" si="12"/>
        <v/>
      </c>
      <c r="D54" s="31" t="str">
        <f>IF(ROW()-ROW(D$8)&lt;=12*$E$5,E$6,IF(ROW()-ROW(D$8)=12*$E$5+1,SUM(D$8:D53),""))</f>
        <v/>
      </c>
      <c r="E54" s="30" t="str">
        <f t="shared" si="13"/>
        <v/>
      </c>
    </row>
    <row r="55" spans="1:5" x14ac:dyDescent="0.2">
      <c r="A55" s="29" t="str">
        <f t="shared" si="11"/>
        <v/>
      </c>
      <c r="B55" s="30" t="str">
        <f>IF(ROW()-ROW(B$8)&lt;=12*$E$5,SUM(C$8:D54,E$3),"")</f>
        <v/>
      </c>
      <c r="C55" s="30" t="str">
        <f t="shared" si="12"/>
        <v/>
      </c>
      <c r="D55" s="31" t="str">
        <f>IF(ROW()-ROW(D$8)&lt;=12*$E$5,E$6,IF(ROW()-ROW(D$8)=12*$E$5+1,SUM(D$8:D54),""))</f>
        <v/>
      </c>
      <c r="E55" s="30" t="str">
        <f t="shared" si="13"/>
        <v/>
      </c>
    </row>
    <row r="56" spans="1:5" x14ac:dyDescent="0.2">
      <c r="A56" s="29" t="str">
        <f t="shared" si="11"/>
        <v/>
      </c>
      <c r="B56" s="30" t="str">
        <f>IF(ROW()-ROW(B$8)&lt;=12*$E$5,SUM(C$8:D55,E$3),"")</f>
        <v/>
      </c>
      <c r="C56" s="30" t="str">
        <f t="shared" si="12"/>
        <v/>
      </c>
      <c r="D56" s="31" t="str">
        <f>IF(ROW()-ROW(D$8)&lt;=12*$E$5,E$6,IF(ROW()-ROW(D$8)=12*$E$5+1,SUM(D$8:D55),""))</f>
        <v/>
      </c>
      <c r="E56" s="30" t="str">
        <f t="shared" si="13"/>
        <v/>
      </c>
    </row>
    <row r="57" spans="1:5" x14ac:dyDescent="0.2">
      <c r="A57" s="29" t="str">
        <f t="shared" si="11"/>
        <v/>
      </c>
      <c r="B57" s="30" t="str">
        <f>IF(ROW()-ROW(B$8)&lt;=12*$E$5,SUM(C$8:D56,E$3),"")</f>
        <v/>
      </c>
      <c r="C57" s="30" t="str">
        <f t="shared" si="12"/>
        <v/>
      </c>
      <c r="D57" s="31" t="str">
        <f>IF(ROW()-ROW(D$8)&lt;=12*$E$5,E$6,IF(ROW()-ROW(D$8)=12*$E$5+1,SUM(D$8:D56),""))</f>
        <v/>
      </c>
      <c r="E57" s="30" t="str">
        <f t="shared" si="13"/>
        <v/>
      </c>
    </row>
    <row r="58" spans="1:5" x14ac:dyDescent="0.2">
      <c r="A58" s="29" t="str">
        <f t="shared" si="11"/>
        <v/>
      </c>
      <c r="B58" s="30" t="str">
        <f>IF(ROW()-ROW(B$8)&lt;=12*$E$5,SUM(C$8:D57,E$3),"")</f>
        <v/>
      </c>
      <c r="C58" s="30" t="str">
        <f t="shared" si="12"/>
        <v/>
      </c>
      <c r="D58" s="31" t="str">
        <f>IF(ROW()-ROW(D$8)&lt;=12*$E$5,E$6,IF(ROW()-ROW(D$8)=12*$E$5+1,SUM(D$8:D57),""))</f>
        <v/>
      </c>
      <c r="E58" s="30" t="str">
        <f t="shared" si="13"/>
        <v/>
      </c>
    </row>
    <row r="59" spans="1:5" x14ac:dyDescent="0.2">
      <c r="A59" s="29" t="str">
        <f t="shared" si="11"/>
        <v/>
      </c>
      <c r="B59" s="30" t="str">
        <f>IF(ROW()-ROW(B$8)&lt;=12*$E$5,SUM(C$8:D58,E$3),"")</f>
        <v/>
      </c>
      <c r="C59" s="30" t="str">
        <f t="shared" si="12"/>
        <v/>
      </c>
      <c r="D59" s="31" t="str">
        <f>IF(ROW()-ROW(D$8)&lt;=12*$E$5,E$6,IF(ROW()-ROW(D$8)=12*$E$5+1,SUM(D$8:D58),""))</f>
        <v/>
      </c>
      <c r="E59" s="30" t="str">
        <f t="shared" si="13"/>
        <v/>
      </c>
    </row>
    <row r="60" spans="1:5" x14ac:dyDescent="0.2">
      <c r="A60" s="29" t="str">
        <f t="shared" si="11"/>
        <v/>
      </c>
      <c r="B60" s="30" t="str">
        <f>IF(ROW()-ROW(B$8)&lt;=12*$E$5,SUM(C$8:D59,E$3),"")</f>
        <v/>
      </c>
      <c r="C60" s="30" t="str">
        <f t="shared" si="12"/>
        <v/>
      </c>
      <c r="D60" s="31" t="str">
        <f>IF(ROW()-ROW(D$8)&lt;=12*$E$5,E$6,IF(ROW()-ROW(D$8)=12*$E$5+1,SUM(D$8:D59),""))</f>
        <v/>
      </c>
      <c r="E60" s="30" t="str">
        <f t="shared" si="13"/>
        <v/>
      </c>
    </row>
    <row r="61" spans="1:5" x14ac:dyDescent="0.2">
      <c r="A61" s="29" t="str">
        <f t="shared" si="11"/>
        <v/>
      </c>
      <c r="B61" s="30" t="str">
        <f>IF(ROW()-ROW(B$8)&lt;=12*$E$5,SUM(C$8:D60,E$3),"")</f>
        <v/>
      </c>
      <c r="C61" s="30" t="str">
        <f t="shared" si="12"/>
        <v/>
      </c>
      <c r="D61" s="31" t="str">
        <f>IF(ROW()-ROW(D$8)&lt;=12*$E$5,E$6,IF(ROW()-ROW(D$8)=12*$E$5+1,SUM(D$8:D60),""))</f>
        <v/>
      </c>
      <c r="E61" s="30" t="str">
        <f t="shared" si="13"/>
        <v/>
      </c>
    </row>
    <row r="62" spans="1:5" x14ac:dyDescent="0.2">
      <c r="A62" s="29" t="str">
        <f t="shared" si="11"/>
        <v/>
      </c>
      <c r="B62" s="30" t="str">
        <f>IF(ROW()-ROW(B$8)&lt;=12*$E$5,SUM(C$8:D61,E$3),"")</f>
        <v/>
      </c>
      <c r="C62" s="30" t="str">
        <f t="shared" si="12"/>
        <v/>
      </c>
      <c r="D62" s="31" t="str">
        <f>IF(ROW()-ROW(D$8)&lt;=12*$E$5,E$6,IF(ROW()-ROW(D$8)=12*$E$5+1,SUM(D$8:D61),""))</f>
        <v/>
      </c>
      <c r="E62" s="30" t="str">
        <f t="shared" si="13"/>
        <v/>
      </c>
    </row>
    <row r="63" spans="1:5" x14ac:dyDescent="0.2">
      <c r="A63" s="29" t="str">
        <f t="shared" si="11"/>
        <v/>
      </c>
      <c r="B63" s="30" t="str">
        <f>IF(ROW()-ROW(B$8)&lt;=12*$E$5,SUM(C$8:D62,E$3),"")</f>
        <v/>
      </c>
      <c r="C63" s="30" t="str">
        <f t="shared" si="12"/>
        <v/>
      </c>
      <c r="D63" s="31" t="str">
        <f>IF(ROW()-ROW(D$8)&lt;=12*$E$5,E$6,IF(ROW()-ROW(D$8)=12*$E$5+1,SUM(D$8:D62),""))</f>
        <v/>
      </c>
      <c r="E63" s="30" t="str">
        <f t="shared" si="13"/>
        <v/>
      </c>
    </row>
    <row r="64" spans="1:5" x14ac:dyDescent="0.2">
      <c r="A64" s="29" t="str">
        <f t="shared" si="11"/>
        <v/>
      </c>
      <c r="B64" s="30" t="str">
        <f>IF(ROW()-ROW(B$8)&lt;=12*$E$5,SUM(C$8:D63,E$3),"")</f>
        <v/>
      </c>
      <c r="C64" s="30" t="str">
        <f t="shared" si="12"/>
        <v/>
      </c>
      <c r="D64" s="31" t="str">
        <f>IF(ROW()-ROW(D$8)&lt;=12*$E$5,E$6,IF(ROW()-ROW(D$8)=12*$E$5+1,SUM(D$8:D63),""))</f>
        <v/>
      </c>
      <c r="E64" s="30" t="str">
        <f t="shared" si="13"/>
        <v/>
      </c>
    </row>
    <row r="65" spans="1:5" x14ac:dyDescent="0.2">
      <c r="A65" s="29" t="str">
        <f t="shared" si="11"/>
        <v/>
      </c>
      <c r="B65" s="30" t="str">
        <f>IF(ROW()-ROW(B$8)&lt;=12*$E$5,SUM(C$8:D64,E$3),"")</f>
        <v/>
      </c>
      <c r="C65" s="30" t="str">
        <f t="shared" si="12"/>
        <v/>
      </c>
      <c r="D65" s="31" t="str">
        <f>IF(ROW()-ROW(D$8)&lt;=12*$E$5,E$6,IF(ROW()-ROW(D$8)=12*$E$5+1,SUM(D$8:D64),""))</f>
        <v/>
      </c>
      <c r="E65" s="30" t="str">
        <f t="shared" si="13"/>
        <v/>
      </c>
    </row>
    <row r="66" spans="1:5" x14ac:dyDescent="0.2">
      <c r="A66" s="29" t="str">
        <f t="shared" si="11"/>
        <v/>
      </c>
      <c r="B66" s="30" t="str">
        <f>IF(ROW()-ROW(B$8)&lt;=12*$E$5,SUM(C$8:D65,E$3),"")</f>
        <v/>
      </c>
      <c r="C66" s="30" t="str">
        <f t="shared" si="12"/>
        <v/>
      </c>
      <c r="D66" s="31" t="str">
        <f>IF(ROW()-ROW(D$8)&lt;=12*$E$5,E$6,IF(ROW()-ROW(D$8)=12*$E$5+1,SUM(D$8:D65),""))</f>
        <v/>
      </c>
      <c r="E66" s="30" t="str">
        <f t="shared" si="13"/>
        <v/>
      </c>
    </row>
    <row r="67" spans="1:5" x14ac:dyDescent="0.2">
      <c r="A67" s="29" t="str">
        <f t="shared" si="11"/>
        <v/>
      </c>
      <c r="B67" s="30" t="str">
        <f>IF(ROW()-ROW(B$8)&lt;=12*$E$5,SUM(C$8:D66,E$3),"")</f>
        <v/>
      </c>
      <c r="C67" s="30" t="str">
        <f t="shared" si="12"/>
        <v/>
      </c>
      <c r="D67" s="31" t="str">
        <f>IF(ROW()-ROW(D$8)&lt;=12*$E$5,E$6,IF(ROW()-ROW(D$8)=12*$E$5+1,SUM(D$8:D66),""))</f>
        <v/>
      </c>
      <c r="E67" s="30" t="str">
        <f t="shared" si="13"/>
        <v/>
      </c>
    </row>
    <row r="68" spans="1:5" x14ac:dyDescent="0.2">
      <c r="A68" s="29" t="str">
        <f t="shared" si="11"/>
        <v/>
      </c>
      <c r="B68" s="30" t="str">
        <f>IF(ROW()-ROW(B$8)&lt;=12*$E$5,SUM(C$8:D67,E$3),"")</f>
        <v/>
      </c>
      <c r="C68" s="30" t="str">
        <f t="shared" si="12"/>
        <v/>
      </c>
      <c r="D68" s="31" t="str">
        <f>IF(ROW()-ROW(D$8)&lt;=12*$E$5,E$6,IF(ROW()-ROW(D$8)=12*$E$5+1,SUM(D$8:D67),""))</f>
        <v/>
      </c>
      <c r="E68" s="30" t="str">
        <f t="shared" si="13"/>
        <v/>
      </c>
    </row>
    <row r="69" spans="1:5" x14ac:dyDescent="0.2">
      <c r="A69" s="29" t="str">
        <f t="shared" si="11"/>
        <v/>
      </c>
      <c r="B69" s="30" t="str">
        <f>IF(ROW()-ROW(B$8)&lt;=12*$E$5,SUM(C$8:D68,E$3),"")</f>
        <v/>
      </c>
      <c r="C69" s="30" t="str">
        <f t="shared" si="12"/>
        <v/>
      </c>
      <c r="D69" s="31" t="str">
        <f>IF(ROW()-ROW(D$8)&lt;=12*$E$5,E$6,IF(ROW()-ROW(D$8)=12*$E$5+1,SUM(D$8:D68),""))</f>
        <v/>
      </c>
      <c r="E69" s="30" t="str">
        <f t="shared" si="13"/>
        <v/>
      </c>
    </row>
    <row r="70" spans="1:5" x14ac:dyDescent="0.2">
      <c r="A70" s="29" t="str">
        <f t="shared" si="11"/>
        <v/>
      </c>
      <c r="B70" s="30" t="str">
        <f>IF(ROW()-ROW(B$8)&lt;=12*$E$5,SUM(C$8:D69,E$3),"")</f>
        <v/>
      </c>
      <c r="C70" s="30" t="str">
        <f t="shared" si="12"/>
        <v/>
      </c>
      <c r="D70" s="31" t="str">
        <f>IF(ROW()-ROW(D$8)&lt;=12*$E$5,E$6,IF(ROW()-ROW(D$8)=12*$E$5+1,SUM(D$8:D69),""))</f>
        <v/>
      </c>
      <c r="E70" s="30" t="str">
        <f t="shared" si="13"/>
        <v/>
      </c>
    </row>
    <row r="71" spans="1:5" x14ac:dyDescent="0.2">
      <c r="A71" s="29" t="str">
        <f t="shared" si="11"/>
        <v/>
      </c>
      <c r="B71" s="30" t="str">
        <f>IF(ROW()-ROW(B$8)&lt;=12*$E$5,SUM(C$8:D70,E$3),"")</f>
        <v/>
      </c>
      <c r="C71" s="30" t="str">
        <f t="shared" si="12"/>
        <v/>
      </c>
      <c r="D71" s="31" t="str">
        <f>IF(ROW()-ROW(D$8)&lt;=12*$E$5,E$6,IF(ROW()-ROW(D$8)=12*$E$5+1,SUM(D$8:D70),""))</f>
        <v/>
      </c>
      <c r="E71" s="30" t="str">
        <f t="shared" si="13"/>
        <v/>
      </c>
    </row>
    <row r="72" spans="1:5" x14ac:dyDescent="0.2">
      <c r="A72" s="29" t="str">
        <f t="shared" si="11"/>
        <v/>
      </c>
      <c r="B72" s="30" t="str">
        <f>IF(ROW()-ROW(B$8)&lt;=12*$E$5,SUM(C$8:D71,E$3),"")</f>
        <v/>
      </c>
      <c r="C72" s="30" t="str">
        <f t="shared" si="12"/>
        <v/>
      </c>
      <c r="D72" s="31" t="str">
        <f>IF(ROW()-ROW(D$8)&lt;=12*$E$5,E$6,IF(ROW()-ROW(D$8)=12*$E$5+1,SUM(D$8:D71),""))</f>
        <v/>
      </c>
      <c r="E72" s="30" t="str">
        <f t="shared" si="13"/>
        <v/>
      </c>
    </row>
    <row r="73" spans="1:5" x14ac:dyDescent="0.2">
      <c r="A73" s="29" t="str">
        <f t="shared" si="11"/>
        <v/>
      </c>
      <c r="B73" s="30" t="str">
        <f>IF(ROW()-ROW(B$8)&lt;=12*$E$5,SUM(C$8:D72,E$3),"")</f>
        <v/>
      </c>
      <c r="C73" s="30" t="str">
        <f t="shared" si="12"/>
        <v/>
      </c>
      <c r="D73" s="31" t="str">
        <f>IF(ROW()-ROW(D$8)&lt;=12*$E$5,E$6,IF(ROW()-ROW(D$8)=12*$E$5+1,SUM(D$8:D72),""))</f>
        <v/>
      </c>
      <c r="E73" s="30" t="str">
        <f t="shared" si="13"/>
        <v/>
      </c>
    </row>
    <row r="74" spans="1:5" x14ac:dyDescent="0.2">
      <c r="A74" s="29" t="str">
        <f t="shared" si="11"/>
        <v/>
      </c>
      <c r="B74" s="30" t="str">
        <f>IF(ROW()-ROW(B$8)&lt;=12*$E$5,SUM(C$8:D73,E$3),"")</f>
        <v/>
      </c>
      <c r="C74" s="30" t="str">
        <f t="shared" si="12"/>
        <v/>
      </c>
      <c r="D74" s="31" t="str">
        <f>IF(ROW()-ROW(D$8)&lt;=12*$E$5,E$6,IF(ROW()-ROW(D$8)=12*$E$5+1,SUM(D$8:D73),""))</f>
        <v/>
      </c>
      <c r="E74" s="30" t="str">
        <f t="shared" si="13"/>
        <v/>
      </c>
    </row>
    <row r="75" spans="1:5" x14ac:dyDescent="0.2">
      <c r="A75" s="29" t="str">
        <f t="shared" si="11"/>
        <v/>
      </c>
      <c r="B75" s="30" t="str">
        <f>IF(ROW()-ROW(B$8)&lt;=12*$E$5,SUM(C$8:D74,E$3),"")</f>
        <v/>
      </c>
      <c r="C75" s="30" t="str">
        <f t="shared" si="12"/>
        <v/>
      </c>
      <c r="D75" s="31" t="str">
        <f>IF(ROW()-ROW(D$8)&lt;=12*$E$5,E$6,IF(ROW()-ROW(D$8)=12*$E$5+1,SUM(D$8:D74),""))</f>
        <v/>
      </c>
      <c r="E75" s="30" t="str">
        <f t="shared" si="13"/>
        <v/>
      </c>
    </row>
    <row r="76" spans="1:5" x14ac:dyDescent="0.2">
      <c r="A76" s="29" t="str">
        <f t="shared" si="11"/>
        <v/>
      </c>
      <c r="B76" s="30" t="str">
        <f>IF(ROW()-ROW(B$8)&lt;=12*$E$5,SUM(C$8:D75,E$3),"")</f>
        <v/>
      </c>
      <c r="C76" s="30" t="str">
        <f t="shared" si="12"/>
        <v/>
      </c>
      <c r="D76" s="31" t="str">
        <f>IF(ROW()-ROW(D$8)&lt;=12*$E$5,E$6,IF(ROW()-ROW(D$8)=12*$E$5+1,SUM(D$8:D75),""))</f>
        <v/>
      </c>
      <c r="E76" s="30" t="str">
        <f t="shared" si="13"/>
        <v/>
      </c>
    </row>
    <row r="77" spans="1:5" x14ac:dyDescent="0.2">
      <c r="A77" s="29" t="str">
        <f t="shared" si="11"/>
        <v/>
      </c>
      <c r="B77" s="30" t="str">
        <f>IF(ROW()-ROW(B$8)&lt;=12*$E$5,SUM(C$8:D76,E$3),"")</f>
        <v/>
      </c>
      <c r="C77" s="30" t="str">
        <f t="shared" si="12"/>
        <v/>
      </c>
      <c r="D77" s="31" t="str">
        <f>IF(ROW()-ROW(D$8)&lt;=12*$E$5,E$6,IF(ROW()-ROW(D$8)=12*$E$5+1,SUM(D$8:D76),""))</f>
        <v/>
      </c>
      <c r="E77" s="30" t="str">
        <f t="shared" si="13"/>
        <v/>
      </c>
    </row>
    <row r="78" spans="1:5" x14ac:dyDescent="0.2">
      <c r="A78" s="29" t="str">
        <f t="shared" si="11"/>
        <v/>
      </c>
      <c r="B78" s="30" t="str">
        <f>IF(ROW()-ROW(B$8)&lt;=12*$E$5,SUM(C$8:D77,E$3),"")</f>
        <v/>
      </c>
      <c r="C78" s="30" t="str">
        <f t="shared" si="12"/>
        <v/>
      </c>
      <c r="D78" s="31" t="str">
        <f>IF(ROW()-ROW(D$8)&lt;=12*$E$5,E$6,IF(ROW()-ROW(D$8)=12*$E$5+1,SUM(D$8:D77),""))</f>
        <v/>
      </c>
      <c r="E78" s="30" t="str">
        <f t="shared" si="13"/>
        <v/>
      </c>
    </row>
    <row r="79" spans="1:5" x14ac:dyDescent="0.2">
      <c r="A79" s="29" t="str">
        <f t="shared" si="11"/>
        <v/>
      </c>
      <c r="B79" s="30" t="str">
        <f>IF(ROW()-ROW(B$8)&lt;=12*$E$5,SUM(C$8:D78,E$3),"")</f>
        <v/>
      </c>
      <c r="C79" s="30" t="str">
        <f t="shared" si="12"/>
        <v/>
      </c>
      <c r="D79" s="31" t="str">
        <f>IF(ROW()-ROW(D$8)&lt;=12*$E$5,E$6,IF(ROW()-ROW(D$8)=12*$E$5+1,SUM(D$8:D78),""))</f>
        <v/>
      </c>
      <c r="E79" s="30" t="str">
        <f t="shared" si="13"/>
        <v/>
      </c>
    </row>
    <row r="80" spans="1:5" x14ac:dyDescent="0.2">
      <c r="A80" s="29" t="str">
        <f t="shared" si="11"/>
        <v/>
      </c>
      <c r="B80" s="30" t="str">
        <f>IF(ROW()-ROW(B$8)&lt;=12*$E$5,SUM(C$8:D79,E$3),"")</f>
        <v/>
      </c>
      <c r="C80" s="30" t="str">
        <f t="shared" si="12"/>
        <v/>
      </c>
      <c r="D80" s="31" t="str">
        <f>IF(ROW()-ROW(D$8)&lt;=12*$E$5,E$6,IF(ROW()-ROW(D$8)=12*$E$5+1,SUM(D$8:D79),""))</f>
        <v/>
      </c>
      <c r="E80" s="30" t="str">
        <f t="shared" si="13"/>
        <v/>
      </c>
    </row>
    <row r="81" spans="1:5" x14ac:dyDescent="0.2">
      <c r="A81" s="29" t="str">
        <f t="shared" si="11"/>
        <v/>
      </c>
      <c r="B81" s="30" t="str">
        <f>IF(ROW()-ROW(B$8)&lt;=12*$E$5,SUM(C$8:D80,E$3),"")</f>
        <v/>
      </c>
      <c r="C81" s="30" t="str">
        <f t="shared" si="12"/>
        <v/>
      </c>
      <c r="D81" s="31" t="str">
        <f>IF(ROW()-ROW(D$8)&lt;=12*$E$5,E$6,IF(ROW()-ROW(D$8)=12*$E$5+1,SUM(D$8:D80),""))</f>
        <v/>
      </c>
      <c r="E81" s="30" t="str">
        <f t="shared" si="13"/>
        <v/>
      </c>
    </row>
    <row r="82" spans="1:5" x14ac:dyDescent="0.2">
      <c r="A82" s="29" t="str">
        <f t="shared" si="11"/>
        <v/>
      </c>
      <c r="B82" s="30" t="str">
        <f>IF(ROW()-ROW(B$8)&lt;=12*$E$5,SUM(C$8:D81,E$3),"")</f>
        <v/>
      </c>
      <c r="C82" s="30" t="str">
        <f t="shared" si="12"/>
        <v/>
      </c>
      <c r="D82" s="31" t="str">
        <f>IF(ROW()-ROW(D$8)&lt;=12*$E$5,E$6,IF(ROW()-ROW(D$8)=12*$E$5+1,SUM(D$8:D81),""))</f>
        <v/>
      </c>
      <c r="E82" s="30" t="str">
        <f t="shared" si="13"/>
        <v/>
      </c>
    </row>
    <row r="83" spans="1:5" x14ac:dyDescent="0.2">
      <c r="A83" s="29" t="str">
        <f t="shared" si="11"/>
        <v/>
      </c>
      <c r="B83" s="30" t="str">
        <f>IF(ROW()-ROW(B$8)&lt;=12*$E$5,SUM(C$8:D82,E$3),"")</f>
        <v/>
      </c>
      <c r="C83" s="30" t="str">
        <f t="shared" si="12"/>
        <v/>
      </c>
      <c r="D83" s="31" t="str">
        <f>IF(ROW()-ROW(D$8)&lt;=12*$E$5,E$6,IF(ROW()-ROW(D$8)=12*$E$5+1,SUM(D$8:D82),""))</f>
        <v/>
      </c>
      <c r="E83" s="30" t="str">
        <f t="shared" si="13"/>
        <v/>
      </c>
    </row>
    <row r="84" spans="1:5" x14ac:dyDescent="0.2">
      <c r="A84" s="29" t="str">
        <f t="shared" si="11"/>
        <v/>
      </c>
      <c r="B84" s="30" t="str">
        <f>IF(ROW()-ROW(B$8)&lt;=12*$E$5,SUM(C$8:D83,E$3),"")</f>
        <v/>
      </c>
      <c r="C84" s="30" t="str">
        <f t="shared" si="12"/>
        <v/>
      </c>
      <c r="D84" s="31" t="str">
        <f>IF(ROW()-ROW(D$8)&lt;=12*$E$5,E$6,IF(ROW()-ROW(D$8)=12*$E$5+1,SUM(D$8:D83),""))</f>
        <v/>
      </c>
      <c r="E84" s="30" t="str">
        <f t="shared" si="13"/>
        <v/>
      </c>
    </row>
    <row r="85" spans="1:5" x14ac:dyDescent="0.2">
      <c r="A85" s="29" t="str">
        <f t="shared" si="11"/>
        <v/>
      </c>
      <c r="B85" s="30" t="str">
        <f>IF(ROW()-ROW(B$8)&lt;=12*$E$5,SUM(C$8:D84,E$3),"")</f>
        <v/>
      </c>
      <c r="C85" s="30" t="str">
        <f t="shared" si="12"/>
        <v/>
      </c>
      <c r="D85" s="31" t="str">
        <f>IF(ROW()-ROW(D$8)&lt;=12*$E$5,E$6,IF(ROW()-ROW(D$8)=12*$E$5+1,SUM(D$8:D84),""))</f>
        <v/>
      </c>
      <c r="E85" s="30" t="str">
        <f t="shared" si="13"/>
        <v/>
      </c>
    </row>
    <row r="86" spans="1:5" x14ac:dyDescent="0.2">
      <c r="A86" s="29" t="str">
        <f t="shared" si="11"/>
        <v/>
      </c>
      <c r="B86" s="30" t="str">
        <f>IF(ROW()-ROW(B$8)&lt;=12*$E$5,SUM(C$8:D85,E$3),"")</f>
        <v/>
      </c>
      <c r="C86" s="30" t="str">
        <f t="shared" si="12"/>
        <v/>
      </c>
      <c r="D86" s="31" t="str">
        <f>IF(ROW()-ROW(D$8)&lt;=12*$E$5,E$6,IF(ROW()-ROW(D$8)=12*$E$5+1,SUM(D$8:D85),""))</f>
        <v/>
      </c>
      <c r="E86" s="30" t="str">
        <f t="shared" si="13"/>
        <v/>
      </c>
    </row>
    <row r="87" spans="1:5" x14ac:dyDescent="0.2">
      <c r="A87" s="29" t="str">
        <f t="shared" si="11"/>
        <v/>
      </c>
      <c r="B87" s="30" t="str">
        <f>IF(ROW()-ROW(B$8)&lt;=12*$E$5,SUM(C$8:D86,E$3),"")</f>
        <v/>
      </c>
      <c r="C87" s="30" t="str">
        <f t="shared" si="12"/>
        <v/>
      </c>
      <c r="D87" s="31" t="str">
        <f>IF(ROW()-ROW(D$8)&lt;=12*$E$5,E$6,IF(ROW()-ROW(D$8)=12*$E$5+1,SUM(D$8:D86),""))</f>
        <v/>
      </c>
      <c r="E87" s="30" t="str">
        <f t="shared" si="13"/>
        <v/>
      </c>
    </row>
    <row r="88" spans="1:5" x14ac:dyDescent="0.2">
      <c r="A88" s="29" t="str">
        <f t="shared" si="11"/>
        <v/>
      </c>
      <c r="B88" s="30" t="str">
        <f>IF(ROW()-ROW(B$8)&lt;=12*$E$5,SUM(C$8:D87,E$3),"")</f>
        <v/>
      </c>
      <c r="C88" s="30" t="str">
        <f t="shared" si="12"/>
        <v/>
      </c>
      <c r="D88" s="31" t="str">
        <f>IF(ROW()-ROW(D$8)&lt;=12*$E$5,E$6,IF(ROW()-ROW(D$8)=12*$E$5+1,SUM(D$8:D87),""))</f>
        <v/>
      </c>
      <c r="E88" s="30" t="str">
        <f t="shared" si="13"/>
        <v/>
      </c>
    </row>
    <row r="89" spans="1:5" x14ac:dyDescent="0.2">
      <c r="A89" s="29" t="str">
        <f t="shared" si="11"/>
        <v/>
      </c>
      <c r="B89" s="30" t="str">
        <f>IF(ROW()-ROW(B$8)&lt;=12*$E$5,SUM(C$8:D88,E$3),"")</f>
        <v/>
      </c>
      <c r="C89" s="30" t="str">
        <f t="shared" si="12"/>
        <v/>
      </c>
      <c r="D89" s="31" t="str">
        <f>IF(ROW()-ROW(D$8)&lt;=12*$E$5,E$6,IF(ROW()-ROW(D$8)=12*$E$5+1,SUM(D$8:D88),""))</f>
        <v/>
      </c>
      <c r="E89" s="30" t="str">
        <f t="shared" si="13"/>
        <v/>
      </c>
    </row>
    <row r="90" spans="1:5" x14ac:dyDescent="0.2">
      <c r="A90" s="29" t="str">
        <f t="shared" si="11"/>
        <v/>
      </c>
      <c r="B90" s="30" t="str">
        <f>IF(ROW()-ROW(B$8)&lt;=12*$E$5,SUM(C$8:D89,E$3),"")</f>
        <v/>
      </c>
      <c r="C90" s="30" t="str">
        <f t="shared" si="12"/>
        <v/>
      </c>
      <c r="D90" s="31" t="str">
        <f>IF(ROW()-ROW(D$8)&lt;=12*$E$5,E$6,IF(ROW()-ROW(D$8)=12*$E$5+1,SUM(D$8:D89),""))</f>
        <v/>
      </c>
      <c r="E90" s="30" t="str">
        <f t="shared" si="13"/>
        <v/>
      </c>
    </row>
    <row r="91" spans="1:5" x14ac:dyDescent="0.2">
      <c r="A91" s="29" t="str">
        <f t="shared" si="11"/>
        <v/>
      </c>
      <c r="B91" s="30" t="str">
        <f>IF(ROW()-ROW(B$8)&lt;=12*$E$5,SUM(C$8:D90,E$3),"")</f>
        <v/>
      </c>
      <c r="C91" s="30" t="str">
        <f t="shared" si="12"/>
        <v/>
      </c>
      <c r="D91" s="31" t="str">
        <f>IF(ROW()-ROW(D$8)&lt;=12*$E$5,E$6,IF(ROW()-ROW(D$8)=12*$E$5+1,SUM(D$8:D90),""))</f>
        <v/>
      </c>
      <c r="E91" s="30" t="str">
        <f t="shared" si="13"/>
        <v/>
      </c>
    </row>
    <row r="92" spans="1:5" x14ac:dyDescent="0.2">
      <c r="A92" s="29" t="str">
        <f t="shared" si="11"/>
        <v/>
      </c>
      <c r="B92" s="30" t="str">
        <f>IF(ROW()-ROW(B$8)&lt;=12*$E$5,SUM(C$8:D91,E$3),"")</f>
        <v/>
      </c>
      <c r="C92" s="30" t="str">
        <f t="shared" si="12"/>
        <v/>
      </c>
      <c r="D92" s="31" t="str">
        <f>IF(ROW()-ROW(D$8)&lt;=12*$E$5,E$6,IF(ROW()-ROW(D$8)=12*$E$5+1,SUM(D$8:D91),""))</f>
        <v/>
      </c>
      <c r="E92" s="30" t="str">
        <f t="shared" si="13"/>
        <v/>
      </c>
    </row>
    <row r="93" spans="1:5" x14ac:dyDescent="0.2">
      <c r="A93" s="29" t="str">
        <f t="shared" si="11"/>
        <v/>
      </c>
      <c r="B93" s="30" t="str">
        <f>IF(ROW()-ROW(B$8)&lt;=12*$E$5,SUM(C$8:D92,E$3),"")</f>
        <v/>
      </c>
      <c r="C93" s="30" t="str">
        <f t="shared" si="12"/>
        <v/>
      </c>
      <c r="D93" s="31" t="str">
        <f>IF(ROW()-ROW(D$8)&lt;=12*$E$5,E$6,IF(ROW()-ROW(D$8)=12*$E$5+1,SUM(D$8:D92),""))</f>
        <v/>
      </c>
      <c r="E93" s="30" t="str">
        <f t="shared" si="13"/>
        <v/>
      </c>
    </row>
    <row r="94" spans="1:5" x14ac:dyDescent="0.2">
      <c r="A94" s="29" t="str">
        <f t="shared" si="11"/>
        <v/>
      </c>
      <c r="B94" s="30" t="str">
        <f>IF(ROW()-ROW(B$8)&lt;=12*$E$5,SUM(C$8:D93,E$3),"")</f>
        <v/>
      </c>
      <c r="C94" s="30" t="str">
        <f t="shared" si="12"/>
        <v/>
      </c>
      <c r="D94" s="31" t="str">
        <f>IF(ROW()-ROW(D$8)&lt;=12*$E$5,E$6,IF(ROW()-ROW(D$8)=12*$E$5+1,SUM(D$8:D93),""))</f>
        <v/>
      </c>
      <c r="E94" s="30" t="str">
        <f t="shared" si="13"/>
        <v/>
      </c>
    </row>
    <row r="95" spans="1:5" x14ac:dyDescent="0.2">
      <c r="A95" s="29" t="str">
        <f t="shared" si="11"/>
        <v/>
      </c>
      <c r="B95" s="30" t="str">
        <f>IF(ROW()-ROW(B$8)&lt;=12*$E$5,SUM(C$8:D94,E$3),"")</f>
        <v/>
      </c>
      <c r="C95" s="30" t="str">
        <f t="shared" si="12"/>
        <v/>
      </c>
      <c r="D95" s="31" t="str">
        <f>IF(ROW()-ROW(D$8)&lt;=12*$E$5,E$6,IF(ROW()-ROW(D$8)=12*$E$5+1,SUM(D$8:D94),""))</f>
        <v/>
      </c>
      <c r="E95" s="30" t="str">
        <f t="shared" si="13"/>
        <v/>
      </c>
    </row>
    <row r="96" spans="1:5" x14ac:dyDescent="0.2">
      <c r="A96" s="29" t="str">
        <f t="shared" si="11"/>
        <v/>
      </c>
      <c r="B96" s="30" t="str">
        <f>IF(ROW()-ROW(B$8)&lt;=12*$E$5,SUM(C$8:D95,E$3),"")</f>
        <v/>
      </c>
      <c r="C96" s="30" t="str">
        <f t="shared" si="12"/>
        <v/>
      </c>
      <c r="D96" s="31" t="str">
        <f>IF(ROW()-ROW(D$8)&lt;=12*$E$5,E$6,IF(ROW()-ROW(D$8)=12*$E$5+1,SUM(D$8:D95),""))</f>
        <v/>
      </c>
      <c r="E96" s="30" t="str">
        <f t="shared" si="13"/>
        <v/>
      </c>
    </row>
    <row r="97" spans="1:5" x14ac:dyDescent="0.2">
      <c r="A97" s="29" t="str">
        <f t="shared" si="11"/>
        <v/>
      </c>
      <c r="B97" s="30" t="str">
        <f>IF(ROW()-ROW(B$8)&lt;=12*$E$5,SUM(C$8:D96,E$3),"")</f>
        <v/>
      </c>
      <c r="C97" s="30" t="str">
        <f t="shared" si="12"/>
        <v/>
      </c>
      <c r="D97" s="31" t="str">
        <f>IF(ROW()-ROW(D$8)&lt;=12*$E$5,E$6,IF(ROW()-ROW(D$8)=12*$E$5+1,SUM(D$8:D96),""))</f>
        <v/>
      </c>
      <c r="E97" s="30" t="str">
        <f t="shared" si="13"/>
        <v/>
      </c>
    </row>
    <row r="98" spans="1:5" x14ac:dyDescent="0.2">
      <c r="A98" s="29" t="str">
        <f t="shared" si="11"/>
        <v/>
      </c>
      <c r="B98" s="30" t="str">
        <f>IF(ROW()-ROW(B$8)&lt;=12*$E$5,SUM(C$8:D97,E$3),"")</f>
        <v/>
      </c>
      <c r="C98" s="30" t="str">
        <f t="shared" si="12"/>
        <v/>
      </c>
      <c r="D98" s="31" t="str">
        <f>IF(ROW()-ROW(D$8)&lt;=12*$E$5,E$6,IF(ROW()-ROW(D$8)=12*$E$5+1,SUM(D$8:D97),""))</f>
        <v/>
      </c>
      <c r="E98" s="30" t="str">
        <f t="shared" si="13"/>
        <v/>
      </c>
    </row>
    <row r="99" spans="1:5" x14ac:dyDescent="0.2">
      <c r="A99" s="29" t="str">
        <f t="shared" si="11"/>
        <v/>
      </c>
      <c r="B99" s="30" t="str">
        <f>IF(ROW()-ROW(B$8)&lt;=12*$E$5,SUM(C$8:D98,E$3),"")</f>
        <v/>
      </c>
      <c r="C99" s="30" t="str">
        <f t="shared" si="12"/>
        <v/>
      </c>
      <c r="D99" s="31" t="str">
        <f>IF(ROW()-ROW(D$8)&lt;=12*$E$5,E$6,IF(ROW()-ROW(D$8)=12*$E$5+1,SUM(D$8:D98),""))</f>
        <v/>
      </c>
      <c r="E99" s="30" t="str">
        <f t="shared" si="13"/>
        <v/>
      </c>
    </row>
  </sheetData>
  <mergeCells count="8">
    <mergeCell ref="A3:D3"/>
    <mergeCell ref="A4:D4"/>
    <mergeCell ref="A6:D6"/>
    <mergeCell ref="A5:D5"/>
    <mergeCell ref="G3:J3"/>
    <mergeCell ref="G4:J4"/>
    <mergeCell ref="G5:J5"/>
    <mergeCell ref="G6:J6"/>
  </mergeCells>
  <phoneticPr fontId="2" type="noConversion"/>
  <conditionalFormatting sqref="A9:E99">
    <cfRule type="expression" dxfId="12" priority="1">
      <formula>$A9&lt;&gt;""</formula>
    </cfRule>
    <cfRule type="expression" dxfId="11" priority="3">
      <formula>$A9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99"/>
  <sheetViews>
    <sheetView workbookViewId="0">
      <selection activeCell="O26" sqref="O26"/>
    </sheetView>
  </sheetViews>
  <sheetFormatPr defaultRowHeight="12.75" x14ac:dyDescent="0.2"/>
  <cols>
    <col min="1" max="1" width="7.28515625" customWidth="1"/>
    <col min="2" max="2" width="17.28515625" customWidth="1"/>
    <col min="3" max="3" width="12.42578125" customWidth="1"/>
    <col min="4" max="4" width="11.5703125" customWidth="1"/>
    <col min="5" max="5" width="12.7109375" customWidth="1"/>
    <col min="8" max="8" width="17.28515625" customWidth="1"/>
    <col min="9" max="9" width="12.42578125" customWidth="1"/>
    <col min="10" max="10" width="11.5703125" customWidth="1"/>
    <col min="11" max="11" width="12.7109375" customWidth="1"/>
  </cols>
  <sheetData>
    <row r="1" spans="1:11" x14ac:dyDescent="0.2">
      <c r="A1" s="7" t="s">
        <v>12</v>
      </c>
      <c r="G1" s="7" t="s">
        <v>12</v>
      </c>
    </row>
    <row r="3" spans="1:11" x14ac:dyDescent="0.2">
      <c r="A3" s="24" t="s">
        <v>13</v>
      </c>
      <c r="B3" s="25"/>
      <c r="C3" s="25"/>
      <c r="D3" s="26"/>
      <c r="E3" s="12">
        <v>100</v>
      </c>
      <c r="G3" s="24" t="s">
        <v>13</v>
      </c>
      <c r="H3" s="25"/>
      <c r="I3" s="25"/>
      <c r="J3" s="26"/>
      <c r="K3" s="12">
        <v>100</v>
      </c>
    </row>
    <row r="4" spans="1:11" x14ac:dyDescent="0.2">
      <c r="A4" s="24" t="s">
        <v>14</v>
      </c>
      <c r="B4" s="25"/>
      <c r="C4" s="25"/>
      <c r="D4" s="26"/>
      <c r="E4" s="13">
        <v>0.12</v>
      </c>
      <c r="G4" s="24" t="s">
        <v>14</v>
      </c>
      <c r="H4" s="25"/>
      <c r="I4" s="25"/>
      <c r="J4" s="26"/>
      <c r="K4" s="13">
        <v>0.12</v>
      </c>
    </row>
    <row r="5" spans="1:11" x14ac:dyDescent="0.2">
      <c r="A5" s="24" t="s">
        <v>15</v>
      </c>
      <c r="B5" s="25"/>
      <c r="C5" s="25"/>
      <c r="D5" s="26"/>
      <c r="E5" s="23">
        <v>2</v>
      </c>
      <c r="G5" s="24" t="s">
        <v>15</v>
      </c>
      <c r="H5" s="25"/>
      <c r="I5" s="25"/>
      <c r="J5" s="26"/>
      <c r="K5" s="23">
        <v>2</v>
      </c>
    </row>
    <row r="6" spans="1:11" x14ac:dyDescent="0.2">
      <c r="A6" s="24" t="s">
        <v>16</v>
      </c>
      <c r="B6" s="25"/>
      <c r="C6" s="25"/>
      <c r="D6" s="26"/>
      <c r="E6" s="12">
        <v>100</v>
      </c>
      <c r="G6" s="24" t="s">
        <v>16</v>
      </c>
      <c r="H6" s="25"/>
      <c r="I6" s="25"/>
      <c r="J6" s="26"/>
      <c r="K6" s="12">
        <v>100</v>
      </c>
    </row>
    <row r="7" spans="1:11" x14ac:dyDescent="0.2">
      <c r="A7" t="s">
        <v>21</v>
      </c>
      <c r="E7" s="32">
        <f>E6*E5*12</f>
        <v>2400</v>
      </c>
    </row>
    <row r="8" spans="1:11" s="22" customFormat="1" ht="38.25" x14ac:dyDescent="0.2">
      <c r="A8" s="27" t="s">
        <v>22</v>
      </c>
      <c r="B8" s="28" t="s">
        <v>17</v>
      </c>
      <c r="C8" s="28" t="s">
        <v>19</v>
      </c>
      <c r="D8" s="28" t="s">
        <v>20</v>
      </c>
      <c r="E8" s="28" t="s">
        <v>18</v>
      </c>
      <c r="G8" s="21" t="s">
        <v>22</v>
      </c>
      <c r="H8" s="20" t="s">
        <v>17</v>
      </c>
      <c r="I8" s="20" t="s">
        <v>19</v>
      </c>
      <c r="J8" s="20" t="s">
        <v>20</v>
      </c>
      <c r="K8" s="20" t="s">
        <v>18</v>
      </c>
    </row>
    <row r="9" spans="1:11" x14ac:dyDescent="0.2">
      <c r="A9" s="29">
        <f>IF(ROW()-ROW(A$8)&lt;=12*$E$5,SUM(A8,1),"")</f>
        <v>1</v>
      </c>
      <c r="B9" s="30">
        <f>IF(ROW()-ROW(B$8)&lt;=12*$E$5,SUM(C$8:D8,E$3),"")</f>
        <v>100</v>
      </c>
      <c r="C9" s="30">
        <f>IF(ROW()-ROW(C$8)&lt;=12*$E$5,B9*E$4/12,"")</f>
        <v>1</v>
      </c>
      <c r="D9" s="31">
        <f>IF(ROW()-ROW(D$8)&lt;=12*$E$5,E$6,"")</f>
        <v>100</v>
      </c>
      <c r="E9" s="30">
        <f>IF(ROW()-ROW(E$8)&lt;=12*$E$5,SUM(B9:D9),"")</f>
        <v>201</v>
      </c>
      <c r="G9" s="18">
        <v>1</v>
      </c>
      <c r="H9" s="19">
        <f>K3</f>
        <v>100</v>
      </c>
      <c r="I9" s="19">
        <f t="shared" ref="I9:I32" si="0">H9*$E$4/12</f>
        <v>1</v>
      </c>
      <c r="J9" s="19">
        <f t="shared" ref="J9:J32" si="1">$E$6</f>
        <v>100</v>
      </c>
      <c r="K9" s="19">
        <f t="shared" ref="K9:K32" si="2">H9+I9+J9</f>
        <v>201</v>
      </c>
    </row>
    <row r="10" spans="1:11" x14ac:dyDescent="0.2">
      <c r="A10" s="29">
        <f t="shared" ref="A10:A41" si="3">IF(ROW()-ROW(A$8)&lt;=12*$E$5,SUM(A9,1),"")</f>
        <v>2</v>
      </c>
      <c r="B10" s="30">
        <f>IF(ROW()-ROW(B$8)&lt;=12*$E$5,SUM(C$8:D9,E$3),"")</f>
        <v>201</v>
      </c>
      <c r="C10" s="30">
        <f t="shared" ref="C10:C41" si="4">IF(ROW()-ROW(C$8)&lt;=12*$E$5,B10*E$4/12,"")</f>
        <v>2.0099999999999998</v>
      </c>
      <c r="D10" s="31">
        <f t="shared" ref="D10:D73" si="5">IF(ROW()-ROW(D$8)&lt;=12*$E$5,E$6,"")</f>
        <v>100</v>
      </c>
      <c r="E10" s="30">
        <f t="shared" ref="E10:E41" si="6">IF(ROW()-ROW(E$8)&lt;=12*$E$5,SUM(B10:D10),"")</f>
        <v>303.01</v>
      </c>
      <c r="G10" s="18">
        <v>2</v>
      </c>
      <c r="H10" s="19">
        <f>K9</f>
        <v>201</v>
      </c>
      <c r="I10" s="19">
        <f t="shared" si="0"/>
        <v>2.0099999999999998</v>
      </c>
      <c r="J10" s="19">
        <f t="shared" si="1"/>
        <v>100</v>
      </c>
      <c r="K10" s="19">
        <f t="shared" si="2"/>
        <v>303.01</v>
      </c>
    </row>
    <row r="11" spans="1:11" x14ac:dyDescent="0.2">
      <c r="A11" s="29">
        <f t="shared" si="3"/>
        <v>3</v>
      </c>
      <c r="B11" s="30">
        <f>IF(ROW()-ROW(B$8)&lt;=12*$E$5,SUM(C$8:D10,E$3),"")</f>
        <v>303.01</v>
      </c>
      <c r="C11" s="30">
        <f t="shared" si="4"/>
        <v>3.0300999999999996</v>
      </c>
      <c r="D11" s="31">
        <f t="shared" si="5"/>
        <v>100</v>
      </c>
      <c r="E11" s="30">
        <f t="shared" si="6"/>
        <v>406.0401</v>
      </c>
      <c r="G11" s="18">
        <v>3</v>
      </c>
      <c r="H11" s="19">
        <f t="shared" ref="H11:H32" si="7">K10</f>
        <v>303.01</v>
      </c>
      <c r="I11" s="19">
        <f t="shared" si="0"/>
        <v>3.0300999999999996</v>
      </c>
      <c r="J11" s="19">
        <f t="shared" si="1"/>
        <v>100</v>
      </c>
      <c r="K11" s="19">
        <f t="shared" si="2"/>
        <v>406.0401</v>
      </c>
    </row>
    <row r="12" spans="1:11" x14ac:dyDescent="0.2">
      <c r="A12" s="29">
        <f t="shared" si="3"/>
        <v>4</v>
      </c>
      <c r="B12" s="30">
        <f>IF(ROW()-ROW(B$8)&lt;=12*$E$5,SUM(C$8:D11,E$3),"")</f>
        <v>406.0401</v>
      </c>
      <c r="C12" s="30">
        <f t="shared" si="4"/>
        <v>4.0604009999999997</v>
      </c>
      <c r="D12" s="31">
        <f t="shared" si="5"/>
        <v>100</v>
      </c>
      <c r="E12" s="30">
        <f t="shared" si="6"/>
        <v>510.10050100000001</v>
      </c>
      <c r="G12" s="18">
        <v>4</v>
      </c>
      <c r="H12" s="19">
        <f t="shared" si="7"/>
        <v>406.0401</v>
      </c>
      <c r="I12" s="19">
        <f t="shared" si="0"/>
        <v>4.0604009999999997</v>
      </c>
      <c r="J12" s="19">
        <f t="shared" si="1"/>
        <v>100</v>
      </c>
      <c r="K12" s="19">
        <f t="shared" si="2"/>
        <v>510.10050100000001</v>
      </c>
    </row>
    <row r="13" spans="1:11" x14ac:dyDescent="0.2">
      <c r="A13" s="29">
        <f t="shared" si="3"/>
        <v>5</v>
      </c>
      <c r="B13" s="30">
        <f>IF(ROW()-ROW(B$8)&lt;=12*$E$5,SUM(C$8:D12,E$3),"")</f>
        <v>510.10050100000001</v>
      </c>
      <c r="C13" s="30">
        <f t="shared" si="4"/>
        <v>5.1010050099999997</v>
      </c>
      <c r="D13" s="31">
        <f t="shared" si="5"/>
        <v>100</v>
      </c>
      <c r="E13" s="30">
        <f t="shared" si="6"/>
        <v>615.20150601</v>
      </c>
      <c r="G13" s="18">
        <v>5</v>
      </c>
      <c r="H13" s="19">
        <f t="shared" si="7"/>
        <v>510.10050100000001</v>
      </c>
      <c r="I13" s="19">
        <f t="shared" si="0"/>
        <v>5.1010050099999997</v>
      </c>
      <c r="J13" s="19">
        <f t="shared" si="1"/>
        <v>100</v>
      </c>
      <c r="K13" s="19">
        <f t="shared" si="2"/>
        <v>615.20150601</v>
      </c>
    </row>
    <row r="14" spans="1:11" x14ac:dyDescent="0.2">
      <c r="A14" s="29">
        <f t="shared" si="3"/>
        <v>6</v>
      </c>
      <c r="B14" s="30">
        <f>IF(ROW()-ROW(B$8)&lt;=12*$E$5,SUM(C$8:D13,E$3),"")</f>
        <v>615.20150601</v>
      </c>
      <c r="C14" s="30">
        <f t="shared" si="4"/>
        <v>6.1520150600999992</v>
      </c>
      <c r="D14" s="31">
        <f t="shared" si="5"/>
        <v>100</v>
      </c>
      <c r="E14" s="30">
        <f t="shared" si="6"/>
        <v>721.35352107009999</v>
      </c>
      <c r="G14" s="18">
        <v>6</v>
      </c>
      <c r="H14" s="19">
        <f t="shared" si="7"/>
        <v>615.20150601</v>
      </c>
      <c r="I14" s="19">
        <f t="shared" si="0"/>
        <v>6.1520150600999992</v>
      </c>
      <c r="J14" s="19">
        <f t="shared" si="1"/>
        <v>100</v>
      </c>
      <c r="K14" s="19">
        <f t="shared" si="2"/>
        <v>721.35352107009999</v>
      </c>
    </row>
    <row r="15" spans="1:11" x14ac:dyDescent="0.2">
      <c r="A15" s="29">
        <f t="shared" si="3"/>
        <v>7</v>
      </c>
      <c r="B15" s="30">
        <f>IF(ROW()-ROW(B$8)&lt;=12*$E$5,SUM(C$8:D14,E$3),"")</f>
        <v>721.35352107009999</v>
      </c>
      <c r="C15" s="30">
        <f t="shared" si="4"/>
        <v>7.213535210701</v>
      </c>
      <c r="D15" s="31">
        <f t="shared" si="5"/>
        <v>100</v>
      </c>
      <c r="E15" s="30">
        <f t="shared" si="6"/>
        <v>828.56705628080101</v>
      </c>
      <c r="G15" s="18">
        <v>7</v>
      </c>
      <c r="H15" s="19">
        <f t="shared" si="7"/>
        <v>721.35352107009999</v>
      </c>
      <c r="I15" s="19">
        <f t="shared" si="0"/>
        <v>7.213535210701</v>
      </c>
      <c r="J15" s="19">
        <f t="shared" si="1"/>
        <v>100</v>
      </c>
      <c r="K15" s="19">
        <f t="shared" si="2"/>
        <v>828.56705628080101</v>
      </c>
    </row>
    <row r="16" spans="1:11" x14ac:dyDescent="0.2">
      <c r="A16" s="29">
        <f t="shared" si="3"/>
        <v>8</v>
      </c>
      <c r="B16" s="30">
        <f>IF(ROW()-ROW(B$8)&lt;=12*$E$5,SUM(C$8:D15,E$3),"")</f>
        <v>828.56705628080101</v>
      </c>
      <c r="C16" s="30">
        <f t="shared" si="4"/>
        <v>8.2856705628080096</v>
      </c>
      <c r="D16" s="31">
        <f t="shared" si="5"/>
        <v>100</v>
      </c>
      <c r="E16" s="30">
        <f t="shared" si="6"/>
        <v>936.85272684360905</v>
      </c>
      <c r="G16" s="18">
        <v>8</v>
      </c>
      <c r="H16" s="19">
        <f t="shared" si="7"/>
        <v>828.56705628080101</v>
      </c>
      <c r="I16" s="19">
        <f t="shared" si="0"/>
        <v>8.2856705628080096</v>
      </c>
      <c r="J16" s="19">
        <f t="shared" si="1"/>
        <v>100</v>
      </c>
      <c r="K16" s="19">
        <f t="shared" si="2"/>
        <v>936.85272684360905</v>
      </c>
    </row>
    <row r="17" spans="1:11" x14ac:dyDescent="0.2">
      <c r="A17" s="29">
        <f t="shared" si="3"/>
        <v>9</v>
      </c>
      <c r="B17" s="30">
        <f>IF(ROW()-ROW(B$8)&lt;=12*$E$5,SUM(C$8:D16,E$3),"")</f>
        <v>936.85272684360905</v>
      </c>
      <c r="C17" s="30">
        <f t="shared" si="4"/>
        <v>9.3685272684360896</v>
      </c>
      <c r="D17" s="31">
        <f t="shared" si="5"/>
        <v>100</v>
      </c>
      <c r="E17" s="30">
        <f t="shared" si="6"/>
        <v>1046.2212541120452</v>
      </c>
      <c r="G17" s="18">
        <v>9</v>
      </c>
      <c r="H17" s="19">
        <f t="shared" si="7"/>
        <v>936.85272684360905</v>
      </c>
      <c r="I17" s="19">
        <f t="shared" si="0"/>
        <v>9.3685272684360896</v>
      </c>
      <c r="J17" s="19">
        <f t="shared" si="1"/>
        <v>100</v>
      </c>
      <c r="K17" s="19">
        <f t="shared" si="2"/>
        <v>1046.2212541120452</v>
      </c>
    </row>
    <row r="18" spans="1:11" x14ac:dyDescent="0.2">
      <c r="A18" s="29">
        <f t="shared" si="3"/>
        <v>10</v>
      </c>
      <c r="B18" s="30">
        <f>IF(ROW()-ROW(B$8)&lt;=12*$E$5,SUM(C$8:D17,E$3),"")</f>
        <v>1046.2212541120452</v>
      </c>
      <c r="C18" s="30">
        <f t="shared" si="4"/>
        <v>10.462212541120453</v>
      </c>
      <c r="D18" s="31">
        <f t="shared" si="5"/>
        <v>100</v>
      </c>
      <c r="E18" s="30">
        <f t="shared" si="6"/>
        <v>1156.6834666531656</v>
      </c>
      <c r="G18" s="18">
        <v>10</v>
      </c>
      <c r="H18" s="19">
        <f t="shared" si="7"/>
        <v>1046.2212541120452</v>
      </c>
      <c r="I18" s="19">
        <f t="shared" si="0"/>
        <v>10.462212541120453</v>
      </c>
      <c r="J18" s="19">
        <f t="shared" si="1"/>
        <v>100</v>
      </c>
      <c r="K18" s="19">
        <f t="shared" si="2"/>
        <v>1156.6834666531656</v>
      </c>
    </row>
    <row r="19" spans="1:11" x14ac:dyDescent="0.2">
      <c r="A19" s="29">
        <f t="shared" si="3"/>
        <v>11</v>
      </c>
      <c r="B19" s="30">
        <f>IF(ROW()-ROW(B$8)&lt;=12*$E$5,SUM(C$8:D18,E$3),"")</f>
        <v>1156.6834666531656</v>
      </c>
      <c r="C19" s="30">
        <f t="shared" si="4"/>
        <v>11.566834666531655</v>
      </c>
      <c r="D19" s="31">
        <f t="shared" si="5"/>
        <v>100</v>
      </c>
      <c r="E19" s="30">
        <f t="shared" si="6"/>
        <v>1268.2503013196972</v>
      </c>
      <c r="G19" s="18">
        <v>11</v>
      </c>
      <c r="H19" s="19">
        <f t="shared" si="7"/>
        <v>1156.6834666531656</v>
      </c>
      <c r="I19" s="19">
        <f t="shared" si="0"/>
        <v>11.566834666531655</v>
      </c>
      <c r="J19" s="19">
        <f t="shared" si="1"/>
        <v>100</v>
      </c>
      <c r="K19" s="19">
        <f t="shared" si="2"/>
        <v>1268.2503013196972</v>
      </c>
    </row>
    <row r="20" spans="1:11" x14ac:dyDescent="0.2">
      <c r="A20" s="29">
        <f t="shared" si="3"/>
        <v>12</v>
      </c>
      <c r="B20" s="30">
        <f>IF(ROW()-ROW(B$8)&lt;=12*$E$5,SUM(C$8:D19,E$3),"")</f>
        <v>1268.2503013196972</v>
      </c>
      <c r="C20" s="30">
        <f t="shared" si="4"/>
        <v>12.682503013196971</v>
      </c>
      <c r="D20" s="31">
        <f t="shared" si="5"/>
        <v>100</v>
      </c>
      <c r="E20" s="30">
        <f t="shared" si="6"/>
        <v>1380.9328043328942</v>
      </c>
      <c r="G20" s="18">
        <v>12</v>
      </c>
      <c r="H20" s="19">
        <f t="shared" si="7"/>
        <v>1268.2503013196972</v>
      </c>
      <c r="I20" s="19">
        <f t="shared" si="0"/>
        <v>12.682503013196971</v>
      </c>
      <c r="J20" s="19">
        <f t="shared" si="1"/>
        <v>100</v>
      </c>
      <c r="K20" s="19">
        <f t="shared" si="2"/>
        <v>1380.9328043328942</v>
      </c>
    </row>
    <row r="21" spans="1:11" x14ac:dyDescent="0.2">
      <c r="A21" s="29">
        <f t="shared" si="3"/>
        <v>13</v>
      </c>
      <c r="B21" s="30">
        <f>IF(ROW()-ROW(B$8)&lt;=12*$E$5,SUM(C$8:D20,E$3),"")</f>
        <v>1380.9328043328942</v>
      </c>
      <c r="C21" s="30">
        <f t="shared" si="4"/>
        <v>13.809328043328941</v>
      </c>
      <c r="D21" s="31">
        <f t="shared" si="5"/>
        <v>100</v>
      </c>
      <c r="E21" s="30">
        <f t="shared" si="6"/>
        <v>1494.742132376223</v>
      </c>
      <c r="G21" s="18">
        <v>13</v>
      </c>
      <c r="H21" s="19">
        <f t="shared" si="7"/>
        <v>1380.9328043328942</v>
      </c>
      <c r="I21" s="19">
        <f t="shared" si="0"/>
        <v>13.809328043328941</v>
      </c>
      <c r="J21" s="19">
        <f t="shared" si="1"/>
        <v>100</v>
      </c>
      <c r="K21" s="19">
        <f t="shared" si="2"/>
        <v>1494.742132376223</v>
      </c>
    </row>
    <row r="22" spans="1:11" x14ac:dyDescent="0.2">
      <c r="A22" s="29">
        <f t="shared" si="3"/>
        <v>14</v>
      </c>
      <c r="B22" s="30">
        <f>IF(ROW()-ROW(B$8)&lt;=12*$E$5,SUM(C$8:D21,E$3),"")</f>
        <v>1494.742132376223</v>
      </c>
      <c r="C22" s="30">
        <f t="shared" si="4"/>
        <v>14.94742132376223</v>
      </c>
      <c r="D22" s="31">
        <f t="shared" si="5"/>
        <v>100</v>
      </c>
      <c r="E22" s="30">
        <f t="shared" si="6"/>
        <v>1609.6895536999853</v>
      </c>
      <c r="G22" s="18">
        <v>14</v>
      </c>
      <c r="H22" s="19">
        <f t="shared" si="7"/>
        <v>1494.742132376223</v>
      </c>
      <c r="I22" s="19">
        <f t="shared" si="0"/>
        <v>14.94742132376223</v>
      </c>
      <c r="J22" s="19">
        <f t="shared" si="1"/>
        <v>100</v>
      </c>
      <c r="K22" s="19">
        <f t="shared" si="2"/>
        <v>1609.6895536999853</v>
      </c>
    </row>
    <row r="23" spans="1:11" x14ac:dyDescent="0.2">
      <c r="A23" s="29">
        <f t="shared" si="3"/>
        <v>15</v>
      </c>
      <c r="B23" s="30">
        <f>IF(ROW()-ROW(B$8)&lt;=12*$E$5,SUM(C$8:D22,E$3),"")</f>
        <v>1609.6895536999853</v>
      </c>
      <c r="C23" s="30">
        <f t="shared" si="4"/>
        <v>16.096895536999853</v>
      </c>
      <c r="D23" s="31">
        <f t="shared" si="5"/>
        <v>100</v>
      </c>
      <c r="E23" s="30">
        <f t="shared" si="6"/>
        <v>1725.7864492369852</v>
      </c>
      <c r="G23" s="18">
        <v>15</v>
      </c>
      <c r="H23" s="19">
        <f t="shared" si="7"/>
        <v>1609.6895536999853</v>
      </c>
      <c r="I23" s="19">
        <f t="shared" si="0"/>
        <v>16.096895536999853</v>
      </c>
      <c r="J23" s="19">
        <f t="shared" si="1"/>
        <v>100</v>
      </c>
      <c r="K23" s="19">
        <f t="shared" si="2"/>
        <v>1725.7864492369852</v>
      </c>
    </row>
    <row r="24" spans="1:11" x14ac:dyDescent="0.2">
      <c r="A24" s="29">
        <f t="shared" si="3"/>
        <v>16</v>
      </c>
      <c r="B24" s="30">
        <f>IF(ROW()-ROW(B$8)&lt;=12*$E$5,SUM(C$8:D23,E$3),"")</f>
        <v>1725.7864492369852</v>
      </c>
      <c r="C24" s="30">
        <f t="shared" si="4"/>
        <v>17.257864492369851</v>
      </c>
      <c r="D24" s="31">
        <f t="shared" si="5"/>
        <v>100</v>
      </c>
      <c r="E24" s="30">
        <f t="shared" si="6"/>
        <v>1843.0443137293551</v>
      </c>
      <c r="G24" s="18">
        <v>16</v>
      </c>
      <c r="H24" s="19">
        <f t="shared" si="7"/>
        <v>1725.7864492369852</v>
      </c>
      <c r="I24" s="19">
        <f t="shared" si="0"/>
        <v>17.257864492369851</v>
      </c>
      <c r="J24" s="19">
        <f t="shared" si="1"/>
        <v>100</v>
      </c>
      <c r="K24" s="19">
        <f t="shared" si="2"/>
        <v>1843.0443137293551</v>
      </c>
    </row>
    <row r="25" spans="1:11" x14ac:dyDescent="0.2">
      <c r="A25" s="29">
        <f t="shared" si="3"/>
        <v>17</v>
      </c>
      <c r="B25" s="30">
        <f>IF(ROW()-ROW(B$8)&lt;=12*$E$5,SUM(C$8:D24,E$3),"")</f>
        <v>1843.0443137293551</v>
      </c>
      <c r="C25" s="30">
        <f t="shared" si="4"/>
        <v>18.430443137293548</v>
      </c>
      <c r="D25" s="31">
        <f t="shared" si="5"/>
        <v>100</v>
      </c>
      <c r="E25" s="30">
        <f t="shared" si="6"/>
        <v>1961.4747568666487</v>
      </c>
      <c r="G25" s="18">
        <v>17</v>
      </c>
      <c r="H25" s="19">
        <f t="shared" si="7"/>
        <v>1843.0443137293551</v>
      </c>
      <c r="I25" s="19">
        <f t="shared" si="0"/>
        <v>18.430443137293548</v>
      </c>
      <c r="J25" s="19">
        <f t="shared" si="1"/>
        <v>100</v>
      </c>
      <c r="K25" s="19">
        <f t="shared" si="2"/>
        <v>1961.4747568666487</v>
      </c>
    </row>
    <row r="26" spans="1:11" x14ac:dyDescent="0.2">
      <c r="A26" s="29">
        <f t="shared" si="3"/>
        <v>18</v>
      </c>
      <c r="B26" s="30">
        <f>IF(ROW()-ROW(B$8)&lt;=12*$E$5,SUM(C$8:D25,E$3),"")</f>
        <v>1961.4747568666487</v>
      </c>
      <c r="C26" s="30">
        <f t="shared" si="4"/>
        <v>19.614747568666484</v>
      </c>
      <c r="D26" s="31">
        <f t="shared" si="5"/>
        <v>100</v>
      </c>
      <c r="E26" s="30">
        <f t="shared" si="6"/>
        <v>2081.0895044353151</v>
      </c>
      <c r="G26" s="18">
        <v>18</v>
      </c>
      <c r="H26" s="19">
        <f t="shared" si="7"/>
        <v>1961.4747568666487</v>
      </c>
      <c r="I26" s="19">
        <f t="shared" si="0"/>
        <v>19.614747568666484</v>
      </c>
      <c r="J26" s="19">
        <f t="shared" si="1"/>
        <v>100</v>
      </c>
      <c r="K26" s="19">
        <f t="shared" si="2"/>
        <v>2081.0895044353151</v>
      </c>
    </row>
    <row r="27" spans="1:11" x14ac:dyDescent="0.2">
      <c r="A27" s="29">
        <f t="shared" si="3"/>
        <v>19</v>
      </c>
      <c r="B27" s="30">
        <f>IF(ROW()-ROW(B$8)&lt;=12*$E$5,SUM(C$8:D26,E$3),"")</f>
        <v>2081.0895044353151</v>
      </c>
      <c r="C27" s="30">
        <f t="shared" si="4"/>
        <v>20.810895044353149</v>
      </c>
      <c r="D27" s="31">
        <f t="shared" si="5"/>
        <v>100</v>
      </c>
      <c r="E27" s="30">
        <f t="shared" si="6"/>
        <v>2201.9003994796681</v>
      </c>
      <c r="G27" s="18">
        <v>19</v>
      </c>
      <c r="H27" s="19">
        <f t="shared" si="7"/>
        <v>2081.0895044353151</v>
      </c>
      <c r="I27" s="19">
        <f t="shared" si="0"/>
        <v>20.810895044353149</v>
      </c>
      <c r="J27" s="19">
        <f t="shared" si="1"/>
        <v>100</v>
      </c>
      <c r="K27" s="19">
        <f t="shared" si="2"/>
        <v>2201.9003994796681</v>
      </c>
    </row>
    <row r="28" spans="1:11" x14ac:dyDescent="0.2">
      <c r="A28" s="29">
        <f t="shared" si="3"/>
        <v>20</v>
      </c>
      <c r="B28" s="30">
        <f>IF(ROW()-ROW(B$8)&lt;=12*$E$5,SUM(C$8:D27,E$3),"")</f>
        <v>2201.9003994796685</v>
      </c>
      <c r="C28" s="30">
        <f t="shared" si="4"/>
        <v>22.019003994796687</v>
      </c>
      <c r="D28" s="31">
        <f t="shared" si="5"/>
        <v>100</v>
      </c>
      <c r="E28" s="30">
        <f t="shared" si="6"/>
        <v>2323.9194034744651</v>
      </c>
      <c r="G28" s="18">
        <v>20</v>
      </c>
      <c r="H28" s="19">
        <f t="shared" si="7"/>
        <v>2201.9003994796681</v>
      </c>
      <c r="I28" s="19">
        <f t="shared" si="0"/>
        <v>22.01900399479668</v>
      </c>
      <c r="J28" s="19">
        <f t="shared" si="1"/>
        <v>100</v>
      </c>
      <c r="K28" s="19">
        <f t="shared" si="2"/>
        <v>2323.9194034744646</v>
      </c>
    </row>
    <row r="29" spans="1:11" x14ac:dyDescent="0.2">
      <c r="A29" s="29">
        <f t="shared" si="3"/>
        <v>21</v>
      </c>
      <c r="B29" s="30">
        <f>IF(ROW()-ROW(B$8)&lt;=12*$E$5,SUM(C$8:D28,E$3),"")</f>
        <v>2323.9194034744651</v>
      </c>
      <c r="C29" s="30">
        <f t="shared" si="4"/>
        <v>23.239194034744653</v>
      </c>
      <c r="D29" s="31">
        <f t="shared" si="5"/>
        <v>100</v>
      </c>
      <c r="E29" s="30">
        <f t="shared" si="6"/>
        <v>2447.1585975092098</v>
      </c>
      <c r="G29" s="18">
        <v>21</v>
      </c>
      <c r="H29" s="19">
        <f t="shared" si="7"/>
        <v>2323.9194034744646</v>
      </c>
      <c r="I29" s="19">
        <f t="shared" si="0"/>
        <v>23.239194034744646</v>
      </c>
      <c r="J29" s="19">
        <f t="shared" si="1"/>
        <v>100</v>
      </c>
      <c r="K29" s="19">
        <f t="shared" si="2"/>
        <v>2447.1585975092094</v>
      </c>
    </row>
    <row r="30" spans="1:11" x14ac:dyDescent="0.2">
      <c r="A30" s="29">
        <f t="shared" si="3"/>
        <v>22</v>
      </c>
      <c r="B30" s="30">
        <f>IF(ROW()-ROW(B$8)&lt;=12*$E$5,SUM(C$8:D29,E$3),"")</f>
        <v>2447.1585975092098</v>
      </c>
      <c r="C30" s="30">
        <f t="shared" si="4"/>
        <v>24.471585975092097</v>
      </c>
      <c r="D30" s="31">
        <f t="shared" si="5"/>
        <v>100</v>
      </c>
      <c r="E30" s="30">
        <f t="shared" si="6"/>
        <v>2571.6301834843021</v>
      </c>
      <c r="G30" s="18">
        <v>22</v>
      </c>
      <c r="H30" s="19">
        <f t="shared" si="7"/>
        <v>2447.1585975092094</v>
      </c>
      <c r="I30" s="19">
        <f t="shared" si="0"/>
        <v>24.471585975092093</v>
      </c>
      <c r="J30" s="19">
        <f t="shared" si="1"/>
        <v>100</v>
      </c>
      <c r="K30" s="19">
        <f t="shared" si="2"/>
        <v>2571.6301834843016</v>
      </c>
    </row>
    <row r="31" spans="1:11" x14ac:dyDescent="0.2">
      <c r="A31" s="29">
        <f t="shared" si="3"/>
        <v>23</v>
      </c>
      <c r="B31" s="30">
        <f>IF(ROW()-ROW(B$8)&lt;=12*$E$5,SUM(C$8:D30,E$3),"")</f>
        <v>2571.6301834843021</v>
      </c>
      <c r="C31" s="30">
        <f t="shared" si="4"/>
        <v>25.716301834843019</v>
      </c>
      <c r="D31" s="31">
        <f t="shared" si="5"/>
        <v>100</v>
      </c>
      <c r="E31" s="30">
        <f t="shared" si="6"/>
        <v>2697.3464853191449</v>
      </c>
      <c r="G31" s="18">
        <v>23</v>
      </c>
      <c r="H31" s="19">
        <f t="shared" si="7"/>
        <v>2571.6301834843016</v>
      </c>
      <c r="I31" s="19">
        <f t="shared" si="0"/>
        <v>25.716301834843012</v>
      </c>
      <c r="J31" s="19">
        <f t="shared" si="1"/>
        <v>100</v>
      </c>
      <c r="K31" s="19">
        <f t="shared" si="2"/>
        <v>2697.3464853191444</v>
      </c>
    </row>
    <row r="32" spans="1:11" x14ac:dyDescent="0.2">
      <c r="A32" s="29">
        <f t="shared" si="3"/>
        <v>24</v>
      </c>
      <c r="B32" s="30">
        <f>IF(ROW()-ROW(B$8)&lt;=12*$E$5,SUM(C$8:D31,E$3),"")</f>
        <v>2697.3464853191449</v>
      </c>
      <c r="C32" s="30">
        <f t="shared" si="4"/>
        <v>26.973464853191448</v>
      </c>
      <c r="D32" s="31">
        <f t="shared" si="5"/>
        <v>100</v>
      </c>
      <c r="E32" s="30">
        <f t="shared" si="6"/>
        <v>2824.3199501723366</v>
      </c>
      <c r="G32" s="18">
        <v>24</v>
      </c>
      <c r="H32" s="19">
        <f t="shared" si="7"/>
        <v>2697.3464853191444</v>
      </c>
      <c r="I32" s="19">
        <f t="shared" si="0"/>
        <v>26.973464853191444</v>
      </c>
      <c r="J32" s="19">
        <f t="shared" si="1"/>
        <v>100</v>
      </c>
      <c r="K32" s="19">
        <f t="shared" si="2"/>
        <v>2824.3199501723357</v>
      </c>
    </row>
    <row r="33" spans="1:11" x14ac:dyDescent="0.2">
      <c r="A33" s="29" t="str">
        <f t="shared" si="3"/>
        <v/>
      </c>
      <c r="B33" s="30" t="str">
        <f>IF(ROW()-ROW(B$8)&lt;=12*$E$5,SUM(C$8:D32,E$3),"")</f>
        <v/>
      </c>
      <c r="C33" s="30" t="str">
        <f t="shared" si="4"/>
        <v/>
      </c>
      <c r="D33" s="31" t="str">
        <f t="shared" si="5"/>
        <v/>
      </c>
      <c r="E33" s="30" t="str">
        <f t="shared" si="6"/>
        <v/>
      </c>
      <c r="G33" s="14" t="s">
        <v>21</v>
      </c>
      <c r="H33" s="15"/>
      <c r="I33" s="15"/>
      <c r="J33" s="17">
        <f>SUM(J9:J32)</f>
        <v>2400</v>
      </c>
      <c r="K33" s="16"/>
    </row>
    <row r="34" spans="1:11" x14ac:dyDescent="0.2">
      <c r="A34" s="29" t="str">
        <f t="shared" si="3"/>
        <v/>
      </c>
      <c r="B34" s="30" t="str">
        <f>IF(ROW()-ROW(B$8)&lt;=12*$E$5,SUM(C$8:D33,E$3),"")</f>
        <v/>
      </c>
      <c r="C34" s="30" t="str">
        <f t="shared" si="4"/>
        <v/>
      </c>
      <c r="D34" s="31" t="str">
        <f t="shared" si="5"/>
        <v/>
      </c>
      <c r="E34" s="30" t="str">
        <f t="shared" si="6"/>
        <v/>
      </c>
    </row>
    <row r="35" spans="1:11" x14ac:dyDescent="0.2">
      <c r="A35" s="29" t="str">
        <f t="shared" si="3"/>
        <v/>
      </c>
      <c r="B35" s="30" t="str">
        <f>IF(ROW()-ROW(B$8)&lt;=12*$E$5,SUM(C$8:D34,E$3),"")</f>
        <v/>
      </c>
      <c r="C35" s="30" t="str">
        <f t="shared" si="4"/>
        <v/>
      </c>
      <c r="D35" s="31" t="str">
        <f t="shared" si="5"/>
        <v/>
      </c>
      <c r="E35" s="30" t="str">
        <f t="shared" si="6"/>
        <v/>
      </c>
    </row>
    <row r="36" spans="1:11" x14ac:dyDescent="0.2">
      <c r="A36" s="29" t="str">
        <f t="shared" si="3"/>
        <v/>
      </c>
      <c r="B36" s="30" t="str">
        <f>IF(ROW()-ROW(B$8)&lt;=12*$E$5,SUM(C$8:D35,E$3),"")</f>
        <v/>
      </c>
      <c r="C36" s="30" t="str">
        <f t="shared" si="4"/>
        <v/>
      </c>
      <c r="D36" s="31" t="str">
        <f t="shared" si="5"/>
        <v/>
      </c>
      <c r="E36" s="30" t="str">
        <f t="shared" si="6"/>
        <v/>
      </c>
    </row>
    <row r="37" spans="1:11" x14ac:dyDescent="0.2">
      <c r="A37" s="29" t="str">
        <f t="shared" si="3"/>
        <v/>
      </c>
      <c r="B37" s="30" t="str">
        <f>IF(ROW()-ROW(B$8)&lt;=12*$E$5,SUM(C$8:D36,E$3),"")</f>
        <v/>
      </c>
      <c r="C37" s="30" t="str">
        <f t="shared" si="4"/>
        <v/>
      </c>
      <c r="D37" s="31" t="str">
        <f t="shared" si="5"/>
        <v/>
      </c>
      <c r="E37" s="30" t="str">
        <f t="shared" si="6"/>
        <v/>
      </c>
    </row>
    <row r="38" spans="1:11" x14ac:dyDescent="0.2">
      <c r="A38" s="29" t="str">
        <f t="shared" si="3"/>
        <v/>
      </c>
      <c r="B38" s="30" t="str">
        <f>IF(ROW()-ROW(B$8)&lt;=12*$E$5,SUM(C$8:D37,E$3),"")</f>
        <v/>
      </c>
      <c r="C38" s="30" t="str">
        <f t="shared" si="4"/>
        <v/>
      </c>
      <c r="D38" s="31" t="str">
        <f t="shared" si="5"/>
        <v/>
      </c>
      <c r="E38" s="30" t="str">
        <f t="shared" si="6"/>
        <v/>
      </c>
    </row>
    <row r="39" spans="1:11" x14ac:dyDescent="0.2">
      <c r="A39" s="29" t="str">
        <f t="shared" si="3"/>
        <v/>
      </c>
      <c r="B39" s="30" t="str">
        <f>IF(ROW()-ROW(B$8)&lt;=12*$E$5,SUM(C$8:D38,E$3),"")</f>
        <v/>
      </c>
      <c r="C39" s="30" t="str">
        <f t="shared" si="4"/>
        <v/>
      </c>
      <c r="D39" s="31" t="str">
        <f t="shared" si="5"/>
        <v/>
      </c>
      <c r="E39" s="30" t="str">
        <f t="shared" si="6"/>
        <v/>
      </c>
    </row>
    <row r="40" spans="1:11" x14ac:dyDescent="0.2">
      <c r="A40" s="29" t="str">
        <f t="shared" si="3"/>
        <v/>
      </c>
      <c r="B40" s="30" t="str">
        <f>IF(ROW()-ROW(B$8)&lt;=12*$E$5,SUM(C$8:D39,E$3),"")</f>
        <v/>
      </c>
      <c r="C40" s="30" t="str">
        <f t="shared" si="4"/>
        <v/>
      </c>
      <c r="D40" s="31" t="str">
        <f t="shared" si="5"/>
        <v/>
      </c>
      <c r="E40" s="30" t="str">
        <f t="shared" si="6"/>
        <v/>
      </c>
    </row>
    <row r="41" spans="1:11" x14ac:dyDescent="0.2">
      <c r="A41" s="29" t="str">
        <f t="shared" si="3"/>
        <v/>
      </c>
      <c r="B41" s="30" t="str">
        <f>IF(ROW()-ROW(B$8)&lt;=12*$E$5,SUM(C$8:D40,E$3),"")</f>
        <v/>
      </c>
      <c r="C41" s="30" t="str">
        <f t="shared" si="4"/>
        <v/>
      </c>
      <c r="D41" s="31" t="str">
        <f t="shared" si="5"/>
        <v/>
      </c>
      <c r="E41" s="30" t="str">
        <f t="shared" si="6"/>
        <v/>
      </c>
    </row>
    <row r="42" spans="1:11" x14ac:dyDescent="0.2">
      <c r="A42" s="29" t="str">
        <f t="shared" ref="A42:A99" si="8">IF(ROW()-ROW(A$8)&lt;=12*$E$5,SUM(A41,1),"")</f>
        <v/>
      </c>
      <c r="B42" s="30" t="str">
        <f>IF(ROW()-ROW(B$8)&lt;=12*$E$5,SUM(C$8:D41,E$3),"")</f>
        <v/>
      </c>
      <c r="C42" s="30" t="str">
        <f t="shared" ref="C42:C99" si="9">IF(ROW()-ROW(C$8)&lt;=12*$E$5,B42*E$4/12,"")</f>
        <v/>
      </c>
      <c r="D42" s="31" t="str">
        <f t="shared" si="5"/>
        <v/>
      </c>
      <c r="E42" s="30" t="str">
        <f t="shared" ref="E42:E99" si="10">IF(ROW()-ROW(E$8)&lt;=12*$E$5,SUM(B42:D42),"")</f>
        <v/>
      </c>
    </row>
    <row r="43" spans="1:11" x14ac:dyDescent="0.2">
      <c r="A43" s="29" t="str">
        <f t="shared" si="8"/>
        <v/>
      </c>
      <c r="B43" s="30" t="str">
        <f>IF(ROW()-ROW(B$8)&lt;=12*$E$5,SUM(C$8:D42,E$3),"")</f>
        <v/>
      </c>
      <c r="C43" s="30" t="str">
        <f t="shared" si="9"/>
        <v/>
      </c>
      <c r="D43" s="31" t="str">
        <f t="shared" si="5"/>
        <v/>
      </c>
      <c r="E43" s="30" t="str">
        <f t="shared" si="10"/>
        <v/>
      </c>
    </row>
    <row r="44" spans="1:11" x14ac:dyDescent="0.2">
      <c r="A44" s="29" t="str">
        <f t="shared" si="8"/>
        <v/>
      </c>
      <c r="B44" s="30" t="str">
        <f>IF(ROW()-ROW(B$8)&lt;=12*$E$5,SUM(C$8:D43,E$3),"")</f>
        <v/>
      </c>
      <c r="C44" s="30" t="str">
        <f t="shared" si="9"/>
        <v/>
      </c>
      <c r="D44" s="31" t="str">
        <f t="shared" si="5"/>
        <v/>
      </c>
      <c r="E44" s="30" t="str">
        <f t="shared" si="10"/>
        <v/>
      </c>
    </row>
    <row r="45" spans="1:11" x14ac:dyDescent="0.2">
      <c r="A45" s="29" t="str">
        <f t="shared" si="8"/>
        <v/>
      </c>
      <c r="B45" s="30" t="str">
        <f>IF(ROW()-ROW(B$8)&lt;=12*$E$5,SUM(C$8:D44,E$3),"")</f>
        <v/>
      </c>
      <c r="C45" s="30" t="str">
        <f t="shared" si="9"/>
        <v/>
      </c>
      <c r="D45" s="31" t="str">
        <f t="shared" si="5"/>
        <v/>
      </c>
      <c r="E45" s="30" t="str">
        <f t="shared" si="10"/>
        <v/>
      </c>
    </row>
    <row r="46" spans="1:11" x14ac:dyDescent="0.2">
      <c r="A46" s="29" t="str">
        <f t="shared" si="8"/>
        <v/>
      </c>
      <c r="B46" s="30" t="str">
        <f>IF(ROW()-ROW(B$8)&lt;=12*$E$5,SUM(C$8:D45,E$3),"")</f>
        <v/>
      </c>
      <c r="C46" s="30" t="str">
        <f t="shared" si="9"/>
        <v/>
      </c>
      <c r="D46" s="31" t="str">
        <f t="shared" si="5"/>
        <v/>
      </c>
      <c r="E46" s="30" t="str">
        <f t="shared" si="10"/>
        <v/>
      </c>
    </row>
    <row r="47" spans="1:11" x14ac:dyDescent="0.2">
      <c r="A47" s="29" t="str">
        <f t="shared" si="8"/>
        <v/>
      </c>
      <c r="B47" s="30" t="str">
        <f>IF(ROW()-ROW(B$8)&lt;=12*$E$5,SUM(C$8:D46,E$3),"")</f>
        <v/>
      </c>
      <c r="C47" s="30" t="str">
        <f t="shared" si="9"/>
        <v/>
      </c>
      <c r="D47" s="31" t="str">
        <f t="shared" si="5"/>
        <v/>
      </c>
      <c r="E47" s="30" t="str">
        <f t="shared" si="10"/>
        <v/>
      </c>
    </row>
    <row r="48" spans="1:11" x14ac:dyDescent="0.2">
      <c r="A48" s="29" t="str">
        <f t="shared" si="8"/>
        <v/>
      </c>
      <c r="B48" s="30" t="str">
        <f>IF(ROW()-ROW(B$8)&lt;=12*$E$5,SUM(C$8:D47,E$3),"")</f>
        <v/>
      </c>
      <c r="C48" s="30" t="str">
        <f t="shared" si="9"/>
        <v/>
      </c>
      <c r="D48" s="31" t="str">
        <f t="shared" si="5"/>
        <v/>
      </c>
      <c r="E48" s="30" t="str">
        <f t="shared" si="10"/>
        <v/>
      </c>
    </row>
    <row r="49" spans="1:5" x14ac:dyDescent="0.2">
      <c r="A49" s="29" t="str">
        <f t="shared" si="8"/>
        <v/>
      </c>
      <c r="B49" s="30" t="str">
        <f>IF(ROW()-ROW(B$8)&lt;=12*$E$5,SUM(C$8:D48,E$3),"")</f>
        <v/>
      </c>
      <c r="C49" s="30" t="str">
        <f t="shared" si="9"/>
        <v/>
      </c>
      <c r="D49" s="31" t="str">
        <f t="shared" si="5"/>
        <v/>
      </c>
      <c r="E49" s="30" t="str">
        <f t="shared" si="10"/>
        <v/>
      </c>
    </row>
    <row r="50" spans="1:5" x14ac:dyDescent="0.2">
      <c r="A50" s="29" t="str">
        <f t="shared" si="8"/>
        <v/>
      </c>
      <c r="B50" s="30" t="str">
        <f>IF(ROW()-ROW(B$8)&lt;=12*$E$5,SUM(C$8:D49,E$3),"")</f>
        <v/>
      </c>
      <c r="C50" s="30" t="str">
        <f t="shared" si="9"/>
        <v/>
      </c>
      <c r="D50" s="31" t="str">
        <f t="shared" si="5"/>
        <v/>
      </c>
      <c r="E50" s="30" t="str">
        <f t="shared" si="10"/>
        <v/>
      </c>
    </row>
    <row r="51" spans="1:5" x14ac:dyDescent="0.2">
      <c r="A51" s="29" t="str">
        <f t="shared" si="8"/>
        <v/>
      </c>
      <c r="B51" s="30" t="str">
        <f>IF(ROW()-ROW(B$8)&lt;=12*$E$5,SUM(C$8:D50,E$3),"")</f>
        <v/>
      </c>
      <c r="C51" s="30" t="str">
        <f t="shared" si="9"/>
        <v/>
      </c>
      <c r="D51" s="31" t="str">
        <f t="shared" si="5"/>
        <v/>
      </c>
      <c r="E51" s="30" t="str">
        <f t="shared" si="10"/>
        <v/>
      </c>
    </row>
    <row r="52" spans="1:5" x14ac:dyDescent="0.2">
      <c r="A52" s="29" t="str">
        <f t="shared" si="8"/>
        <v/>
      </c>
      <c r="B52" s="30" t="str">
        <f>IF(ROW()-ROW(B$8)&lt;=12*$E$5,SUM(C$8:D51,E$3),"")</f>
        <v/>
      </c>
      <c r="C52" s="30" t="str">
        <f t="shared" si="9"/>
        <v/>
      </c>
      <c r="D52" s="31" t="str">
        <f t="shared" si="5"/>
        <v/>
      </c>
      <c r="E52" s="30" t="str">
        <f t="shared" si="10"/>
        <v/>
      </c>
    </row>
    <row r="53" spans="1:5" x14ac:dyDescent="0.2">
      <c r="A53" s="29" t="str">
        <f t="shared" si="8"/>
        <v/>
      </c>
      <c r="B53" s="30" t="str">
        <f>IF(ROW()-ROW(B$8)&lt;=12*$E$5,SUM(C$8:D52,E$3),"")</f>
        <v/>
      </c>
      <c r="C53" s="30" t="str">
        <f t="shared" si="9"/>
        <v/>
      </c>
      <c r="D53" s="31" t="str">
        <f t="shared" si="5"/>
        <v/>
      </c>
      <c r="E53" s="30" t="str">
        <f t="shared" si="10"/>
        <v/>
      </c>
    </row>
    <row r="54" spans="1:5" x14ac:dyDescent="0.2">
      <c r="A54" s="29" t="str">
        <f t="shared" si="8"/>
        <v/>
      </c>
      <c r="B54" s="30" t="str">
        <f>IF(ROW()-ROW(B$8)&lt;=12*$E$5,SUM(C$8:D53,E$3),"")</f>
        <v/>
      </c>
      <c r="C54" s="30" t="str">
        <f t="shared" si="9"/>
        <v/>
      </c>
      <c r="D54" s="31" t="str">
        <f t="shared" si="5"/>
        <v/>
      </c>
      <c r="E54" s="30" t="str">
        <f t="shared" si="10"/>
        <v/>
      </c>
    </row>
    <row r="55" spans="1:5" x14ac:dyDescent="0.2">
      <c r="A55" s="29" t="str">
        <f t="shared" si="8"/>
        <v/>
      </c>
      <c r="B55" s="30" t="str">
        <f>IF(ROW()-ROW(B$8)&lt;=12*$E$5,SUM(C$8:D54,E$3),"")</f>
        <v/>
      </c>
      <c r="C55" s="30" t="str">
        <f t="shared" si="9"/>
        <v/>
      </c>
      <c r="D55" s="31" t="str">
        <f t="shared" si="5"/>
        <v/>
      </c>
      <c r="E55" s="30" t="str">
        <f t="shared" si="10"/>
        <v/>
      </c>
    </row>
    <row r="56" spans="1:5" x14ac:dyDescent="0.2">
      <c r="A56" s="29" t="str">
        <f t="shared" si="8"/>
        <v/>
      </c>
      <c r="B56" s="30" t="str">
        <f>IF(ROW()-ROW(B$8)&lt;=12*$E$5,SUM(C$8:D55,E$3),"")</f>
        <v/>
      </c>
      <c r="C56" s="30" t="str">
        <f t="shared" si="9"/>
        <v/>
      </c>
      <c r="D56" s="31" t="str">
        <f t="shared" si="5"/>
        <v/>
      </c>
      <c r="E56" s="30" t="str">
        <f t="shared" si="10"/>
        <v/>
      </c>
    </row>
    <row r="57" spans="1:5" x14ac:dyDescent="0.2">
      <c r="A57" s="29" t="str">
        <f t="shared" si="8"/>
        <v/>
      </c>
      <c r="B57" s="30" t="str">
        <f>IF(ROW()-ROW(B$8)&lt;=12*$E$5,SUM(C$8:D56,E$3),"")</f>
        <v/>
      </c>
      <c r="C57" s="30" t="str">
        <f t="shared" si="9"/>
        <v/>
      </c>
      <c r="D57" s="31" t="str">
        <f t="shared" si="5"/>
        <v/>
      </c>
      <c r="E57" s="30" t="str">
        <f t="shared" si="10"/>
        <v/>
      </c>
    </row>
    <row r="58" spans="1:5" x14ac:dyDescent="0.2">
      <c r="A58" s="29" t="str">
        <f t="shared" si="8"/>
        <v/>
      </c>
      <c r="B58" s="30" t="str">
        <f>IF(ROW()-ROW(B$8)&lt;=12*$E$5,SUM(C$8:D57,E$3),"")</f>
        <v/>
      </c>
      <c r="C58" s="30" t="str">
        <f t="shared" si="9"/>
        <v/>
      </c>
      <c r="D58" s="31" t="str">
        <f t="shared" si="5"/>
        <v/>
      </c>
      <c r="E58" s="30" t="str">
        <f t="shared" si="10"/>
        <v/>
      </c>
    </row>
    <row r="59" spans="1:5" x14ac:dyDescent="0.2">
      <c r="A59" s="29" t="str">
        <f t="shared" si="8"/>
        <v/>
      </c>
      <c r="B59" s="30" t="str">
        <f>IF(ROW()-ROW(B$8)&lt;=12*$E$5,SUM(C$8:D58,E$3),"")</f>
        <v/>
      </c>
      <c r="C59" s="30" t="str">
        <f t="shared" si="9"/>
        <v/>
      </c>
      <c r="D59" s="31" t="str">
        <f t="shared" si="5"/>
        <v/>
      </c>
      <c r="E59" s="30" t="str">
        <f t="shared" si="10"/>
        <v/>
      </c>
    </row>
    <row r="60" spans="1:5" x14ac:dyDescent="0.2">
      <c r="A60" s="29" t="str">
        <f t="shared" si="8"/>
        <v/>
      </c>
      <c r="B60" s="30" t="str">
        <f>IF(ROW()-ROW(B$8)&lt;=12*$E$5,SUM(C$8:D59,E$3),"")</f>
        <v/>
      </c>
      <c r="C60" s="30" t="str">
        <f t="shared" si="9"/>
        <v/>
      </c>
      <c r="D60" s="31" t="str">
        <f t="shared" si="5"/>
        <v/>
      </c>
      <c r="E60" s="30" t="str">
        <f t="shared" si="10"/>
        <v/>
      </c>
    </row>
    <row r="61" spans="1:5" x14ac:dyDescent="0.2">
      <c r="A61" s="29" t="str">
        <f t="shared" si="8"/>
        <v/>
      </c>
      <c r="B61" s="30" t="str">
        <f>IF(ROW()-ROW(B$8)&lt;=12*$E$5,SUM(C$8:D60,E$3),"")</f>
        <v/>
      </c>
      <c r="C61" s="30" t="str">
        <f t="shared" si="9"/>
        <v/>
      </c>
      <c r="D61" s="31" t="str">
        <f t="shared" si="5"/>
        <v/>
      </c>
      <c r="E61" s="30" t="str">
        <f t="shared" si="10"/>
        <v/>
      </c>
    </row>
    <row r="62" spans="1:5" x14ac:dyDescent="0.2">
      <c r="A62" s="29" t="str">
        <f t="shared" si="8"/>
        <v/>
      </c>
      <c r="B62" s="30" t="str">
        <f>IF(ROW()-ROW(B$8)&lt;=12*$E$5,SUM(C$8:D61,E$3),"")</f>
        <v/>
      </c>
      <c r="C62" s="30" t="str">
        <f t="shared" si="9"/>
        <v/>
      </c>
      <c r="D62" s="31" t="str">
        <f t="shared" si="5"/>
        <v/>
      </c>
      <c r="E62" s="30" t="str">
        <f t="shared" si="10"/>
        <v/>
      </c>
    </row>
    <row r="63" spans="1:5" x14ac:dyDescent="0.2">
      <c r="A63" s="29" t="str">
        <f t="shared" si="8"/>
        <v/>
      </c>
      <c r="B63" s="30" t="str">
        <f>IF(ROW()-ROW(B$8)&lt;=12*$E$5,SUM(C$8:D62,E$3),"")</f>
        <v/>
      </c>
      <c r="C63" s="30" t="str">
        <f t="shared" si="9"/>
        <v/>
      </c>
      <c r="D63" s="31" t="str">
        <f t="shared" si="5"/>
        <v/>
      </c>
      <c r="E63" s="30" t="str">
        <f t="shared" si="10"/>
        <v/>
      </c>
    </row>
    <row r="64" spans="1:5" x14ac:dyDescent="0.2">
      <c r="A64" s="29" t="str">
        <f t="shared" si="8"/>
        <v/>
      </c>
      <c r="B64" s="30" t="str">
        <f>IF(ROW()-ROW(B$8)&lt;=12*$E$5,SUM(C$8:D63,E$3),"")</f>
        <v/>
      </c>
      <c r="C64" s="30" t="str">
        <f t="shared" si="9"/>
        <v/>
      </c>
      <c r="D64" s="31" t="str">
        <f t="shared" si="5"/>
        <v/>
      </c>
      <c r="E64" s="30" t="str">
        <f t="shared" si="10"/>
        <v/>
      </c>
    </row>
    <row r="65" spans="1:5" x14ac:dyDescent="0.2">
      <c r="A65" s="29" t="str">
        <f t="shared" si="8"/>
        <v/>
      </c>
      <c r="B65" s="30" t="str">
        <f>IF(ROW()-ROW(B$8)&lt;=12*$E$5,SUM(C$8:D64,E$3),"")</f>
        <v/>
      </c>
      <c r="C65" s="30" t="str">
        <f t="shared" si="9"/>
        <v/>
      </c>
      <c r="D65" s="31" t="str">
        <f t="shared" si="5"/>
        <v/>
      </c>
      <c r="E65" s="30" t="str">
        <f t="shared" si="10"/>
        <v/>
      </c>
    </row>
    <row r="66" spans="1:5" x14ac:dyDescent="0.2">
      <c r="A66" s="29" t="str">
        <f t="shared" si="8"/>
        <v/>
      </c>
      <c r="B66" s="30" t="str">
        <f>IF(ROW()-ROW(B$8)&lt;=12*$E$5,SUM(C$8:D65,E$3),"")</f>
        <v/>
      </c>
      <c r="C66" s="30" t="str">
        <f t="shared" si="9"/>
        <v/>
      </c>
      <c r="D66" s="31" t="str">
        <f t="shared" si="5"/>
        <v/>
      </c>
      <c r="E66" s="30" t="str">
        <f t="shared" si="10"/>
        <v/>
      </c>
    </row>
    <row r="67" spans="1:5" x14ac:dyDescent="0.2">
      <c r="A67" s="29" t="str">
        <f t="shared" si="8"/>
        <v/>
      </c>
      <c r="B67" s="30" t="str">
        <f>IF(ROW()-ROW(B$8)&lt;=12*$E$5,SUM(C$8:D66,E$3),"")</f>
        <v/>
      </c>
      <c r="C67" s="30" t="str">
        <f t="shared" si="9"/>
        <v/>
      </c>
      <c r="D67" s="31" t="str">
        <f t="shared" si="5"/>
        <v/>
      </c>
      <c r="E67" s="30" t="str">
        <f t="shared" si="10"/>
        <v/>
      </c>
    </row>
    <row r="68" spans="1:5" x14ac:dyDescent="0.2">
      <c r="A68" s="29" t="str">
        <f t="shared" si="8"/>
        <v/>
      </c>
      <c r="B68" s="30" t="str">
        <f>IF(ROW()-ROW(B$8)&lt;=12*$E$5,SUM(C$8:D67,E$3),"")</f>
        <v/>
      </c>
      <c r="C68" s="30" t="str">
        <f t="shared" si="9"/>
        <v/>
      </c>
      <c r="D68" s="31" t="str">
        <f t="shared" si="5"/>
        <v/>
      </c>
      <c r="E68" s="30" t="str">
        <f t="shared" si="10"/>
        <v/>
      </c>
    </row>
    <row r="69" spans="1:5" x14ac:dyDescent="0.2">
      <c r="A69" s="29" t="str">
        <f t="shared" si="8"/>
        <v/>
      </c>
      <c r="B69" s="30" t="str">
        <f>IF(ROW()-ROW(B$8)&lt;=12*$E$5,SUM(C$8:D68,E$3),"")</f>
        <v/>
      </c>
      <c r="C69" s="30" t="str">
        <f t="shared" si="9"/>
        <v/>
      </c>
      <c r="D69" s="31" t="str">
        <f t="shared" si="5"/>
        <v/>
      </c>
      <c r="E69" s="30" t="str">
        <f t="shared" si="10"/>
        <v/>
      </c>
    </row>
    <row r="70" spans="1:5" x14ac:dyDescent="0.2">
      <c r="A70" s="29" t="str">
        <f t="shared" si="8"/>
        <v/>
      </c>
      <c r="B70" s="30" t="str">
        <f>IF(ROW()-ROW(B$8)&lt;=12*$E$5,SUM(C$8:D69,E$3),"")</f>
        <v/>
      </c>
      <c r="C70" s="30" t="str">
        <f t="shared" si="9"/>
        <v/>
      </c>
      <c r="D70" s="31" t="str">
        <f t="shared" si="5"/>
        <v/>
      </c>
      <c r="E70" s="30" t="str">
        <f t="shared" si="10"/>
        <v/>
      </c>
    </row>
    <row r="71" spans="1:5" x14ac:dyDescent="0.2">
      <c r="A71" s="29" t="str">
        <f t="shared" si="8"/>
        <v/>
      </c>
      <c r="B71" s="30" t="str">
        <f>IF(ROW()-ROW(B$8)&lt;=12*$E$5,SUM(C$8:D70,E$3),"")</f>
        <v/>
      </c>
      <c r="C71" s="30" t="str">
        <f t="shared" si="9"/>
        <v/>
      </c>
      <c r="D71" s="31" t="str">
        <f t="shared" si="5"/>
        <v/>
      </c>
      <c r="E71" s="30" t="str">
        <f t="shared" si="10"/>
        <v/>
      </c>
    </row>
    <row r="72" spans="1:5" x14ac:dyDescent="0.2">
      <c r="A72" s="29" t="str">
        <f t="shared" si="8"/>
        <v/>
      </c>
      <c r="B72" s="30" t="str">
        <f>IF(ROW()-ROW(B$8)&lt;=12*$E$5,SUM(C$8:D71,E$3),"")</f>
        <v/>
      </c>
      <c r="C72" s="30" t="str">
        <f t="shared" si="9"/>
        <v/>
      </c>
      <c r="D72" s="31" t="str">
        <f t="shared" si="5"/>
        <v/>
      </c>
      <c r="E72" s="30" t="str">
        <f t="shared" si="10"/>
        <v/>
      </c>
    </row>
    <row r="73" spans="1:5" x14ac:dyDescent="0.2">
      <c r="A73" s="29" t="str">
        <f t="shared" si="8"/>
        <v/>
      </c>
      <c r="B73" s="30" t="str">
        <f>IF(ROW()-ROW(B$8)&lt;=12*$E$5,SUM(C$8:D72,E$3),"")</f>
        <v/>
      </c>
      <c r="C73" s="30" t="str">
        <f t="shared" si="9"/>
        <v/>
      </c>
      <c r="D73" s="31" t="str">
        <f t="shared" si="5"/>
        <v/>
      </c>
      <c r="E73" s="30" t="str">
        <f t="shared" si="10"/>
        <v/>
      </c>
    </row>
    <row r="74" spans="1:5" x14ac:dyDescent="0.2">
      <c r="A74" s="29" t="str">
        <f t="shared" si="8"/>
        <v/>
      </c>
      <c r="B74" s="30" t="str">
        <f>IF(ROW()-ROW(B$8)&lt;=12*$E$5,SUM(C$8:D73,E$3),"")</f>
        <v/>
      </c>
      <c r="C74" s="30" t="str">
        <f t="shared" si="9"/>
        <v/>
      </c>
      <c r="D74" s="31" t="str">
        <f t="shared" ref="D74:D99" si="11">IF(ROW()-ROW(D$8)&lt;=12*$E$5,E$6,"")</f>
        <v/>
      </c>
      <c r="E74" s="30" t="str">
        <f t="shared" si="10"/>
        <v/>
      </c>
    </row>
    <row r="75" spans="1:5" x14ac:dyDescent="0.2">
      <c r="A75" s="29" t="str">
        <f t="shared" si="8"/>
        <v/>
      </c>
      <c r="B75" s="30" t="str">
        <f>IF(ROW()-ROW(B$8)&lt;=12*$E$5,SUM(C$8:D74,E$3),"")</f>
        <v/>
      </c>
      <c r="C75" s="30" t="str">
        <f t="shared" si="9"/>
        <v/>
      </c>
      <c r="D75" s="31" t="str">
        <f t="shared" si="11"/>
        <v/>
      </c>
      <c r="E75" s="30" t="str">
        <f t="shared" si="10"/>
        <v/>
      </c>
    </row>
    <row r="76" spans="1:5" x14ac:dyDescent="0.2">
      <c r="A76" s="29" t="str">
        <f t="shared" si="8"/>
        <v/>
      </c>
      <c r="B76" s="30" t="str">
        <f>IF(ROW()-ROW(B$8)&lt;=12*$E$5,SUM(C$8:D75,E$3),"")</f>
        <v/>
      </c>
      <c r="C76" s="30" t="str">
        <f t="shared" si="9"/>
        <v/>
      </c>
      <c r="D76" s="31" t="str">
        <f t="shared" si="11"/>
        <v/>
      </c>
      <c r="E76" s="30" t="str">
        <f t="shared" si="10"/>
        <v/>
      </c>
    </row>
    <row r="77" spans="1:5" x14ac:dyDescent="0.2">
      <c r="A77" s="29" t="str">
        <f t="shared" si="8"/>
        <v/>
      </c>
      <c r="B77" s="30" t="str">
        <f>IF(ROW()-ROW(B$8)&lt;=12*$E$5,SUM(C$8:D76,E$3),"")</f>
        <v/>
      </c>
      <c r="C77" s="30" t="str">
        <f t="shared" si="9"/>
        <v/>
      </c>
      <c r="D77" s="31" t="str">
        <f t="shared" si="11"/>
        <v/>
      </c>
      <c r="E77" s="30" t="str">
        <f t="shared" si="10"/>
        <v/>
      </c>
    </row>
    <row r="78" spans="1:5" x14ac:dyDescent="0.2">
      <c r="A78" s="29" t="str">
        <f t="shared" si="8"/>
        <v/>
      </c>
      <c r="B78" s="30" t="str">
        <f>IF(ROW()-ROW(B$8)&lt;=12*$E$5,SUM(C$8:D77,E$3),"")</f>
        <v/>
      </c>
      <c r="C78" s="30" t="str">
        <f t="shared" si="9"/>
        <v/>
      </c>
      <c r="D78" s="31" t="str">
        <f t="shared" si="11"/>
        <v/>
      </c>
      <c r="E78" s="30" t="str">
        <f t="shared" si="10"/>
        <v/>
      </c>
    </row>
    <row r="79" spans="1:5" x14ac:dyDescent="0.2">
      <c r="A79" s="29" t="str">
        <f t="shared" si="8"/>
        <v/>
      </c>
      <c r="B79" s="30" t="str">
        <f>IF(ROW()-ROW(B$8)&lt;=12*$E$5,SUM(C$8:D78,E$3),"")</f>
        <v/>
      </c>
      <c r="C79" s="30" t="str">
        <f t="shared" si="9"/>
        <v/>
      </c>
      <c r="D79" s="31" t="str">
        <f t="shared" si="11"/>
        <v/>
      </c>
      <c r="E79" s="30" t="str">
        <f t="shared" si="10"/>
        <v/>
      </c>
    </row>
    <row r="80" spans="1:5" x14ac:dyDescent="0.2">
      <c r="A80" s="29" t="str">
        <f t="shared" si="8"/>
        <v/>
      </c>
      <c r="B80" s="30" t="str">
        <f>IF(ROW()-ROW(B$8)&lt;=12*$E$5,SUM(C$8:D79,E$3),"")</f>
        <v/>
      </c>
      <c r="C80" s="30" t="str">
        <f t="shared" si="9"/>
        <v/>
      </c>
      <c r="D80" s="31" t="str">
        <f t="shared" si="11"/>
        <v/>
      </c>
      <c r="E80" s="30" t="str">
        <f t="shared" si="10"/>
        <v/>
      </c>
    </row>
    <row r="81" spans="1:5" x14ac:dyDescent="0.2">
      <c r="A81" s="29" t="str">
        <f t="shared" si="8"/>
        <v/>
      </c>
      <c r="B81" s="30" t="str">
        <f>IF(ROW()-ROW(B$8)&lt;=12*$E$5,SUM(C$8:D80,E$3),"")</f>
        <v/>
      </c>
      <c r="C81" s="30" t="str">
        <f t="shared" si="9"/>
        <v/>
      </c>
      <c r="D81" s="31" t="str">
        <f t="shared" si="11"/>
        <v/>
      </c>
      <c r="E81" s="30" t="str">
        <f t="shared" si="10"/>
        <v/>
      </c>
    </row>
    <row r="82" spans="1:5" x14ac:dyDescent="0.2">
      <c r="A82" s="29" t="str">
        <f t="shared" si="8"/>
        <v/>
      </c>
      <c r="B82" s="30" t="str">
        <f>IF(ROW()-ROW(B$8)&lt;=12*$E$5,SUM(C$8:D81,E$3),"")</f>
        <v/>
      </c>
      <c r="C82" s="30" t="str">
        <f t="shared" si="9"/>
        <v/>
      </c>
      <c r="D82" s="31" t="str">
        <f t="shared" si="11"/>
        <v/>
      </c>
      <c r="E82" s="30" t="str">
        <f t="shared" si="10"/>
        <v/>
      </c>
    </row>
    <row r="83" spans="1:5" x14ac:dyDescent="0.2">
      <c r="A83" s="29" t="str">
        <f t="shared" si="8"/>
        <v/>
      </c>
      <c r="B83" s="30" t="str">
        <f>IF(ROW()-ROW(B$8)&lt;=12*$E$5,SUM(C$8:D82,E$3),"")</f>
        <v/>
      </c>
      <c r="C83" s="30" t="str">
        <f t="shared" si="9"/>
        <v/>
      </c>
      <c r="D83" s="31" t="str">
        <f t="shared" si="11"/>
        <v/>
      </c>
      <c r="E83" s="30" t="str">
        <f t="shared" si="10"/>
        <v/>
      </c>
    </row>
    <row r="84" spans="1:5" x14ac:dyDescent="0.2">
      <c r="A84" s="29" t="str">
        <f t="shared" si="8"/>
        <v/>
      </c>
      <c r="B84" s="30" t="str">
        <f>IF(ROW()-ROW(B$8)&lt;=12*$E$5,SUM(C$8:D83,E$3),"")</f>
        <v/>
      </c>
      <c r="C84" s="30" t="str">
        <f t="shared" si="9"/>
        <v/>
      </c>
      <c r="D84" s="31" t="str">
        <f t="shared" si="11"/>
        <v/>
      </c>
      <c r="E84" s="30" t="str">
        <f t="shared" si="10"/>
        <v/>
      </c>
    </row>
    <row r="85" spans="1:5" x14ac:dyDescent="0.2">
      <c r="A85" s="29" t="str">
        <f t="shared" si="8"/>
        <v/>
      </c>
      <c r="B85" s="30" t="str">
        <f>IF(ROW()-ROW(B$8)&lt;=12*$E$5,SUM(C$8:D84,E$3),"")</f>
        <v/>
      </c>
      <c r="C85" s="30" t="str">
        <f t="shared" si="9"/>
        <v/>
      </c>
      <c r="D85" s="31" t="str">
        <f t="shared" si="11"/>
        <v/>
      </c>
      <c r="E85" s="30" t="str">
        <f t="shared" si="10"/>
        <v/>
      </c>
    </row>
    <row r="86" spans="1:5" x14ac:dyDescent="0.2">
      <c r="A86" s="29" t="str">
        <f t="shared" si="8"/>
        <v/>
      </c>
      <c r="B86" s="30" t="str">
        <f>IF(ROW()-ROW(B$8)&lt;=12*$E$5,SUM(C$8:D85,E$3),"")</f>
        <v/>
      </c>
      <c r="C86" s="30" t="str">
        <f t="shared" si="9"/>
        <v/>
      </c>
      <c r="D86" s="31" t="str">
        <f t="shared" si="11"/>
        <v/>
      </c>
      <c r="E86" s="30" t="str">
        <f t="shared" si="10"/>
        <v/>
      </c>
    </row>
    <row r="87" spans="1:5" x14ac:dyDescent="0.2">
      <c r="A87" s="29" t="str">
        <f t="shared" si="8"/>
        <v/>
      </c>
      <c r="B87" s="30" t="str">
        <f>IF(ROW()-ROW(B$8)&lt;=12*$E$5,SUM(C$8:D86,E$3),"")</f>
        <v/>
      </c>
      <c r="C87" s="30" t="str">
        <f t="shared" si="9"/>
        <v/>
      </c>
      <c r="D87" s="31" t="str">
        <f t="shared" si="11"/>
        <v/>
      </c>
      <c r="E87" s="30" t="str">
        <f t="shared" si="10"/>
        <v/>
      </c>
    </row>
    <row r="88" spans="1:5" x14ac:dyDescent="0.2">
      <c r="A88" s="29" t="str">
        <f t="shared" si="8"/>
        <v/>
      </c>
      <c r="B88" s="30" t="str">
        <f>IF(ROW()-ROW(B$8)&lt;=12*$E$5,SUM(C$8:D87,E$3),"")</f>
        <v/>
      </c>
      <c r="C88" s="30" t="str">
        <f t="shared" si="9"/>
        <v/>
      </c>
      <c r="D88" s="31" t="str">
        <f t="shared" si="11"/>
        <v/>
      </c>
      <c r="E88" s="30" t="str">
        <f t="shared" si="10"/>
        <v/>
      </c>
    </row>
    <row r="89" spans="1:5" x14ac:dyDescent="0.2">
      <c r="A89" s="29" t="str">
        <f t="shared" si="8"/>
        <v/>
      </c>
      <c r="B89" s="30" t="str">
        <f>IF(ROW()-ROW(B$8)&lt;=12*$E$5,SUM(C$8:D88,E$3),"")</f>
        <v/>
      </c>
      <c r="C89" s="30" t="str">
        <f t="shared" si="9"/>
        <v/>
      </c>
      <c r="D89" s="31" t="str">
        <f t="shared" si="11"/>
        <v/>
      </c>
      <c r="E89" s="30" t="str">
        <f t="shared" si="10"/>
        <v/>
      </c>
    </row>
    <row r="90" spans="1:5" x14ac:dyDescent="0.2">
      <c r="A90" s="29" t="str">
        <f t="shared" si="8"/>
        <v/>
      </c>
      <c r="B90" s="30" t="str">
        <f>IF(ROW()-ROW(B$8)&lt;=12*$E$5,SUM(C$8:D89,E$3),"")</f>
        <v/>
      </c>
      <c r="C90" s="30" t="str">
        <f t="shared" si="9"/>
        <v/>
      </c>
      <c r="D90" s="31" t="str">
        <f t="shared" si="11"/>
        <v/>
      </c>
      <c r="E90" s="30" t="str">
        <f t="shared" si="10"/>
        <v/>
      </c>
    </row>
    <row r="91" spans="1:5" x14ac:dyDescent="0.2">
      <c r="A91" s="29" t="str">
        <f t="shared" si="8"/>
        <v/>
      </c>
      <c r="B91" s="30" t="str">
        <f>IF(ROW()-ROW(B$8)&lt;=12*$E$5,SUM(C$8:D90,E$3),"")</f>
        <v/>
      </c>
      <c r="C91" s="30" t="str">
        <f t="shared" si="9"/>
        <v/>
      </c>
      <c r="D91" s="31" t="str">
        <f t="shared" si="11"/>
        <v/>
      </c>
      <c r="E91" s="30" t="str">
        <f t="shared" si="10"/>
        <v/>
      </c>
    </row>
    <row r="92" spans="1:5" x14ac:dyDescent="0.2">
      <c r="A92" s="29" t="str">
        <f t="shared" si="8"/>
        <v/>
      </c>
      <c r="B92" s="30" t="str">
        <f>IF(ROW()-ROW(B$8)&lt;=12*$E$5,SUM(C$8:D91,E$3),"")</f>
        <v/>
      </c>
      <c r="C92" s="30" t="str">
        <f t="shared" si="9"/>
        <v/>
      </c>
      <c r="D92" s="31" t="str">
        <f t="shared" si="11"/>
        <v/>
      </c>
      <c r="E92" s="30" t="str">
        <f t="shared" si="10"/>
        <v/>
      </c>
    </row>
    <row r="93" spans="1:5" x14ac:dyDescent="0.2">
      <c r="A93" s="29" t="str">
        <f t="shared" si="8"/>
        <v/>
      </c>
      <c r="B93" s="30" t="str">
        <f>IF(ROW()-ROW(B$8)&lt;=12*$E$5,SUM(C$8:D92,E$3),"")</f>
        <v/>
      </c>
      <c r="C93" s="30" t="str">
        <f t="shared" si="9"/>
        <v/>
      </c>
      <c r="D93" s="31" t="str">
        <f t="shared" si="11"/>
        <v/>
      </c>
      <c r="E93" s="30" t="str">
        <f t="shared" si="10"/>
        <v/>
      </c>
    </row>
    <row r="94" spans="1:5" x14ac:dyDescent="0.2">
      <c r="A94" s="29" t="str">
        <f t="shared" si="8"/>
        <v/>
      </c>
      <c r="B94" s="30" t="str">
        <f>IF(ROW()-ROW(B$8)&lt;=12*$E$5,SUM(C$8:D93,E$3),"")</f>
        <v/>
      </c>
      <c r="C94" s="30" t="str">
        <f t="shared" si="9"/>
        <v/>
      </c>
      <c r="D94" s="31" t="str">
        <f t="shared" si="11"/>
        <v/>
      </c>
      <c r="E94" s="30" t="str">
        <f t="shared" si="10"/>
        <v/>
      </c>
    </row>
    <row r="95" spans="1:5" x14ac:dyDescent="0.2">
      <c r="A95" s="29" t="str">
        <f t="shared" si="8"/>
        <v/>
      </c>
      <c r="B95" s="30" t="str">
        <f>IF(ROW()-ROW(B$8)&lt;=12*$E$5,SUM(C$8:D94,E$3),"")</f>
        <v/>
      </c>
      <c r="C95" s="30" t="str">
        <f t="shared" si="9"/>
        <v/>
      </c>
      <c r="D95" s="31" t="str">
        <f t="shared" si="11"/>
        <v/>
      </c>
      <c r="E95" s="30" t="str">
        <f t="shared" si="10"/>
        <v/>
      </c>
    </row>
    <row r="96" spans="1:5" x14ac:dyDescent="0.2">
      <c r="A96" s="29" t="str">
        <f t="shared" si="8"/>
        <v/>
      </c>
      <c r="B96" s="30" t="str">
        <f>IF(ROW()-ROW(B$8)&lt;=12*$E$5,SUM(C$8:D95,E$3),"")</f>
        <v/>
      </c>
      <c r="C96" s="30" t="str">
        <f t="shared" si="9"/>
        <v/>
      </c>
      <c r="D96" s="31" t="str">
        <f t="shared" si="11"/>
        <v/>
      </c>
      <c r="E96" s="30" t="str">
        <f t="shared" si="10"/>
        <v/>
      </c>
    </row>
    <row r="97" spans="1:5" x14ac:dyDescent="0.2">
      <c r="A97" s="29" t="str">
        <f t="shared" si="8"/>
        <v/>
      </c>
      <c r="B97" s="30" t="str">
        <f>IF(ROW()-ROW(B$8)&lt;=12*$E$5,SUM(C$8:D96,E$3),"")</f>
        <v/>
      </c>
      <c r="C97" s="30" t="str">
        <f t="shared" si="9"/>
        <v/>
      </c>
      <c r="D97" s="31" t="str">
        <f t="shared" si="11"/>
        <v/>
      </c>
      <c r="E97" s="30" t="str">
        <f t="shared" si="10"/>
        <v/>
      </c>
    </row>
    <row r="98" spans="1:5" x14ac:dyDescent="0.2">
      <c r="A98" s="29" t="str">
        <f t="shared" si="8"/>
        <v/>
      </c>
      <c r="B98" s="30" t="str">
        <f>IF(ROW()-ROW(B$8)&lt;=12*$E$5,SUM(C$8:D97,E$3),"")</f>
        <v/>
      </c>
      <c r="C98" s="30" t="str">
        <f t="shared" si="9"/>
        <v/>
      </c>
      <c r="D98" s="31" t="str">
        <f t="shared" si="11"/>
        <v/>
      </c>
      <c r="E98" s="30" t="str">
        <f t="shared" si="10"/>
        <v/>
      </c>
    </row>
    <row r="99" spans="1:5" x14ac:dyDescent="0.2">
      <c r="A99" s="29" t="str">
        <f t="shared" si="8"/>
        <v/>
      </c>
      <c r="B99" s="30" t="str">
        <f>IF(ROW()-ROW(B$8)&lt;=12*$E$5,SUM(C$8:D98,E$3),"")</f>
        <v/>
      </c>
      <c r="C99" s="30" t="str">
        <f t="shared" si="9"/>
        <v/>
      </c>
      <c r="D99" s="31" t="str">
        <f t="shared" si="11"/>
        <v/>
      </c>
      <c r="E99" s="30" t="str">
        <f t="shared" si="10"/>
        <v/>
      </c>
    </row>
  </sheetData>
  <mergeCells count="8">
    <mergeCell ref="A6:D6"/>
    <mergeCell ref="G6:J6"/>
    <mergeCell ref="A3:D3"/>
    <mergeCell ref="G3:J3"/>
    <mergeCell ref="A4:D4"/>
    <mergeCell ref="G4:J4"/>
    <mergeCell ref="A5:D5"/>
    <mergeCell ref="G5:J5"/>
  </mergeCells>
  <conditionalFormatting sqref="A9:E99">
    <cfRule type="expression" dxfId="6" priority="2">
      <formula>$A9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250"/>
  <sheetViews>
    <sheetView workbookViewId="0">
      <selection activeCell="E6" sqref="E6"/>
    </sheetView>
  </sheetViews>
  <sheetFormatPr defaultRowHeight="12.75" x14ac:dyDescent="0.2"/>
  <cols>
    <col min="2" max="2" width="22.140625" customWidth="1"/>
    <col min="3" max="3" width="12.140625" customWidth="1"/>
    <col min="4" max="4" width="11.28515625" customWidth="1"/>
    <col min="5" max="5" width="15.5703125" customWidth="1"/>
    <col min="6" max="8" width="11.85546875" bestFit="1" customWidth="1"/>
    <col min="9" max="9" width="12.85546875" bestFit="1" customWidth="1"/>
  </cols>
  <sheetData>
    <row r="1" spans="1:9" ht="13.5" thickBot="1" x14ac:dyDescent="0.25"/>
    <row r="2" spans="1:9" ht="13.5" thickBot="1" x14ac:dyDescent="0.25">
      <c r="B2" s="1" t="s">
        <v>1</v>
      </c>
      <c r="C2" s="3">
        <v>11907700</v>
      </c>
      <c r="E2" s="10" t="s">
        <v>11</v>
      </c>
      <c r="F2" s="11">
        <f>SUM(G11:G46)</f>
        <v>2031157.0641524696</v>
      </c>
    </row>
    <row r="3" spans="1:9" x14ac:dyDescent="0.2">
      <c r="B3" s="1" t="s">
        <v>0</v>
      </c>
      <c r="C3" s="4">
        <v>0.12</v>
      </c>
    </row>
    <row r="4" spans="1:9" x14ac:dyDescent="0.2">
      <c r="B4" s="1" t="s">
        <v>2</v>
      </c>
      <c r="C4" s="3">
        <v>72</v>
      </c>
    </row>
    <row r="5" spans="1:9" x14ac:dyDescent="0.2">
      <c r="B5" s="6" t="s">
        <v>3</v>
      </c>
      <c r="C5" s="5">
        <f>-PMT(C3/12,C4,C2)</f>
        <v>232797.8272643894</v>
      </c>
    </row>
    <row r="6" spans="1:9" x14ac:dyDescent="0.2">
      <c r="B6" s="6" t="s">
        <v>4</v>
      </c>
      <c r="C6" s="5">
        <f>C7-C2</f>
        <v>4853743.5630360376</v>
      </c>
    </row>
    <row r="7" spans="1:9" x14ac:dyDescent="0.2">
      <c r="B7" s="6" t="s">
        <v>5</v>
      </c>
      <c r="C7" s="5">
        <f>C4*C5</f>
        <v>16761443.563036038</v>
      </c>
    </row>
    <row r="8" spans="1:9" x14ac:dyDescent="0.2">
      <c r="G8" s="9">
        <v>7.0000000000000007E-2</v>
      </c>
      <c r="H8" s="9">
        <v>0.05</v>
      </c>
    </row>
    <row r="9" spans="1:9" x14ac:dyDescent="0.2">
      <c r="G9">
        <f>7/12</f>
        <v>0.58333333333333337</v>
      </c>
      <c r="H9">
        <f>5/12</f>
        <v>0.41666666666666669</v>
      </c>
    </row>
    <row r="10" spans="1:9" x14ac:dyDescent="0.2">
      <c r="A10" s="1" t="s">
        <v>10</v>
      </c>
      <c r="B10" s="1" t="s">
        <v>6</v>
      </c>
      <c r="C10" s="1" t="s">
        <v>7</v>
      </c>
      <c r="D10" s="1" t="s">
        <v>8</v>
      </c>
      <c r="E10" s="1" t="s">
        <v>9</v>
      </c>
    </row>
    <row r="11" spans="1:9" x14ac:dyDescent="0.2">
      <c r="A11" s="1">
        <v>1</v>
      </c>
      <c r="B11" s="2">
        <f>$C$5</f>
        <v>232797.8272643894</v>
      </c>
      <c r="C11" s="2">
        <f>-PPMT($C$3/12,A11,$C$4,$C$2)</f>
        <v>113720.8272643894</v>
      </c>
      <c r="D11" s="2">
        <f>-IPMT($C$3/12,A11,$C$4,$C$2)</f>
        <v>119077</v>
      </c>
      <c r="E11" s="2">
        <f>C2-C11</f>
        <v>11793979.172735611</v>
      </c>
      <c r="G11" s="8">
        <f>D11*$G$9</f>
        <v>69461.583333333343</v>
      </c>
      <c r="H11" s="8">
        <f>D11*$H$9</f>
        <v>49615.416666666672</v>
      </c>
      <c r="I11" s="8">
        <f>SUM(G11:H11)</f>
        <v>119077.00000000001</v>
      </c>
    </row>
    <row r="12" spans="1:9" x14ac:dyDescent="0.2">
      <c r="A12" s="1">
        <v>2</v>
      </c>
      <c r="B12" s="2">
        <f t="shared" ref="B12:B75" si="0">$C$5</f>
        <v>232797.8272643894</v>
      </c>
      <c r="C12" s="2">
        <f t="shared" ref="C12:C75" si="1">-PPMT($C$3/12,A12,$C$4,$C$2)</f>
        <v>114858.03553703328</v>
      </c>
      <c r="D12" s="2">
        <f t="shared" ref="D12:D75" si="2">-IPMT($C$3/12,A12,$C$4,$C$2)</f>
        <v>117939.79172735612</v>
      </c>
      <c r="E12" s="2">
        <f>E11-C12</f>
        <v>11679121.137198579</v>
      </c>
      <c r="G12" s="8">
        <f t="shared" ref="G12:G75" si="3">D12*$G$9</f>
        <v>68798.211840957738</v>
      </c>
      <c r="H12" s="8">
        <f t="shared" ref="H12:H75" si="4">D12*$H$9</f>
        <v>49141.579886398387</v>
      </c>
      <c r="I12" s="8">
        <f t="shared" ref="I12:I75" si="5">SUM(G12:H12)</f>
        <v>117939.79172735612</v>
      </c>
    </row>
    <row r="13" spans="1:9" x14ac:dyDescent="0.2">
      <c r="A13" s="1">
        <v>3</v>
      </c>
      <c r="B13" s="2">
        <f t="shared" si="0"/>
        <v>232797.8272643894</v>
      </c>
      <c r="C13" s="2">
        <f t="shared" si="1"/>
        <v>116006.61589240363</v>
      </c>
      <c r="D13" s="2">
        <f t="shared" si="2"/>
        <v>116791.21137198577</v>
      </c>
      <c r="E13" s="2">
        <f t="shared" ref="E13:E76" si="6">E12-C13</f>
        <v>11563114.521306176</v>
      </c>
      <c r="G13" s="8">
        <f t="shared" si="3"/>
        <v>68128.206633658367</v>
      </c>
      <c r="H13" s="8">
        <f t="shared" si="4"/>
        <v>48663.004738327407</v>
      </c>
      <c r="I13" s="8">
        <f t="shared" si="5"/>
        <v>116791.21137198577</v>
      </c>
    </row>
    <row r="14" spans="1:9" x14ac:dyDescent="0.2">
      <c r="A14" s="1">
        <v>4</v>
      </c>
      <c r="B14" s="2">
        <f t="shared" si="0"/>
        <v>232797.8272643894</v>
      </c>
      <c r="C14" s="2">
        <f t="shared" si="1"/>
        <v>117166.68205132768</v>
      </c>
      <c r="D14" s="2">
        <f t="shared" si="2"/>
        <v>115631.14521306173</v>
      </c>
      <c r="E14" s="2">
        <f t="shared" si="6"/>
        <v>11445947.839254849</v>
      </c>
      <c r="G14" s="8">
        <f t="shared" si="3"/>
        <v>67451.501374286017</v>
      </c>
      <c r="H14" s="8">
        <f t="shared" si="4"/>
        <v>48179.643838775723</v>
      </c>
      <c r="I14" s="8">
        <f t="shared" si="5"/>
        <v>115631.14521306174</v>
      </c>
    </row>
    <row r="15" spans="1:9" x14ac:dyDescent="0.2">
      <c r="A15" s="1">
        <v>5</v>
      </c>
      <c r="B15" s="2">
        <f t="shared" si="0"/>
        <v>232797.8272643894</v>
      </c>
      <c r="C15" s="2">
        <f t="shared" si="1"/>
        <v>118338.34887184094</v>
      </c>
      <c r="D15" s="2">
        <f t="shared" si="2"/>
        <v>114459.47839254845</v>
      </c>
      <c r="E15" s="2">
        <f t="shared" si="6"/>
        <v>11327609.490383008</v>
      </c>
      <c r="G15" s="8">
        <f t="shared" si="3"/>
        <v>66768.02906231994</v>
      </c>
      <c r="H15" s="8">
        <f t="shared" si="4"/>
        <v>47691.449330228526</v>
      </c>
      <c r="I15" s="8">
        <f t="shared" si="5"/>
        <v>114459.47839254847</v>
      </c>
    </row>
    <row r="16" spans="1:9" x14ac:dyDescent="0.2">
      <c r="A16" s="1">
        <v>6</v>
      </c>
      <c r="B16" s="2">
        <f t="shared" si="0"/>
        <v>232797.8272643894</v>
      </c>
      <c r="C16" s="2">
        <f t="shared" si="1"/>
        <v>119521.73236055936</v>
      </c>
      <c r="D16" s="2">
        <f t="shared" si="2"/>
        <v>113276.09490383005</v>
      </c>
      <c r="E16" s="2">
        <f t="shared" si="6"/>
        <v>11208087.75802245</v>
      </c>
      <c r="G16" s="8">
        <f t="shared" si="3"/>
        <v>66077.722027234195</v>
      </c>
      <c r="H16" s="8">
        <f t="shared" si="4"/>
        <v>47198.372876595851</v>
      </c>
      <c r="I16" s="8">
        <f t="shared" si="5"/>
        <v>113276.09490383005</v>
      </c>
    </row>
    <row r="17" spans="1:9" x14ac:dyDescent="0.2">
      <c r="A17" s="1">
        <v>7</v>
      </c>
      <c r="B17" s="2">
        <f t="shared" si="0"/>
        <v>232797.8272643894</v>
      </c>
      <c r="C17" s="2">
        <f t="shared" si="1"/>
        <v>120716.94968416494</v>
      </c>
      <c r="D17" s="2">
        <f t="shared" si="2"/>
        <v>112080.87758022445</v>
      </c>
      <c r="E17" s="2">
        <f t="shared" si="6"/>
        <v>11087370.808338284</v>
      </c>
      <c r="G17" s="8">
        <f t="shared" si="3"/>
        <v>65380.511921797603</v>
      </c>
      <c r="H17" s="8">
        <f t="shared" si="4"/>
        <v>46700.365658426854</v>
      </c>
      <c r="I17" s="8">
        <f t="shared" si="5"/>
        <v>112080.87758022445</v>
      </c>
    </row>
    <row r="18" spans="1:9" x14ac:dyDescent="0.2">
      <c r="A18" s="1">
        <v>8</v>
      </c>
      <c r="B18" s="2">
        <f t="shared" si="0"/>
        <v>232797.8272643894</v>
      </c>
      <c r="C18" s="2">
        <f t="shared" si="1"/>
        <v>121924.11918100659</v>
      </c>
      <c r="D18" s="2">
        <f t="shared" si="2"/>
        <v>110873.70808338279</v>
      </c>
      <c r="E18" s="2">
        <f t="shared" si="6"/>
        <v>10965446.689157277</v>
      </c>
      <c r="G18" s="8">
        <f t="shared" si="3"/>
        <v>64676.329715306631</v>
      </c>
      <c r="H18" s="8">
        <f t="shared" si="4"/>
        <v>46197.378368076163</v>
      </c>
      <c r="I18" s="8">
        <f t="shared" si="5"/>
        <v>110873.70808338279</v>
      </c>
    </row>
    <row r="19" spans="1:9" x14ac:dyDescent="0.2">
      <c r="A19" s="1">
        <v>9</v>
      </c>
      <c r="B19" s="2">
        <f t="shared" si="0"/>
        <v>232797.8272643894</v>
      </c>
      <c r="C19" s="2">
        <f t="shared" si="1"/>
        <v>123143.36037281666</v>
      </c>
      <c r="D19" s="2">
        <f t="shared" si="2"/>
        <v>109654.46689157274</v>
      </c>
      <c r="E19" s="2">
        <f t="shared" si="6"/>
        <v>10842303.32878446</v>
      </c>
      <c r="G19" s="8">
        <f t="shared" si="3"/>
        <v>63965.105686750765</v>
      </c>
      <c r="H19" s="8">
        <f t="shared" si="4"/>
        <v>45689.361204821973</v>
      </c>
      <c r="I19" s="8">
        <f t="shared" si="5"/>
        <v>109654.46689157274</v>
      </c>
    </row>
    <row r="20" spans="1:9" x14ac:dyDescent="0.2">
      <c r="A20" s="1">
        <v>10</v>
      </c>
      <c r="B20" s="2">
        <f t="shared" si="0"/>
        <v>232797.8272643894</v>
      </c>
      <c r="C20" s="2">
        <f t="shared" si="1"/>
        <v>124374.79397654484</v>
      </c>
      <c r="D20" s="2">
        <f t="shared" si="2"/>
        <v>108423.03328784459</v>
      </c>
      <c r="E20" s="2">
        <f t="shared" si="6"/>
        <v>10717928.534807915</v>
      </c>
      <c r="G20" s="8">
        <f t="shared" si="3"/>
        <v>63246.769417909352</v>
      </c>
      <c r="H20" s="8">
        <f t="shared" si="4"/>
        <v>45176.263869935246</v>
      </c>
      <c r="I20" s="8">
        <f t="shared" si="5"/>
        <v>108423.03328784459</v>
      </c>
    </row>
    <row r="21" spans="1:9" x14ac:dyDescent="0.2">
      <c r="A21" s="1">
        <v>11</v>
      </c>
      <c r="B21" s="2">
        <f t="shared" si="0"/>
        <v>232797.8272643894</v>
      </c>
      <c r="C21" s="2">
        <f t="shared" si="1"/>
        <v>125618.54191631026</v>
      </c>
      <c r="D21" s="2">
        <f t="shared" si="2"/>
        <v>107179.28534807911</v>
      </c>
      <c r="E21" s="2">
        <f t="shared" si="6"/>
        <v>10592309.992891604</v>
      </c>
      <c r="G21" s="8">
        <f t="shared" si="3"/>
        <v>62521.249786379485</v>
      </c>
      <c r="H21" s="8">
        <f t="shared" si="4"/>
        <v>44658.035561699631</v>
      </c>
      <c r="I21" s="8">
        <f t="shared" si="5"/>
        <v>107179.28534807911</v>
      </c>
    </row>
    <row r="22" spans="1:9" x14ac:dyDescent="0.2">
      <c r="A22" s="1">
        <v>12</v>
      </c>
      <c r="B22" s="2">
        <f t="shared" si="0"/>
        <v>232797.8272643894</v>
      </c>
      <c r="C22" s="2">
        <f t="shared" si="1"/>
        <v>126874.72733547339</v>
      </c>
      <c r="D22" s="2">
        <f t="shared" si="2"/>
        <v>105923.09992891601</v>
      </c>
      <c r="E22" s="2">
        <f t="shared" si="6"/>
        <v>10465435.265556131</v>
      </c>
      <c r="G22" s="8">
        <f t="shared" si="3"/>
        <v>61788.474958534345</v>
      </c>
      <c r="H22" s="8">
        <f t="shared" si="4"/>
        <v>44134.624970381672</v>
      </c>
      <c r="I22" s="8">
        <f t="shared" si="5"/>
        <v>105923.09992891602</v>
      </c>
    </row>
    <row r="23" spans="1:9" x14ac:dyDescent="0.2">
      <c r="A23" s="1">
        <v>13</v>
      </c>
      <c r="B23" s="2">
        <f t="shared" si="0"/>
        <v>232797.8272643894</v>
      </c>
      <c r="C23" s="2">
        <f t="shared" si="1"/>
        <v>128143.47460882812</v>
      </c>
      <c r="D23" s="2">
        <f t="shared" si="2"/>
        <v>104654.35265556129</v>
      </c>
      <c r="E23" s="2">
        <f t="shared" si="6"/>
        <v>10337291.790947303</v>
      </c>
      <c r="G23" s="8">
        <f t="shared" si="3"/>
        <v>61048.372382410758</v>
      </c>
      <c r="H23" s="8">
        <f t="shared" si="4"/>
        <v>43605.980273150541</v>
      </c>
      <c r="I23" s="8">
        <f t="shared" si="5"/>
        <v>104654.35265556129</v>
      </c>
    </row>
    <row r="24" spans="1:9" x14ac:dyDescent="0.2">
      <c r="A24" s="1">
        <v>14</v>
      </c>
      <c r="B24" s="2">
        <f t="shared" si="0"/>
        <v>232797.8272643894</v>
      </c>
      <c r="C24" s="2">
        <f t="shared" si="1"/>
        <v>129424.90935491641</v>
      </c>
      <c r="D24" s="2">
        <f t="shared" si="2"/>
        <v>103372.91790947302</v>
      </c>
      <c r="E24" s="2">
        <f t="shared" si="6"/>
        <v>10207866.881592387</v>
      </c>
      <c r="G24" s="8">
        <f t="shared" si="3"/>
        <v>60300.868780525932</v>
      </c>
      <c r="H24" s="8">
        <f t="shared" si="4"/>
        <v>43072.049128947096</v>
      </c>
      <c r="I24" s="8">
        <f t="shared" si="5"/>
        <v>103372.91790947304</v>
      </c>
    </row>
    <row r="25" spans="1:9" x14ac:dyDescent="0.2">
      <c r="A25" s="1">
        <v>15</v>
      </c>
      <c r="B25" s="2">
        <f t="shared" si="0"/>
        <v>232797.8272643894</v>
      </c>
      <c r="C25" s="2">
        <f t="shared" si="1"/>
        <v>130719.15844846556</v>
      </c>
      <c r="D25" s="2">
        <f t="shared" si="2"/>
        <v>102078.66881592383</v>
      </c>
      <c r="E25" s="2">
        <f t="shared" si="6"/>
        <v>10077147.723143922</v>
      </c>
      <c r="G25" s="8">
        <f t="shared" si="3"/>
        <v>59545.890142622236</v>
      </c>
      <c r="H25" s="8">
        <f t="shared" si="4"/>
        <v>42532.778673301596</v>
      </c>
      <c r="I25" s="8">
        <f t="shared" si="5"/>
        <v>102078.66881592383</v>
      </c>
    </row>
    <row r="26" spans="1:9" x14ac:dyDescent="0.2">
      <c r="A26" s="1">
        <v>16</v>
      </c>
      <c r="B26" s="2">
        <f t="shared" si="0"/>
        <v>232797.8272643894</v>
      </c>
      <c r="C26" s="2">
        <f t="shared" si="1"/>
        <v>132026.35003295023</v>
      </c>
      <c r="D26" s="2">
        <f t="shared" si="2"/>
        <v>100771.47723143919</v>
      </c>
      <c r="E26" s="2">
        <f t="shared" si="6"/>
        <v>9945121.3731109723</v>
      </c>
      <c r="G26" s="8">
        <f t="shared" si="3"/>
        <v>58783.361718339533</v>
      </c>
      <c r="H26" s="8">
        <f t="shared" si="4"/>
        <v>41988.115513099663</v>
      </c>
      <c r="I26" s="8">
        <f t="shared" si="5"/>
        <v>100771.4772314392</v>
      </c>
    </row>
    <row r="27" spans="1:9" x14ac:dyDescent="0.2">
      <c r="A27" s="1">
        <v>17</v>
      </c>
      <c r="B27" s="2">
        <f t="shared" si="0"/>
        <v>232797.8272643894</v>
      </c>
      <c r="C27" s="2">
        <f t="shared" si="1"/>
        <v>133346.61353327971</v>
      </c>
      <c r="D27" s="2">
        <f t="shared" si="2"/>
        <v>99451.213731109674</v>
      </c>
      <c r="E27" s="2">
        <f t="shared" si="6"/>
        <v>9811774.7595776934</v>
      </c>
      <c r="G27" s="8">
        <f t="shared" si="3"/>
        <v>58013.208009813978</v>
      </c>
      <c r="H27" s="8">
        <f t="shared" si="4"/>
        <v>41438.005721295696</v>
      </c>
      <c r="I27" s="8">
        <f t="shared" si="5"/>
        <v>99451.213731109674</v>
      </c>
    </row>
    <row r="28" spans="1:9" x14ac:dyDescent="0.2">
      <c r="A28" s="1">
        <v>18</v>
      </c>
      <c r="B28" s="2">
        <f t="shared" si="0"/>
        <v>232797.8272643894</v>
      </c>
      <c r="C28" s="2">
        <f t="shared" si="1"/>
        <v>134680.07966861251</v>
      </c>
      <c r="D28" s="2">
        <f t="shared" si="2"/>
        <v>98117.747595776877</v>
      </c>
      <c r="E28" s="2">
        <f t="shared" si="6"/>
        <v>9677094.6799090803</v>
      </c>
      <c r="G28" s="8">
        <f t="shared" si="3"/>
        <v>57235.352764203184</v>
      </c>
      <c r="H28" s="8">
        <f t="shared" si="4"/>
        <v>40882.3948315737</v>
      </c>
      <c r="I28" s="8">
        <f t="shared" si="5"/>
        <v>98117.747595776891</v>
      </c>
    </row>
    <row r="29" spans="1:9" x14ac:dyDescent="0.2">
      <c r="A29" s="1">
        <v>19</v>
      </c>
      <c r="B29" s="2">
        <f t="shared" si="0"/>
        <v>232797.8272643894</v>
      </c>
      <c r="C29" s="2">
        <f t="shared" si="1"/>
        <v>136026.88046529866</v>
      </c>
      <c r="D29" s="2">
        <f t="shared" si="2"/>
        <v>96770.946799090743</v>
      </c>
      <c r="E29" s="2">
        <f t="shared" si="6"/>
        <v>9541067.7994437814</v>
      </c>
      <c r="G29" s="8">
        <f t="shared" si="3"/>
        <v>56449.718966136272</v>
      </c>
      <c r="H29" s="8">
        <f t="shared" si="4"/>
        <v>40321.227832954479</v>
      </c>
      <c r="I29" s="8">
        <f t="shared" si="5"/>
        <v>96770.946799090743</v>
      </c>
    </row>
    <row r="30" spans="1:9" x14ac:dyDescent="0.2">
      <c r="A30" s="1">
        <v>20</v>
      </c>
      <c r="B30" s="2">
        <f t="shared" si="0"/>
        <v>232797.8272643894</v>
      </c>
      <c r="C30" s="2">
        <f t="shared" si="1"/>
        <v>137387.14926995165</v>
      </c>
      <c r="D30" s="2">
        <f t="shared" si="2"/>
        <v>95410.677994437763</v>
      </c>
      <c r="E30" s="2">
        <f t="shared" si="6"/>
        <v>9403680.6501738299</v>
      </c>
      <c r="G30" s="8">
        <f t="shared" si="3"/>
        <v>55656.228830088701</v>
      </c>
      <c r="H30" s="8">
        <f t="shared" si="4"/>
        <v>39754.449164349069</v>
      </c>
      <c r="I30" s="8">
        <f t="shared" si="5"/>
        <v>95410.677994437778</v>
      </c>
    </row>
    <row r="31" spans="1:9" x14ac:dyDescent="0.2">
      <c r="A31" s="1">
        <v>21</v>
      </c>
      <c r="B31" s="2">
        <f t="shared" si="0"/>
        <v>232797.8272643894</v>
      </c>
      <c r="C31" s="2">
        <f t="shared" si="1"/>
        <v>138761.02076265117</v>
      </c>
      <c r="D31" s="2">
        <f t="shared" si="2"/>
        <v>94036.806501738276</v>
      </c>
      <c r="E31" s="2">
        <f t="shared" si="6"/>
        <v>9264919.6294111796</v>
      </c>
      <c r="G31" s="8">
        <f t="shared" si="3"/>
        <v>54854.803792680665</v>
      </c>
      <c r="H31" s="8">
        <f t="shared" si="4"/>
        <v>39182.002709057619</v>
      </c>
      <c r="I31" s="8">
        <f t="shared" si="5"/>
        <v>94036.806501738291</v>
      </c>
    </row>
    <row r="32" spans="1:9" x14ac:dyDescent="0.2">
      <c r="A32" s="1">
        <v>22</v>
      </c>
      <c r="B32" s="2">
        <f t="shared" si="0"/>
        <v>232797.8272643894</v>
      </c>
      <c r="C32" s="2">
        <f t="shared" si="1"/>
        <v>140148.63097027765</v>
      </c>
      <c r="D32" s="2">
        <f t="shared" si="2"/>
        <v>92649.196294111767</v>
      </c>
      <c r="E32" s="2">
        <f t="shared" si="6"/>
        <v>9124770.9984409027</v>
      </c>
      <c r="G32" s="8">
        <f t="shared" si="3"/>
        <v>54045.364504898535</v>
      </c>
      <c r="H32" s="8">
        <f t="shared" si="4"/>
        <v>38603.83178921324</v>
      </c>
      <c r="I32" s="8">
        <f t="shared" si="5"/>
        <v>92649.196294111782</v>
      </c>
    </row>
    <row r="33" spans="1:9" x14ac:dyDescent="0.2">
      <c r="A33" s="1">
        <v>23</v>
      </c>
      <c r="B33" s="2">
        <f t="shared" si="0"/>
        <v>232797.8272643894</v>
      </c>
      <c r="C33" s="2">
        <f t="shared" si="1"/>
        <v>141550.11727998042</v>
      </c>
      <c r="D33" s="2">
        <f t="shared" si="2"/>
        <v>91247.709984408968</v>
      </c>
      <c r="E33" s="2">
        <f t="shared" si="6"/>
        <v>8983220.8811609223</v>
      </c>
      <c r="G33" s="8">
        <f t="shared" si="3"/>
        <v>53227.830824238568</v>
      </c>
      <c r="H33" s="8">
        <f t="shared" si="4"/>
        <v>38019.879160170407</v>
      </c>
      <c r="I33" s="8">
        <f t="shared" si="5"/>
        <v>91247.709984408983</v>
      </c>
    </row>
    <row r="34" spans="1:9" x14ac:dyDescent="0.2">
      <c r="A34" s="1">
        <v>24</v>
      </c>
      <c r="B34" s="2">
        <f t="shared" si="0"/>
        <v>232797.8272643894</v>
      </c>
      <c r="C34" s="2">
        <f t="shared" si="1"/>
        <v>142965.61845278024</v>
      </c>
      <c r="D34" s="2">
        <f t="shared" si="2"/>
        <v>89832.208811609176</v>
      </c>
      <c r="E34" s="2">
        <f t="shared" si="6"/>
        <v>8840255.2627081424</v>
      </c>
      <c r="G34" s="8">
        <f t="shared" si="3"/>
        <v>52402.121806772026</v>
      </c>
      <c r="H34" s="8">
        <f t="shared" si="4"/>
        <v>37430.087004837158</v>
      </c>
      <c r="I34" s="8">
        <f t="shared" si="5"/>
        <v>89832.208811609191</v>
      </c>
    </row>
    <row r="35" spans="1:9" x14ac:dyDescent="0.2">
      <c r="A35" s="1">
        <v>25</v>
      </c>
      <c r="B35" s="2">
        <f t="shared" si="0"/>
        <v>232797.8272643894</v>
      </c>
      <c r="C35" s="2">
        <f t="shared" si="1"/>
        <v>144395.27463730806</v>
      </c>
      <c r="D35" s="2">
        <f t="shared" si="2"/>
        <v>88402.552627081357</v>
      </c>
      <c r="E35" s="2">
        <f t="shared" si="6"/>
        <v>8695859.9880708344</v>
      </c>
      <c r="G35" s="8">
        <f t="shared" si="3"/>
        <v>51568.155699130795</v>
      </c>
      <c r="H35" s="8">
        <f t="shared" si="4"/>
        <v>36834.396927950569</v>
      </c>
      <c r="I35" s="8">
        <f t="shared" si="5"/>
        <v>88402.552627081372</v>
      </c>
    </row>
    <row r="36" spans="1:9" x14ac:dyDescent="0.2">
      <c r="A36" s="1">
        <v>26</v>
      </c>
      <c r="B36" s="2">
        <f t="shared" si="0"/>
        <v>232797.8272643894</v>
      </c>
      <c r="C36" s="2">
        <f t="shared" si="1"/>
        <v>145839.22738368114</v>
      </c>
      <c r="D36" s="2">
        <f t="shared" si="2"/>
        <v>86958.599880708265</v>
      </c>
      <c r="E36" s="2">
        <f t="shared" si="6"/>
        <v>8550020.7606871538</v>
      </c>
      <c r="G36" s="8">
        <f t="shared" si="3"/>
        <v>50725.849930413155</v>
      </c>
      <c r="H36" s="8">
        <f t="shared" si="4"/>
        <v>36232.74995029511</v>
      </c>
      <c r="I36" s="8">
        <f t="shared" si="5"/>
        <v>86958.599880708265</v>
      </c>
    </row>
    <row r="37" spans="1:9" x14ac:dyDescent="0.2">
      <c r="A37" s="1">
        <v>27</v>
      </c>
      <c r="B37" s="2">
        <f t="shared" si="0"/>
        <v>232797.8272643894</v>
      </c>
      <c r="C37" s="2">
        <f t="shared" si="1"/>
        <v>147297.61965751793</v>
      </c>
      <c r="D37" s="2">
        <f t="shared" si="2"/>
        <v>85500.207606871452</v>
      </c>
      <c r="E37" s="2">
        <f t="shared" si="6"/>
        <v>8402723.1410296354</v>
      </c>
      <c r="G37" s="8">
        <f t="shared" si="3"/>
        <v>49875.121104008351</v>
      </c>
      <c r="H37" s="8">
        <f t="shared" si="4"/>
        <v>35625.086502863109</v>
      </c>
      <c r="I37" s="8">
        <f t="shared" si="5"/>
        <v>85500.207606871467</v>
      </c>
    </row>
    <row r="38" spans="1:9" x14ac:dyDescent="0.2">
      <c r="A38" s="1">
        <v>28</v>
      </c>
      <c r="B38" s="2">
        <f t="shared" si="0"/>
        <v>232797.8272643894</v>
      </c>
      <c r="C38" s="2">
        <f t="shared" si="1"/>
        <v>148770.59585409312</v>
      </c>
      <c r="D38" s="2">
        <f t="shared" si="2"/>
        <v>84027.231410296285</v>
      </c>
      <c r="E38" s="2">
        <f t="shared" si="6"/>
        <v>8253952.5451755421</v>
      </c>
      <c r="G38" s="8">
        <f t="shared" si="3"/>
        <v>49015.884989339502</v>
      </c>
      <c r="H38" s="8">
        <f t="shared" si="4"/>
        <v>35011.34642095679</v>
      </c>
      <c r="I38" s="8">
        <f t="shared" si="5"/>
        <v>84027.231410296285</v>
      </c>
    </row>
    <row r="39" spans="1:9" x14ac:dyDescent="0.2">
      <c r="A39" s="1">
        <v>29</v>
      </c>
      <c r="B39" s="2">
        <f t="shared" si="0"/>
        <v>232797.8272643894</v>
      </c>
      <c r="C39" s="2">
        <f t="shared" si="1"/>
        <v>150258.30181263405</v>
      </c>
      <c r="D39" s="2">
        <f t="shared" si="2"/>
        <v>82539.525451755355</v>
      </c>
      <c r="E39" s="2">
        <f t="shared" si="6"/>
        <v>8103694.2433629083</v>
      </c>
      <c r="G39" s="8">
        <f t="shared" si="3"/>
        <v>48148.056513523959</v>
      </c>
      <c r="H39" s="8">
        <f t="shared" si="4"/>
        <v>34391.468938231403</v>
      </c>
      <c r="I39" s="8">
        <f t="shared" si="5"/>
        <v>82539.525451755355</v>
      </c>
    </row>
    <row r="40" spans="1:9" x14ac:dyDescent="0.2">
      <c r="A40" s="1">
        <v>30</v>
      </c>
      <c r="B40" s="2">
        <f t="shared" si="0"/>
        <v>232797.8272643894</v>
      </c>
      <c r="C40" s="2">
        <f t="shared" si="1"/>
        <v>151760.88483076039</v>
      </c>
      <c r="D40" s="2">
        <f t="shared" si="2"/>
        <v>81036.942433628996</v>
      </c>
      <c r="E40" s="2">
        <f t="shared" si="6"/>
        <v>7951933.3585321475</v>
      </c>
      <c r="G40" s="8">
        <f t="shared" si="3"/>
        <v>47271.549752950254</v>
      </c>
      <c r="H40" s="8">
        <f t="shared" si="4"/>
        <v>33765.392680678749</v>
      </c>
      <c r="I40" s="8">
        <f t="shared" si="5"/>
        <v>81036.94243362901</v>
      </c>
    </row>
    <row r="41" spans="1:9" x14ac:dyDescent="0.2">
      <c r="A41" s="1">
        <v>31</v>
      </c>
      <c r="B41" s="2">
        <f t="shared" si="0"/>
        <v>232797.8272643894</v>
      </c>
      <c r="C41" s="2">
        <f t="shared" si="1"/>
        <v>153278.49367906799</v>
      </c>
      <c r="D41" s="2">
        <f t="shared" si="2"/>
        <v>79519.333585321408</v>
      </c>
      <c r="E41" s="2">
        <f t="shared" si="6"/>
        <v>7798654.8648530794</v>
      </c>
      <c r="G41" s="8">
        <f t="shared" si="3"/>
        <v>46386.277924770824</v>
      </c>
      <c r="H41" s="8">
        <f t="shared" si="4"/>
        <v>33133.055660550592</v>
      </c>
      <c r="I41" s="8">
        <f t="shared" si="5"/>
        <v>79519.333585321408</v>
      </c>
    </row>
    <row r="42" spans="1:9" x14ac:dyDescent="0.2">
      <c r="A42" s="1">
        <v>32</v>
      </c>
      <c r="B42" s="2">
        <f t="shared" si="0"/>
        <v>232797.8272643894</v>
      </c>
      <c r="C42" s="2">
        <f t="shared" si="1"/>
        <v>154811.27861585867</v>
      </c>
      <c r="D42" s="2">
        <f t="shared" si="2"/>
        <v>77986.548648530734</v>
      </c>
      <c r="E42" s="2">
        <f t="shared" si="6"/>
        <v>7643843.586237221</v>
      </c>
      <c r="G42" s="8">
        <f t="shared" si="3"/>
        <v>45492.153378309595</v>
      </c>
      <c r="H42" s="8">
        <f t="shared" si="4"/>
        <v>32494.395270221139</v>
      </c>
      <c r="I42" s="8">
        <f t="shared" si="5"/>
        <v>77986.548648530734</v>
      </c>
    </row>
    <row r="43" spans="1:9" x14ac:dyDescent="0.2">
      <c r="A43" s="1">
        <v>33</v>
      </c>
      <c r="B43" s="2">
        <f t="shared" si="0"/>
        <v>232797.8272643894</v>
      </c>
      <c r="C43" s="2">
        <f t="shared" si="1"/>
        <v>156359.39140201727</v>
      </c>
      <c r="D43" s="2">
        <f t="shared" si="2"/>
        <v>76438.435862372135</v>
      </c>
      <c r="E43" s="2">
        <f t="shared" si="6"/>
        <v>7487484.1948352037</v>
      </c>
      <c r="G43" s="8">
        <f t="shared" si="3"/>
        <v>44589.08758638375</v>
      </c>
      <c r="H43" s="8">
        <f t="shared" si="4"/>
        <v>31849.348275988392</v>
      </c>
      <c r="I43" s="8">
        <f t="shared" si="5"/>
        <v>76438.435862372135</v>
      </c>
    </row>
    <row r="44" spans="1:9" x14ac:dyDescent="0.2">
      <c r="A44" s="1">
        <v>34</v>
      </c>
      <c r="B44" s="2">
        <f t="shared" si="0"/>
        <v>232797.8272643894</v>
      </c>
      <c r="C44" s="2">
        <f t="shared" si="1"/>
        <v>157922.98531603743</v>
      </c>
      <c r="D44" s="2">
        <f t="shared" si="2"/>
        <v>74874.841948351968</v>
      </c>
      <c r="E44" s="2">
        <f t="shared" si="6"/>
        <v>7329561.2095191665</v>
      </c>
      <c r="G44" s="8">
        <f t="shared" si="3"/>
        <v>43676.991136538651</v>
      </c>
      <c r="H44" s="8">
        <f t="shared" si="4"/>
        <v>31197.850811813321</v>
      </c>
      <c r="I44" s="8">
        <f t="shared" si="5"/>
        <v>74874.841948351968</v>
      </c>
    </row>
    <row r="45" spans="1:9" x14ac:dyDescent="0.2">
      <c r="A45" s="1">
        <v>35</v>
      </c>
      <c r="B45" s="2">
        <f t="shared" si="0"/>
        <v>232797.8272643894</v>
      </c>
      <c r="C45" s="2">
        <f t="shared" si="1"/>
        <v>159502.21516919782</v>
      </c>
      <c r="D45" s="2">
        <f t="shared" si="2"/>
        <v>73295.612095191595</v>
      </c>
      <c r="E45" s="2">
        <f t="shared" si="6"/>
        <v>7170058.9943499686</v>
      </c>
      <c r="G45" s="8">
        <f t="shared" si="3"/>
        <v>42755.773722195103</v>
      </c>
      <c r="H45" s="8">
        <f t="shared" si="4"/>
        <v>30539.838372996499</v>
      </c>
      <c r="I45" s="8">
        <f t="shared" si="5"/>
        <v>73295.612095191609</v>
      </c>
    </row>
    <row r="46" spans="1:9" x14ac:dyDescent="0.2">
      <c r="A46" s="1">
        <v>36</v>
      </c>
      <c r="B46" s="2">
        <f t="shared" si="0"/>
        <v>232797.8272643894</v>
      </c>
      <c r="C46" s="2">
        <f t="shared" si="1"/>
        <v>161097.23732088981</v>
      </c>
      <c r="D46" s="2">
        <f t="shared" si="2"/>
        <v>71700.589943499624</v>
      </c>
      <c r="E46" s="2">
        <f t="shared" si="6"/>
        <v>7008961.7570290789</v>
      </c>
      <c r="G46" s="8">
        <f t="shared" si="3"/>
        <v>41825.344133708117</v>
      </c>
      <c r="H46" s="8">
        <f t="shared" si="4"/>
        <v>29875.245809791511</v>
      </c>
      <c r="I46" s="8">
        <f t="shared" si="5"/>
        <v>71700.589943499624</v>
      </c>
    </row>
    <row r="47" spans="1:9" x14ac:dyDescent="0.2">
      <c r="A47" s="1">
        <v>37</v>
      </c>
      <c r="B47" s="2">
        <f t="shared" si="0"/>
        <v>232797.8272643894</v>
      </c>
      <c r="C47" s="2">
        <f t="shared" si="1"/>
        <v>162708.20969409868</v>
      </c>
      <c r="D47" s="2">
        <f t="shared" si="2"/>
        <v>70089.61757029072</v>
      </c>
      <c r="E47" s="2">
        <f t="shared" si="6"/>
        <v>6846253.5473349802</v>
      </c>
      <c r="G47" s="8">
        <f t="shared" si="3"/>
        <v>40885.610249336256</v>
      </c>
      <c r="H47" s="8">
        <f t="shared" si="4"/>
        <v>29204.007320954468</v>
      </c>
      <c r="I47" s="8">
        <f t="shared" si="5"/>
        <v>70089.61757029072</v>
      </c>
    </row>
    <row r="48" spans="1:9" x14ac:dyDescent="0.2">
      <c r="A48" s="1">
        <v>38</v>
      </c>
      <c r="B48" s="2">
        <f t="shared" si="0"/>
        <v>232797.8272643894</v>
      </c>
      <c r="C48" s="2">
        <f t="shared" si="1"/>
        <v>164335.29179103966</v>
      </c>
      <c r="D48" s="2">
        <f t="shared" si="2"/>
        <v>68462.535473349722</v>
      </c>
      <c r="E48" s="2">
        <f t="shared" si="6"/>
        <v>6681918.2555439407</v>
      </c>
      <c r="G48" s="8">
        <f t="shared" si="3"/>
        <v>39936.479026120673</v>
      </c>
      <c r="H48" s="8">
        <f t="shared" si="4"/>
        <v>28526.056447229053</v>
      </c>
      <c r="I48" s="8">
        <f t="shared" si="5"/>
        <v>68462.535473349722</v>
      </c>
    </row>
    <row r="49" spans="1:9" x14ac:dyDescent="0.2">
      <c r="A49" s="1">
        <v>39</v>
      </c>
      <c r="B49" s="2">
        <f t="shared" si="0"/>
        <v>232797.8272643894</v>
      </c>
      <c r="C49" s="2">
        <f t="shared" si="1"/>
        <v>165978.64470895007</v>
      </c>
      <c r="D49" s="2">
        <f t="shared" si="2"/>
        <v>66819.182555439344</v>
      </c>
      <c r="E49" s="2">
        <f t="shared" si="6"/>
        <v>6515939.6108349906</v>
      </c>
      <c r="G49" s="8">
        <f t="shared" si="3"/>
        <v>38977.856490672952</v>
      </c>
      <c r="H49" s="8">
        <f t="shared" si="4"/>
        <v>27841.326064766396</v>
      </c>
      <c r="I49" s="8">
        <f t="shared" si="5"/>
        <v>66819.182555439344</v>
      </c>
    </row>
    <row r="50" spans="1:9" x14ac:dyDescent="0.2">
      <c r="A50" s="1">
        <v>40</v>
      </c>
      <c r="B50" s="2">
        <f t="shared" si="0"/>
        <v>232797.8272643894</v>
      </c>
      <c r="C50" s="2">
        <f t="shared" si="1"/>
        <v>167638.43115603959</v>
      </c>
      <c r="D50" s="2">
        <f t="shared" si="2"/>
        <v>65159.396108349836</v>
      </c>
      <c r="E50" s="2">
        <f t="shared" si="6"/>
        <v>6348301.1796789514</v>
      </c>
      <c r="G50" s="8">
        <f t="shared" si="3"/>
        <v>38009.64772987074</v>
      </c>
      <c r="H50" s="8">
        <f t="shared" si="4"/>
        <v>27149.7483784791</v>
      </c>
      <c r="I50" s="8">
        <f t="shared" si="5"/>
        <v>65159.396108349843</v>
      </c>
    </row>
    <row r="51" spans="1:9" x14ac:dyDescent="0.2">
      <c r="A51" s="1">
        <v>41</v>
      </c>
      <c r="B51" s="2">
        <f t="shared" si="0"/>
        <v>232797.8272643894</v>
      </c>
      <c r="C51" s="2">
        <f t="shared" si="1"/>
        <v>169314.81546759998</v>
      </c>
      <c r="D51" s="2">
        <f t="shared" si="2"/>
        <v>63483.011796789433</v>
      </c>
      <c r="E51" s="2">
        <f t="shared" si="6"/>
        <v>6178986.3642113516</v>
      </c>
      <c r="G51" s="8">
        <f t="shared" si="3"/>
        <v>37031.756881460504</v>
      </c>
      <c r="H51" s="8">
        <f t="shared" si="4"/>
        <v>26451.254915328933</v>
      </c>
      <c r="I51" s="8">
        <f t="shared" si="5"/>
        <v>63483.011796789433</v>
      </c>
    </row>
    <row r="52" spans="1:9" x14ac:dyDescent="0.2">
      <c r="A52" s="1">
        <v>42</v>
      </c>
      <c r="B52" s="2">
        <f t="shared" si="0"/>
        <v>232797.8272643894</v>
      </c>
      <c r="C52" s="2">
        <f t="shared" si="1"/>
        <v>171007.96362227597</v>
      </c>
      <c r="D52" s="2">
        <f t="shared" si="2"/>
        <v>61789.863642113436</v>
      </c>
      <c r="E52" s="2">
        <f t="shared" si="6"/>
        <v>6007978.4005890759</v>
      </c>
      <c r="G52" s="8">
        <f t="shared" si="3"/>
        <v>36044.087124566176</v>
      </c>
      <c r="H52" s="8">
        <f t="shared" si="4"/>
        <v>25745.776517547267</v>
      </c>
      <c r="I52" s="8">
        <f t="shared" si="5"/>
        <v>61789.863642113443</v>
      </c>
    </row>
    <row r="53" spans="1:9" x14ac:dyDescent="0.2">
      <c r="A53" s="1">
        <v>43</v>
      </c>
      <c r="B53" s="2">
        <f t="shared" si="0"/>
        <v>232797.8272643894</v>
      </c>
      <c r="C53" s="2">
        <f t="shared" si="1"/>
        <v>172718.04325849871</v>
      </c>
      <c r="D53" s="2">
        <f t="shared" si="2"/>
        <v>60079.784005890666</v>
      </c>
      <c r="E53" s="2">
        <f t="shared" si="6"/>
        <v>5835260.3573305774</v>
      </c>
      <c r="G53" s="8">
        <f t="shared" si="3"/>
        <v>35046.540670102891</v>
      </c>
      <c r="H53" s="8">
        <f t="shared" si="4"/>
        <v>25033.243335787778</v>
      </c>
      <c r="I53" s="8">
        <f t="shared" si="5"/>
        <v>60079.784005890673</v>
      </c>
    </row>
    <row r="54" spans="1:9" x14ac:dyDescent="0.2">
      <c r="A54" s="1">
        <v>44</v>
      </c>
      <c r="B54" s="2">
        <f t="shared" si="0"/>
        <v>232797.8272643894</v>
      </c>
      <c r="C54" s="2">
        <f t="shared" si="1"/>
        <v>174445.22369108372</v>
      </c>
      <c r="D54" s="2">
        <f t="shared" si="2"/>
        <v>58352.603573305692</v>
      </c>
      <c r="E54" s="2">
        <f t="shared" si="6"/>
        <v>5660815.133639494</v>
      </c>
      <c r="G54" s="8">
        <f t="shared" si="3"/>
        <v>34039.018751094991</v>
      </c>
      <c r="H54" s="8">
        <f t="shared" si="4"/>
        <v>24313.584822210705</v>
      </c>
      <c r="I54" s="8">
        <f t="shared" si="5"/>
        <v>58352.603573305692</v>
      </c>
    </row>
    <row r="55" spans="1:9" x14ac:dyDescent="0.2">
      <c r="A55" s="1">
        <v>45</v>
      </c>
      <c r="B55" s="2">
        <f t="shared" si="0"/>
        <v>232797.8272643894</v>
      </c>
      <c r="C55" s="2">
        <f t="shared" si="1"/>
        <v>176189.67592799454</v>
      </c>
      <c r="D55" s="2">
        <f t="shared" si="2"/>
        <v>56608.151336394854</v>
      </c>
      <c r="E55" s="2">
        <f t="shared" si="6"/>
        <v>5484625.4577114992</v>
      </c>
      <c r="G55" s="8">
        <f t="shared" si="3"/>
        <v>33021.421612897</v>
      </c>
      <c r="H55" s="8">
        <f t="shared" si="4"/>
        <v>23586.729723497858</v>
      </c>
      <c r="I55" s="8">
        <f t="shared" si="5"/>
        <v>56608.151336394862</v>
      </c>
    </row>
    <row r="56" spans="1:9" x14ac:dyDescent="0.2">
      <c r="A56" s="1">
        <v>46</v>
      </c>
      <c r="B56" s="2">
        <f t="shared" si="0"/>
        <v>232797.8272643894</v>
      </c>
      <c r="C56" s="2">
        <f t="shared" si="1"/>
        <v>177951.57268727451</v>
      </c>
      <c r="D56" s="2">
        <f t="shared" si="2"/>
        <v>54846.254577114902</v>
      </c>
      <c r="E56" s="2">
        <f t="shared" si="6"/>
        <v>5306673.8850242244</v>
      </c>
      <c r="G56" s="8">
        <f t="shared" si="3"/>
        <v>31993.648503317028</v>
      </c>
      <c r="H56" s="8">
        <f t="shared" si="4"/>
        <v>22852.606073797877</v>
      </c>
      <c r="I56" s="8">
        <f t="shared" si="5"/>
        <v>54846.254577114902</v>
      </c>
    </row>
    <row r="57" spans="1:9" x14ac:dyDescent="0.2">
      <c r="A57" s="1">
        <v>47</v>
      </c>
      <c r="B57" s="2">
        <f t="shared" si="0"/>
        <v>232797.8272643894</v>
      </c>
      <c r="C57" s="2">
        <f t="shared" si="1"/>
        <v>179731.08841414723</v>
      </c>
      <c r="D57" s="2">
        <f t="shared" si="2"/>
        <v>53066.738850242167</v>
      </c>
      <c r="E57" s="2">
        <f t="shared" si="6"/>
        <v>5126942.7966100769</v>
      </c>
      <c r="G57" s="8">
        <f t="shared" si="3"/>
        <v>30955.597662641267</v>
      </c>
      <c r="H57" s="8">
        <f t="shared" si="4"/>
        <v>22111.141187600904</v>
      </c>
      <c r="I57" s="8">
        <f t="shared" si="5"/>
        <v>53066.738850242167</v>
      </c>
    </row>
    <row r="58" spans="1:9" x14ac:dyDescent="0.2">
      <c r="A58" s="1">
        <v>48</v>
      </c>
      <c r="B58" s="2">
        <f t="shared" si="0"/>
        <v>232797.8272643894</v>
      </c>
      <c r="C58" s="2">
        <f t="shared" si="1"/>
        <v>181528.39929828871</v>
      </c>
      <c r="D58" s="2">
        <f t="shared" si="2"/>
        <v>51269.427966100688</v>
      </c>
      <c r="E58" s="2">
        <f t="shared" si="6"/>
        <v>4945414.3973117881</v>
      </c>
      <c r="G58" s="8">
        <f t="shared" si="3"/>
        <v>29907.166313558737</v>
      </c>
      <c r="H58" s="8">
        <f t="shared" si="4"/>
        <v>21362.261652541954</v>
      </c>
      <c r="I58" s="8">
        <f t="shared" si="5"/>
        <v>51269.427966100688</v>
      </c>
    </row>
    <row r="59" spans="1:9" x14ac:dyDescent="0.2">
      <c r="A59" s="1">
        <v>49</v>
      </c>
      <c r="B59" s="2">
        <f t="shared" si="0"/>
        <v>232797.8272643894</v>
      </c>
      <c r="C59" s="2">
        <f t="shared" si="1"/>
        <v>183343.68329127159</v>
      </c>
      <c r="D59" s="2">
        <f t="shared" si="2"/>
        <v>49454.143973117796</v>
      </c>
      <c r="E59" s="2">
        <f t="shared" si="6"/>
        <v>4762070.7140205167</v>
      </c>
      <c r="G59" s="8">
        <f t="shared" si="3"/>
        <v>28848.250650985385</v>
      </c>
      <c r="H59" s="8">
        <f t="shared" si="4"/>
        <v>20605.893322132415</v>
      </c>
      <c r="I59" s="8">
        <f t="shared" si="5"/>
        <v>49454.143973117796</v>
      </c>
    </row>
    <row r="60" spans="1:9" x14ac:dyDescent="0.2">
      <c r="A60" s="1">
        <v>50</v>
      </c>
      <c r="B60" s="2">
        <f t="shared" si="0"/>
        <v>232797.8272643894</v>
      </c>
      <c r="C60" s="2">
        <f t="shared" si="1"/>
        <v>185177.12012418429</v>
      </c>
      <c r="D60" s="2">
        <f t="shared" si="2"/>
        <v>47620.707140205071</v>
      </c>
      <c r="E60" s="2">
        <f t="shared" si="6"/>
        <v>4576893.5938963322</v>
      </c>
      <c r="G60" s="8">
        <f t="shared" si="3"/>
        <v>27778.745831786295</v>
      </c>
      <c r="H60" s="8">
        <f t="shared" si="4"/>
        <v>19841.96130841878</v>
      </c>
      <c r="I60" s="8">
        <f t="shared" si="5"/>
        <v>47620.707140205079</v>
      </c>
    </row>
    <row r="61" spans="1:9" x14ac:dyDescent="0.2">
      <c r="A61" s="1">
        <v>51</v>
      </c>
      <c r="B61" s="2">
        <f t="shared" si="0"/>
        <v>232797.8272643894</v>
      </c>
      <c r="C61" s="2">
        <f t="shared" si="1"/>
        <v>187028.89132542614</v>
      </c>
      <c r="D61" s="2">
        <f t="shared" si="2"/>
        <v>45768.935938963252</v>
      </c>
      <c r="E61" s="2">
        <f t="shared" si="6"/>
        <v>4389864.7025709059</v>
      </c>
      <c r="G61" s="8">
        <f t="shared" si="3"/>
        <v>26698.545964395231</v>
      </c>
      <c r="H61" s="8">
        <f t="shared" si="4"/>
        <v>19070.389974568021</v>
      </c>
      <c r="I61" s="8">
        <f t="shared" si="5"/>
        <v>45768.935938963252</v>
      </c>
    </row>
    <row r="62" spans="1:9" x14ac:dyDescent="0.2">
      <c r="A62" s="1">
        <v>52</v>
      </c>
      <c r="B62" s="2">
        <f t="shared" si="0"/>
        <v>232797.8272643894</v>
      </c>
      <c r="C62" s="2">
        <f t="shared" si="1"/>
        <v>188899.18023868042</v>
      </c>
      <c r="D62" s="2">
        <f t="shared" si="2"/>
        <v>43898.647025708975</v>
      </c>
      <c r="E62" s="2">
        <f t="shared" si="6"/>
        <v>4200965.5223322259</v>
      </c>
      <c r="G62" s="8">
        <f t="shared" si="3"/>
        <v>25607.544098330236</v>
      </c>
      <c r="H62" s="8">
        <f t="shared" si="4"/>
        <v>18291.102927378739</v>
      </c>
      <c r="I62" s="8">
        <f t="shared" si="5"/>
        <v>43898.647025708975</v>
      </c>
    </row>
    <row r="63" spans="1:9" x14ac:dyDescent="0.2">
      <c r="A63" s="1">
        <v>53</v>
      </c>
      <c r="B63" s="2">
        <f t="shared" si="0"/>
        <v>232797.8272643894</v>
      </c>
      <c r="C63" s="2">
        <f t="shared" si="1"/>
        <v>190788.17204106721</v>
      </c>
      <c r="D63" s="2">
        <f t="shared" si="2"/>
        <v>42009.655223322174</v>
      </c>
      <c r="E63" s="2">
        <f t="shared" si="6"/>
        <v>4010177.3502911585</v>
      </c>
      <c r="G63" s="8">
        <f t="shared" si="3"/>
        <v>24505.632213604604</v>
      </c>
      <c r="H63" s="8">
        <f t="shared" si="4"/>
        <v>17504.023009717574</v>
      </c>
      <c r="I63" s="8">
        <f t="shared" si="5"/>
        <v>42009.655223322174</v>
      </c>
    </row>
    <row r="64" spans="1:9" x14ac:dyDescent="0.2">
      <c r="A64" s="1">
        <v>54</v>
      </c>
      <c r="B64" s="2">
        <f t="shared" si="0"/>
        <v>232797.8272643894</v>
      </c>
      <c r="C64" s="2">
        <f t="shared" si="1"/>
        <v>192696.05376147787</v>
      </c>
      <c r="D64" s="2">
        <f t="shared" si="2"/>
        <v>40101.773502911499</v>
      </c>
      <c r="E64" s="2">
        <f t="shared" si="6"/>
        <v>3817481.2965296805</v>
      </c>
      <c r="G64" s="8">
        <f t="shared" si="3"/>
        <v>23392.701210031708</v>
      </c>
      <c r="H64" s="8">
        <f t="shared" si="4"/>
        <v>16709.072292879791</v>
      </c>
      <c r="I64" s="8">
        <f t="shared" si="5"/>
        <v>40101.773502911499</v>
      </c>
    </row>
    <row r="65" spans="1:9" x14ac:dyDescent="0.2">
      <c r="A65" s="1">
        <v>55</v>
      </c>
      <c r="B65" s="2">
        <f t="shared" si="0"/>
        <v>232797.8272643894</v>
      </c>
      <c r="C65" s="2">
        <f t="shared" si="1"/>
        <v>194623.01429909267</v>
      </c>
      <c r="D65" s="2">
        <f t="shared" si="2"/>
        <v>38174.812965296718</v>
      </c>
      <c r="E65" s="2">
        <f t="shared" si="6"/>
        <v>3622858.2822305877</v>
      </c>
      <c r="G65" s="8">
        <f t="shared" si="3"/>
        <v>22268.640896423087</v>
      </c>
      <c r="H65" s="8">
        <f t="shared" si="4"/>
        <v>15906.172068873633</v>
      </c>
      <c r="I65" s="8">
        <f t="shared" si="5"/>
        <v>38174.812965296718</v>
      </c>
    </row>
    <row r="66" spans="1:9" x14ac:dyDescent="0.2">
      <c r="A66" s="1">
        <v>56</v>
      </c>
      <c r="B66" s="2">
        <f t="shared" si="0"/>
        <v>232797.8272643894</v>
      </c>
      <c r="C66" s="2">
        <f t="shared" si="1"/>
        <v>196569.24444208361</v>
      </c>
      <c r="D66" s="2">
        <f t="shared" si="2"/>
        <v>36228.582822305791</v>
      </c>
      <c r="E66" s="2">
        <f t="shared" si="6"/>
        <v>3426289.0377885043</v>
      </c>
      <c r="G66" s="8">
        <f t="shared" si="3"/>
        <v>21133.339979678378</v>
      </c>
      <c r="H66" s="8">
        <f t="shared" si="4"/>
        <v>15095.242842627413</v>
      </c>
      <c r="I66" s="8">
        <f t="shared" si="5"/>
        <v>36228.582822305791</v>
      </c>
    </row>
    <row r="67" spans="1:9" x14ac:dyDescent="0.2">
      <c r="A67" s="1">
        <v>57</v>
      </c>
      <c r="B67" s="2">
        <f t="shared" si="0"/>
        <v>232797.8272643894</v>
      </c>
      <c r="C67" s="2">
        <f t="shared" si="1"/>
        <v>198534.93688650444</v>
      </c>
      <c r="D67" s="2">
        <f t="shared" si="2"/>
        <v>34262.890377884956</v>
      </c>
      <c r="E67" s="2">
        <f t="shared" si="6"/>
        <v>3227754.100902</v>
      </c>
      <c r="G67" s="8">
        <f t="shared" si="3"/>
        <v>19986.686053766225</v>
      </c>
      <c r="H67" s="8">
        <f t="shared" si="4"/>
        <v>14276.204324118733</v>
      </c>
      <c r="I67" s="8">
        <f t="shared" si="5"/>
        <v>34262.890377884956</v>
      </c>
    </row>
    <row r="68" spans="1:9" x14ac:dyDescent="0.2">
      <c r="A68" s="1">
        <v>58</v>
      </c>
      <c r="B68" s="2">
        <f t="shared" si="0"/>
        <v>232797.8272643894</v>
      </c>
      <c r="C68" s="2">
        <f t="shared" si="1"/>
        <v>200520.28625536949</v>
      </c>
      <c r="D68" s="2">
        <f t="shared" si="2"/>
        <v>32277.541009019904</v>
      </c>
      <c r="E68" s="2">
        <f t="shared" si="6"/>
        <v>3027233.8146466305</v>
      </c>
      <c r="G68" s="8">
        <f t="shared" si="3"/>
        <v>18828.565588594945</v>
      </c>
      <c r="H68" s="8">
        <f t="shared" si="4"/>
        <v>13448.97542042496</v>
      </c>
      <c r="I68" s="8">
        <f t="shared" si="5"/>
        <v>32277.541009019908</v>
      </c>
    </row>
    <row r="69" spans="1:9" x14ac:dyDescent="0.2">
      <c r="A69" s="1">
        <v>59</v>
      </c>
      <c r="B69" s="2">
        <f t="shared" si="0"/>
        <v>232797.8272643894</v>
      </c>
      <c r="C69" s="2">
        <f t="shared" si="1"/>
        <v>202525.48911792319</v>
      </c>
      <c r="D69" s="2">
        <f t="shared" si="2"/>
        <v>30272.338146466212</v>
      </c>
      <c r="E69" s="2">
        <f t="shared" si="6"/>
        <v>2824708.3255287074</v>
      </c>
      <c r="G69" s="8">
        <f t="shared" si="3"/>
        <v>17658.86391877196</v>
      </c>
      <c r="H69" s="8">
        <f t="shared" si="4"/>
        <v>12613.474227694256</v>
      </c>
      <c r="I69" s="8">
        <f t="shared" si="5"/>
        <v>30272.338146466216</v>
      </c>
    </row>
    <row r="70" spans="1:9" x14ac:dyDescent="0.2">
      <c r="A70" s="1">
        <v>60</v>
      </c>
      <c r="B70" s="2">
        <f t="shared" si="0"/>
        <v>232797.8272643894</v>
      </c>
      <c r="C70" s="2">
        <f t="shared" si="1"/>
        <v>204550.74400910243</v>
      </c>
      <c r="D70" s="2">
        <f t="shared" si="2"/>
        <v>28247.083255286987</v>
      </c>
      <c r="E70" s="2">
        <f t="shared" si="6"/>
        <v>2620157.5815196051</v>
      </c>
      <c r="G70" s="8">
        <f t="shared" si="3"/>
        <v>16477.465232250743</v>
      </c>
      <c r="H70" s="8">
        <f t="shared" si="4"/>
        <v>11769.618023036244</v>
      </c>
      <c r="I70" s="8">
        <f t="shared" si="5"/>
        <v>28247.083255286987</v>
      </c>
    </row>
    <row r="71" spans="1:9" x14ac:dyDescent="0.2">
      <c r="A71" s="1">
        <v>61</v>
      </c>
      <c r="B71" s="2">
        <f t="shared" si="0"/>
        <v>232797.8272643894</v>
      </c>
      <c r="C71" s="2">
        <f t="shared" si="1"/>
        <v>206596.25144919343</v>
      </c>
      <c r="D71" s="2">
        <f t="shared" si="2"/>
        <v>26201.57581519596</v>
      </c>
      <c r="E71" s="2">
        <f t="shared" si="6"/>
        <v>2413561.3300704118</v>
      </c>
      <c r="G71" s="8">
        <f t="shared" si="3"/>
        <v>15284.252558864311</v>
      </c>
      <c r="H71" s="8">
        <f t="shared" si="4"/>
        <v>10917.323256331651</v>
      </c>
      <c r="I71" s="8">
        <f t="shared" si="5"/>
        <v>26201.57581519596</v>
      </c>
    </row>
    <row r="72" spans="1:9" x14ac:dyDescent="0.2">
      <c r="A72" s="1">
        <v>62</v>
      </c>
      <c r="B72" s="2">
        <f t="shared" si="0"/>
        <v>232797.8272643894</v>
      </c>
      <c r="C72" s="2">
        <f t="shared" si="1"/>
        <v>208662.21396368538</v>
      </c>
      <c r="D72" s="2">
        <f t="shared" si="2"/>
        <v>24135.613300704026</v>
      </c>
      <c r="E72" s="2">
        <f t="shared" si="6"/>
        <v>2204899.1161067262</v>
      </c>
      <c r="G72" s="8">
        <f t="shared" si="3"/>
        <v>14079.107758744016</v>
      </c>
      <c r="H72" s="8">
        <f t="shared" si="4"/>
        <v>10056.505541960012</v>
      </c>
      <c r="I72" s="8">
        <f t="shared" si="5"/>
        <v>24135.613300704026</v>
      </c>
    </row>
    <row r="73" spans="1:9" x14ac:dyDescent="0.2">
      <c r="A73" s="1">
        <v>63</v>
      </c>
      <c r="B73" s="2">
        <f t="shared" si="0"/>
        <v>232797.8272643894</v>
      </c>
      <c r="C73" s="2">
        <f t="shared" si="1"/>
        <v>210748.83610332222</v>
      </c>
      <c r="D73" s="2">
        <f t="shared" si="2"/>
        <v>22048.991161067166</v>
      </c>
      <c r="E73" s="2">
        <f t="shared" si="6"/>
        <v>1994150.280003404</v>
      </c>
      <c r="G73" s="8">
        <f t="shared" si="3"/>
        <v>12861.911510622514</v>
      </c>
      <c r="H73" s="8">
        <f t="shared" si="4"/>
        <v>9187.0796504446535</v>
      </c>
      <c r="I73" s="8">
        <f t="shared" si="5"/>
        <v>22048.99116106717</v>
      </c>
    </row>
    <row r="74" spans="1:9" x14ac:dyDescent="0.2">
      <c r="A74" s="1">
        <v>64</v>
      </c>
      <c r="B74" s="2">
        <f t="shared" si="0"/>
        <v>232797.8272643894</v>
      </c>
      <c r="C74" s="2">
        <f t="shared" si="1"/>
        <v>212856.32446435545</v>
      </c>
      <c r="D74" s="2">
        <f t="shared" si="2"/>
        <v>19941.502800033948</v>
      </c>
      <c r="E74" s="2">
        <f t="shared" si="6"/>
        <v>1781293.9555390486</v>
      </c>
      <c r="G74" s="8">
        <f t="shared" si="3"/>
        <v>11632.543300019805</v>
      </c>
      <c r="H74" s="8">
        <f t="shared" si="4"/>
        <v>8308.9595000141453</v>
      </c>
      <c r="I74" s="8">
        <f t="shared" si="5"/>
        <v>19941.502800033952</v>
      </c>
    </row>
    <row r="75" spans="1:9" x14ac:dyDescent="0.2">
      <c r="A75" s="1">
        <v>65</v>
      </c>
      <c r="B75" s="2">
        <f t="shared" si="0"/>
        <v>232797.8272643894</v>
      </c>
      <c r="C75" s="2">
        <f t="shared" si="1"/>
        <v>214984.88770899898</v>
      </c>
      <c r="D75" s="2">
        <f t="shared" si="2"/>
        <v>17812.939555390389</v>
      </c>
      <c r="E75" s="2">
        <f t="shared" si="6"/>
        <v>1566309.0678300497</v>
      </c>
      <c r="G75" s="8">
        <f t="shared" si="3"/>
        <v>10390.881407311061</v>
      </c>
      <c r="H75" s="8">
        <f t="shared" si="4"/>
        <v>7422.0581480793289</v>
      </c>
      <c r="I75" s="8">
        <f t="shared" si="5"/>
        <v>17812.939555390389</v>
      </c>
    </row>
    <row r="76" spans="1:9" x14ac:dyDescent="0.2">
      <c r="A76" s="1">
        <v>66</v>
      </c>
      <c r="B76" s="2">
        <f t="shared" ref="B76:B139" si="7">$C$5</f>
        <v>232797.8272643894</v>
      </c>
      <c r="C76" s="2">
        <f t="shared" ref="C76:C139" si="8">-PPMT($C$3/12,A76,$C$4,$C$2)</f>
        <v>217134.73658608898</v>
      </c>
      <c r="D76" s="2">
        <f t="shared" ref="D76:D139" si="9">-IPMT($C$3/12,A76,$C$4,$C$2)</f>
        <v>15663.090678300397</v>
      </c>
      <c r="E76" s="2">
        <f t="shared" si="6"/>
        <v>1349174.3312439607</v>
      </c>
      <c r="G76" s="8">
        <f t="shared" ref="G76:G82" si="10">D76*$G$9</f>
        <v>9136.8028956752332</v>
      </c>
      <c r="H76" s="8">
        <f t="shared" ref="H76:H82" si="11">D76*$H$9</f>
        <v>6526.2877826251661</v>
      </c>
      <c r="I76" s="8">
        <f t="shared" ref="I76:I82" si="12">SUM(G76:H76)</f>
        <v>15663.090678300399</v>
      </c>
    </row>
    <row r="77" spans="1:9" x14ac:dyDescent="0.2">
      <c r="A77" s="1">
        <v>67</v>
      </c>
      <c r="B77" s="2">
        <f t="shared" si="7"/>
        <v>232797.8272643894</v>
      </c>
      <c r="C77" s="2">
        <f t="shared" si="8"/>
        <v>219306.0839519499</v>
      </c>
      <c r="D77" s="2">
        <f t="shared" si="9"/>
        <v>13491.743312439508</v>
      </c>
      <c r="E77" s="2">
        <f t="shared" ref="E77:E140" si="13">E76-C77</f>
        <v>1129868.2472920108</v>
      </c>
      <c r="G77" s="8">
        <f t="shared" si="10"/>
        <v>7870.1835989230467</v>
      </c>
      <c r="H77" s="8">
        <f t="shared" si="11"/>
        <v>5621.5597135164617</v>
      </c>
      <c r="I77" s="8">
        <f t="shared" si="12"/>
        <v>13491.743312439508</v>
      </c>
    </row>
    <row r="78" spans="1:9" x14ac:dyDescent="0.2">
      <c r="A78" s="1">
        <v>68</v>
      </c>
      <c r="B78" s="2">
        <f t="shared" si="7"/>
        <v>232797.8272643894</v>
      </c>
      <c r="C78" s="2">
        <f t="shared" si="8"/>
        <v>221499.14479146939</v>
      </c>
      <c r="D78" s="2">
        <f t="shared" si="9"/>
        <v>11298.682472920011</v>
      </c>
      <c r="E78" s="2">
        <f t="shared" si="13"/>
        <v>908369.10250054137</v>
      </c>
      <c r="G78" s="8">
        <f t="shared" si="10"/>
        <v>6590.89810920334</v>
      </c>
      <c r="H78" s="8">
        <f t="shared" si="11"/>
        <v>4707.7843637166716</v>
      </c>
      <c r="I78" s="8">
        <f t="shared" si="12"/>
        <v>11298.682472920013</v>
      </c>
    </row>
    <row r="79" spans="1:9" x14ac:dyDescent="0.2">
      <c r="A79" s="1">
        <v>69</v>
      </c>
      <c r="B79" s="2">
        <f t="shared" si="7"/>
        <v>232797.8272643894</v>
      </c>
      <c r="C79" s="2">
        <f t="shared" si="8"/>
        <v>223714.13623938407</v>
      </c>
      <c r="D79" s="2">
        <f t="shared" si="9"/>
        <v>9083.6910250053152</v>
      </c>
      <c r="E79" s="2">
        <f t="shared" si="13"/>
        <v>684654.9662611573</v>
      </c>
      <c r="G79" s="8">
        <f t="shared" si="10"/>
        <v>5298.8197645864338</v>
      </c>
      <c r="H79" s="8">
        <f t="shared" si="11"/>
        <v>3784.8712604188813</v>
      </c>
      <c r="I79" s="8">
        <f t="shared" si="12"/>
        <v>9083.6910250053152</v>
      </c>
    </row>
    <row r="80" spans="1:9" x14ac:dyDescent="0.2">
      <c r="A80" s="1">
        <v>70</v>
      </c>
      <c r="B80" s="2">
        <f t="shared" si="7"/>
        <v>232797.8272643894</v>
      </c>
      <c r="C80" s="2">
        <f t="shared" si="8"/>
        <v>225951.27760177793</v>
      </c>
      <c r="D80" s="2">
        <f t="shared" si="9"/>
        <v>6846.5496626114746</v>
      </c>
      <c r="E80" s="2">
        <f t="shared" si="13"/>
        <v>458703.68865937938</v>
      </c>
      <c r="G80" s="8">
        <f t="shared" si="10"/>
        <v>3993.8206365233605</v>
      </c>
      <c r="H80" s="8">
        <f t="shared" si="11"/>
        <v>2852.7290260881146</v>
      </c>
      <c r="I80" s="8">
        <f t="shared" si="12"/>
        <v>6846.5496626114746</v>
      </c>
    </row>
    <row r="81" spans="1:9" x14ac:dyDescent="0.2">
      <c r="A81" s="1">
        <v>71</v>
      </c>
      <c r="B81" s="2">
        <f t="shared" si="7"/>
        <v>232797.8272643894</v>
      </c>
      <c r="C81" s="2">
        <f t="shared" si="8"/>
        <v>228210.7903777957</v>
      </c>
      <c r="D81" s="2">
        <f t="shared" si="9"/>
        <v>4587.0368865936953</v>
      </c>
      <c r="E81" s="2">
        <f t="shared" si="13"/>
        <v>230492.89828158368</v>
      </c>
      <c r="G81" s="8">
        <f t="shared" si="10"/>
        <v>2675.7715171796558</v>
      </c>
      <c r="H81" s="8">
        <f t="shared" si="11"/>
        <v>1911.2653694140397</v>
      </c>
      <c r="I81" s="8">
        <f t="shared" si="12"/>
        <v>4587.0368865936953</v>
      </c>
    </row>
    <row r="82" spans="1:9" x14ac:dyDescent="0.2">
      <c r="A82" s="1">
        <v>72</v>
      </c>
      <c r="B82" s="2">
        <f t="shared" si="7"/>
        <v>232797.8272643894</v>
      </c>
      <c r="C82" s="2">
        <f t="shared" si="8"/>
        <v>230492.89828157367</v>
      </c>
      <c r="D82" s="2">
        <f t="shared" si="9"/>
        <v>2304.9289828157371</v>
      </c>
      <c r="E82" s="2">
        <f t="shared" si="13"/>
        <v>1.0011717677116394E-8</v>
      </c>
      <c r="G82" s="8">
        <f t="shared" si="10"/>
        <v>1344.5419066425134</v>
      </c>
      <c r="H82" s="8">
        <f t="shared" si="11"/>
        <v>960.38707617322382</v>
      </c>
      <c r="I82" s="8">
        <f t="shared" si="12"/>
        <v>2304.9289828157371</v>
      </c>
    </row>
    <row r="83" spans="1:9" x14ac:dyDescent="0.2">
      <c r="A83" s="1">
        <v>73</v>
      </c>
      <c r="B83" s="2">
        <f t="shared" si="7"/>
        <v>232797.8272643894</v>
      </c>
      <c r="C83" s="2" t="e">
        <f t="shared" si="8"/>
        <v>#NUM!</v>
      </c>
      <c r="D83" s="2" t="e">
        <f t="shared" si="9"/>
        <v>#NUM!</v>
      </c>
      <c r="E83" s="2" t="e">
        <f t="shared" si="13"/>
        <v>#NUM!</v>
      </c>
    </row>
    <row r="84" spans="1:9" x14ac:dyDescent="0.2">
      <c r="A84" s="1">
        <v>74</v>
      </c>
      <c r="B84" s="2">
        <f t="shared" si="7"/>
        <v>232797.8272643894</v>
      </c>
      <c r="C84" s="2" t="e">
        <f t="shared" si="8"/>
        <v>#NUM!</v>
      </c>
      <c r="D84" s="2" t="e">
        <f t="shared" si="9"/>
        <v>#NUM!</v>
      </c>
      <c r="E84" s="2" t="e">
        <f t="shared" si="13"/>
        <v>#NUM!</v>
      </c>
    </row>
    <row r="85" spans="1:9" x14ac:dyDescent="0.2">
      <c r="A85" s="1">
        <v>75</v>
      </c>
      <c r="B85" s="2">
        <f t="shared" si="7"/>
        <v>232797.8272643894</v>
      </c>
      <c r="C85" s="2" t="e">
        <f t="shared" si="8"/>
        <v>#NUM!</v>
      </c>
      <c r="D85" s="2" t="e">
        <f t="shared" si="9"/>
        <v>#NUM!</v>
      </c>
      <c r="E85" s="2" t="e">
        <f t="shared" si="13"/>
        <v>#NUM!</v>
      </c>
    </row>
    <row r="86" spans="1:9" x14ac:dyDescent="0.2">
      <c r="A86" s="1">
        <v>76</v>
      </c>
      <c r="B86" s="2">
        <f t="shared" si="7"/>
        <v>232797.8272643894</v>
      </c>
      <c r="C86" s="2" t="e">
        <f t="shared" si="8"/>
        <v>#NUM!</v>
      </c>
      <c r="D86" s="2" t="e">
        <f t="shared" si="9"/>
        <v>#NUM!</v>
      </c>
      <c r="E86" s="2" t="e">
        <f t="shared" si="13"/>
        <v>#NUM!</v>
      </c>
    </row>
    <row r="87" spans="1:9" x14ac:dyDescent="0.2">
      <c r="A87" s="1">
        <v>77</v>
      </c>
      <c r="B87" s="2">
        <f t="shared" si="7"/>
        <v>232797.8272643894</v>
      </c>
      <c r="C87" s="2" t="e">
        <f t="shared" si="8"/>
        <v>#NUM!</v>
      </c>
      <c r="D87" s="2" t="e">
        <f t="shared" si="9"/>
        <v>#NUM!</v>
      </c>
      <c r="E87" s="2" t="e">
        <f t="shared" si="13"/>
        <v>#NUM!</v>
      </c>
    </row>
    <row r="88" spans="1:9" x14ac:dyDescent="0.2">
      <c r="A88" s="1">
        <v>78</v>
      </c>
      <c r="B88" s="2">
        <f t="shared" si="7"/>
        <v>232797.8272643894</v>
      </c>
      <c r="C88" s="2" t="e">
        <f t="shared" si="8"/>
        <v>#NUM!</v>
      </c>
      <c r="D88" s="2" t="e">
        <f t="shared" si="9"/>
        <v>#NUM!</v>
      </c>
      <c r="E88" s="2" t="e">
        <f t="shared" si="13"/>
        <v>#NUM!</v>
      </c>
    </row>
    <row r="89" spans="1:9" x14ac:dyDescent="0.2">
      <c r="A89" s="1">
        <v>79</v>
      </c>
      <c r="B89" s="2">
        <f t="shared" si="7"/>
        <v>232797.8272643894</v>
      </c>
      <c r="C89" s="2" t="e">
        <f t="shared" si="8"/>
        <v>#NUM!</v>
      </c>
      <c r="D89" s="2" t="e">
        <f t="shared" si="9"/>
        <v>#NUM!</v>
      </c>
      <c r="E89" s="2" t="e">
        <f t="shared" si="13"/>
        <v>#NUM!</v>
      </c>
    </row>
    <row r="90" spans="1:9" x14ac:dyDescent="0.2">
      <c r="A90" s="1">
        <v>80</v>
      </c>
      <c r="B90" s="2">
        <f t="shared" si="7"/>
        <v>232797.8272643894</v>
      </c>
      <c r="C90" s="2" t="e">
        <f t="shared" si="8"/>
        <v>#NUM!</v>
      </c>
      <c r="D90" s="2" t="e">
        <f t="shared" si="9"/>
        <v>#NUM!</v>
      </c>
      <c r="E90" s="2" t="e">
        <f t="shared" si="13"/>
        <v>#NUM!</v>
      </c>
    </row>
    <row r="91" spans="1:9" x14ac:dyDescent="0.2">
      <c r="A91" s="1">
        <v>81</v>
      </c>
      <c r="B91" s="2">
        <f t="shared" si="7"/>
        <v>232797.8272643894</v>
      </c>
      <c r="C91" s="2" t="e">
        <f t="shared" si="8"/>
        <v>#NUM!</v>
      </c>
      <c r="D91" s="2" t="e">
        <f t="shared" si="9"/>
        <v>#NUM!</v>
      </c>
      <c r="E91" s="2" t="e">
        <f t="shared" si="13"/>
        <v>#NUM!</v>
      </c>
    </row>
    <row r="92" spans="1:9" x14ac:dyDescent="0.2">
      <c r="A92" s="1">
        <v>82</v>
      </c>
      <c r="B92" s="2">
        <f t="shared" si="7"/>
        <v>232797.8272643894</v>
      </c>
      <c r="C92" s="2" t="e">
        <f t="shared" si="8"/>
        <v>#NUM!</v>
      </c>
      <c r="D92" s="2" t="e">
        <f t="shared" si="9"/>
        <v>#NUM!</v>
      </c>
      <c r="E92" s="2" t="e">
        <f t="shared" si="13"/>
        <v>#NUM!</v>
      </c>
    </row>
    <row r="93" spans="1:9" x14ac:dyDescent="0.2">
      <c r="A93" s="1">
        <v>83</v>
      </c>
      <c r="B93" s="2">
        <f t="shared" si="7"/>
        <v>232797.8272643894</v>
      </c>
      <c r="C93" s="2" t="e">
        <f t="shared" si="8"/>
        <v>#NUM!</v>
      </c>
      <c r="D93" s="2" t="e">
        <f t="shared" si="9"/>
        <v>#NUM!</v>
      </c>
      <c r="E93" s="2" t="e">
        <f t="shared" si="13"/>
        <v>#NUM!</v>
      </c>
    </row>
    <row r="94" spans="1:9" x14ac:dyDescent="0.2">
      <c r="A94" s="1">
        <v>84</v>
      </c>
      <c r="B94" s="2">
        <f t="shared" si="7"/>
        <v>232797.8272643894</v>
      </c>
      <c r="C94" s="2" t="e">
        <f t="shared" si="8"/>
        <v>#NUM!</v>
      </c>
      <c r="D94" s="2" t="e">
        <f t="shared" si="9"/>
        <v>#NUM!</v>
      </c>
      <c r="E94" s="2" t="e">
        <f t="shared" si="13"/>
        <v>#NUM!</v>
      </c>
    </row>
    <row r="95" spans="1:9" x14ac:dyDescent="0.2">
      <c r="A95" s="1">
        <v>85</v>
      </c>
      <c r="B95" s="2">
        <f t="shared" si="7"/>
        <v>232797.8272643894</v>
      </c>
      <c r="C95" s="2" t="e">
        <f t="shared" si="8"/>
        <v>#NUM!</v>
      </c>
      <c r="D95" s="2" t="e">
        <f t="shared" si="9"/>
        <v>#NUM!</v>
      </c>
      <c r="E95" s="2" t="e">
        <f t="shared" si="13"/>
        <v>#NUM!</v>
      </c>
    </row>
    <row r="96" spans="1:9" x14ac:dyDescent="0.2">
      <c r="A96" s="1">
        <v>86</v>
      </c>
      <c r="B96" s="2">
        <f t="shared" si="7"/>
        <v>232797.8272643894</v>
      </c>
      <c r="C96" s="2" t="e">
        <f t="shared" si="8"/>
        <v>#NUM!</v>
      </c>
      <c r="D96" s="2" t="e">
        <f t="shared" si="9"/>
        <v>#NUM!</v>
      </c>
      <c r="E96" s="2" t="e">
        <f t="shared" si="13"/>
        <v>#NUM!</v>
      </c>
    </row>
    <row r="97" spans="1:5" x14ac:dyDescent="0.2">
      <c r="A97" s="1">
        <v>87</v>
      </c>
      <c r="B97" s="2">
        <f t="shared" si="7"/>
        <v>232797.8272643894</v>
      </c>
      <c r="C97" s="2" t="e">
        <f t="shared" si="8"/>
        <v>#NUM!</v>
      </c>
      <c r="D97" s="2" t="e">
        <f t="shared" si="9"/>
        <v>#NUM!</v>
      </c>
      <c r="E97" s="2" t="e">
        <f t="shared" si="13"/>
        <v>#NUM!</v>
      </c>
    </row>
    <row r="98" spans="1:5" x14ac:dyDescent="0.2">
      <c r="A98" s="1">
        <v>88</v>
      </c>
      <c r="B98" s="2">
        <f t="shared" si="7"/>
        <v>232797.8272643894</v>
      </c>
      <c r="C98" s="2" t="e">
        <f t="shared" si="8"/>
        <v>#NUM!</v>
      </c>
      <c r="D98" s="2" t="e">
        <f t="shared" si="9"/>
        <v>#NUM!</v>
      </c>
      <c r="E98" s="2" t="e">
        <f t="shared" si="13"/>
        <v>#NUM!</v>
      </c>
    </row>
    <row r="99" spans="1:5" x14ac:dyDescent="0.2">
      <c r="A99" s="1">
        <v>89</v>
      </c>
      <c r="B99" s="2">
        <f t="shared" si="7"/>
        <v>232797.8272643894</v>
      </c>
      <c r="C99" s="2" t="e">
        <f t="shared" si="8"/>
        <v>#NUM!</v>
      </c>
      <c r="D99" s="2" t="e">
        <f t="shared" si="9"/>
        <v>#NUM!</v>
      </c>
      <c r="E99" s="2" t="e">
        <f t="shared" si="13"/>
        <v>#NUM!</v>
      </c>
    </row>
    <row r="100" spans="1:5" x14ac:dyDescent="0.2">
      <c r="A100" s="1">
        <v>90</v>
      </c>
      <c r="B100" s="2">
        <f t="shared" si="7"/>
        <v>232797.8272643894</v>
      </c>
      <c r="C100" s="2" t="e">
        <f t="shared" si="8"/>
        <v>#NUM!</v>
      </c>
      <c r="D100" s="2" t="e">
        <f t="shared" si="9"/>
        <v>#NUM!</v>
      </c>
      <c r="E100" s="2" t="e">
        <f t="shared" si="13"/>
        <v>#NUM!</v>
      </c>
    </row>
    <row r="101" spans="1:5" x14ac:dyDescent="0.2">
      <c r="A101" s="1">
        <v>91</v>
      </c>
      <c r="B101" s="2">
        <f t="shared" si="7"/>
        <v>232797.8272643894</v>
      </c>
      <c r="C101" s="2" t="e">
        <f t="shared" si="8"/>
        <v>#NUM!</v>
      </c>
      <c r="D101" s="2" t="e">
        <f t="shared" si="9"/>
        <v>#NUM!</v>
      </c>
      <c r="E101" s="2" t="e">
        <f t="shared" si="13"/>
        <v>#NUM!</v>
      </c>
    </row>
    <row r="102" spans="1:5" x14ac:dyDescent="0.2">
      <c r="A102" s="1">
        <v>92</v>
      </c>
      <c r="B102" s="2">
        <f t="shared" si="7"/>
        <v>232797.8272643894</v>
      </c>
      <c r="C102" s="2" t="e">
        <f t="shared" si="8"/>
        <v>#NUM!</v>
      </c>
      <c r="D102" s="2" t="e">
        <f t="shared" si="9"/>
        <v>#NUM!</v>
      </c>
      <c r="E102" s="2" t="e">
        <f t="shared" si="13"/>
        <v>#NUM!</v>
      </c>
    </row>
    <row r="103" spans="1:5" x14ac:dyDescent="0.2">
      <c r="A103" s="1">
        <v>93</v>
      </c>
      <c r="B103" s="2">
        <f t="shared" si="7"/>
        <v>232797.8272643894</v>
      </c>
      <c r="C103" s="2" t="e">
        <f t="shared" si="8"/>
        <v>#NUM!</v>
      </c>
      <c r="D103" s="2" t="e">
        <f t="shared" si="9"/>
        <v>#NUM!</v>
      </c>
      <c r="E103" s="2" t="e">
        <f t="shared" si="13"/>
        <v>#NUM!</v>
      </c>
    </row>
    <row r="104" spans="1:5" x14ac:dyDescent="0.2">
      <c r="A104" s="1">
        <v>94</v>
      </c>
      <c r="B104" s="2">
        <f t="shared" si="7"/>
        <v>232797.8272643894</v>
      </c>
      <c r="C104" s="2" t="e">
        <f t="shared" si="8"/>
        <v>#NUM!</v>
      </c>
      <c r="D104" s="2" t="e">
        <f t="shared" si="9"/>
        <v>#NUM!</v>
      </c>
      <c r="E104" s="2" t="e">
        <f t="shared" si="13"/>
        <v>#NUM!</v>
      </c>
    </row>
    <row r="105" spans="1:5" x14ac:dyDescent="0.2">
      <c r="A105" s="1">
        <v>95</v>
      </c>
      <c r="B105" s="2">
        <f t="shared" si="7"/>
        <v>232797.8272643894</v>
      </c>
      <c r="C105" s="2" t="e">
        <f t="shared" si="8"/>
        <v>#NUM!</v>
      </c>
      <c r="D105" s="2" t="e">
        <f t="shared" si="9"/>
        <v>#NUM!</v>
      </c>
      <c r="E105" s="2" t="e">
        <f t="shared" si="13"/>
        <v>#NUM!</v>
      </c>
    </row>
    <row r="106" spans="1:5" x14ac:dyDescent="0.2">
      <c r="A106" s="1">
        <v>96</v>
      </c>
      <c r="B106" s="2">
        <f t="shared" si="7"/>
        <v>232797.8272643894</v>
      </c>
      <c r="C106" s="2" t="e">
        <f t="shared" si="8"/>
        <v>#NUM!</v>
      </c>
      <c r="D106" s="2" t="e">
        <f t="shared" si="9"/>
        <v>#NUM!</v>
      </c>
      <c r="E106" s="2" t="e">
        <f t="shared" si="13"/>
        <v>#NUM!</v>
      </c>
    </row>
    <row r="107" spans="1:5" x14ac:dyDescent="0.2">
      <c r="A107" s="1">
        <v>97</v>
      </c>
      <c r="B107" s="2">
        <f t="shared" si="7"/>
        <v>232797.8272643894</v>
      </c>
      <c r="C107" s="2" t="e">
        <f t="shared" si="8"/>
        <v>#NUM!</v>
      </c>
      <c r="D107" s="2" t="e">
        <f t="shared" si="9"/>
        <v>#NUM!</v>
      </c>
      <c r="E107" s="2" t="e">
        <f t="shared" si="13"/>
        <v>#NUM!</v>
      </c>
    </row>
    <row r="108" spans="1:5" x14ac:dyDescent="0.2">
      <c r="A108" s="1">
        <v>98</v>
      </c>
      <c r="B108" s="2">
        <f t="shared" si="7"/>
        <v>232797.8272643894</v>
      </c>
      <c r="C108" s="2" t="e">
        <f t="shared" si="8"/>
        <v>#NUM!</v>
      </c>
      <c r="D108" s="2" t="e">
        <f t="shared" si="9"/>
        <v>#NUM!</v>
      </c>
      <c r="E108" s="2" t="e">
        <f t="shared" si="13"/>
        <v>#NUM!</v>
      </c>
    </row>
    <row r="109" spans="1:5" x14ac:dyDescent="0.2">
      <c r="A109" s="1">
        <v>99</v>
      </c>
      <c r="B109" s="2">
        <f t="shared" si="7"/>
        <v>232797.8272643894</v>
      </c>
      <c r="C109" s="2" t="e">
        <f t="shared" si="8"/>
        <v>#NUM!</v>
      </c>
      <c r="D109" s="2" t="e">
        <f t="shared" si="9"/>
        <v>#NUM!</v>
      </c>
      <c r="E109" s="2" t="e">
        <f t="shared" si="13"/>
        <v>#NUM!</v>
      </c>
    </row>
    <row r="110" spans="1:5" x14ac:dyDescent="0.2">
      <c r="A110" s="1">
        <v>100</v>
      </c>
      <c r="B110" s="2">
        <f t="shared" si="7"/>
        <v>232797.8272643894</v>
      </c>
      <c r="C110" s="2" t="e">
        <f t="shared" si="8"/>
        <v>#NUM!</v>
      </c>
      <c r="D110" s="2" t="e">
        <f t="shared" si="9"/>
        <v>#NUM!</v>
      </c>
      <c r="E110" s="2" t="e">
        <f t="shared" si="13"/>
        <v>#NUM!</v>
      </c>
    </row>
    <row r="111" spans="1:5" x14ac:dyDescent="0.2">
      <c r="A111" s="1">
        <v>101</v>
      </c>
      <c r="B111" s="2">
        <f t="shared" si="7"/>
        <v>232797.8272643894</v>
      </c>
      <c r="C111" s="2" t="e">
        <f t="shared" si="8"/>
        <v>#NUM!</v>
      </c>
      <c r="D111" s="2" t="e">
        <f t="shared" si="9"/>
        <v>#NUM!</v>
      </c>
      <c r="E111" s="2" t="e">
        <f t="shared" si="13"/>
        <v>#NUM!</v>
      </c>
    </row>
    <row r="112" spans="1:5" x14ac:dyDescent="0.2">
      <c r="A112" s="1">
        <v>102</v>
      </c>
      <c r="B112" s="2">
        <f t="shared" si="7"/>
        <v>232797.8272643894</v>
      </c>
      <c r="C112" s="2" t="e">
        <f t="shared" si="8"/>
        <v>#NUM!</v>
      </c>
      <c r="D112" s="2" t="e">
        <f t="shared" si="9"/>
        <v>#NUM!</v>
      </c>
      <c r="E112" s="2" t="e">
        <f t="shared" si="13"/>
        <v>#NUM!</v>
      </c>
    </row>
    <row r="113" spans="1:5" x14ac:dyDescent="0.2">
      <c r="A113" s="1">
        <v>103</v>
      </c>
      <c r="B113" s="2">
        <f t="shared" si="7"/>
        <v>232797.8272643894</v>
      </c>
      <c r="C113" s="2" t="e">
        <f t="shared" si="8"/>
        <v>#NUM!</v>
      </c>
      <c r="D113" s="2" t="e">
        <f t="shared" si="9"/>
        <v>#NUM!</v>
      </c>
      <c r="E113" s="2" t="e">
        <f t="shared" si="13"/>
        <v>#NUM!</v>
      </c>
    </row>
    <row r="114" spans="1:5" x14ac:dyDescent="0.2">
      <c r="A114" s="1">
        <v>104</v>
      </c>
      <c r="B114" s="2">
        <f t="shared" si="7"/>
        <v>232797.8272643894</v>
      </c>
      <c r="C114" s="2" t="e">
        <f t="shared" si="8"/>
        <v>#NUM!</v>
      </c>
      <c r="D114" s="2" t="e">
        <f t="shared" si="9"/>
        <v>#NUM!</v>
      </c>
      <c r="E114" s="2" t="e">
        <f t="shared" si="13"/>
        <v>#NUM!</v>
      </c>
    </row>
    <row r="115" spans="1:5" x14ac:dyDescent="0.2">
      <c r="A115" s="1">
        <v>105</v>
      </c>
      <c r="B115" s="2">
        <f t="shared" si="7"/>
        <v>232797.8272643894</v>
      </c>
      <c r="C115" s="2" t="e">
        <f t="shared" si="8"/>
        <v>#NUM!</v>
      </c>
      <c r="D115" s="2" t="e">
        <f t="shared" si="9"/>
        <v>#NUM!</v>
      </c>
      <c r="E115" s="2" t="e">
        <f t="shared" si="13"/>
        <v>#NUM!</v>
      </c>
    </row>
    <row r="116" spans="1:5" x14ac:dyDescent="0.2">
      <c r="A116" s="1">
        <v>106</v>
      </c>
      <c r="B116" s="2">
        <f t="shared" si="7"/>
        <v>232797.8272643894</v>
      </c>
      <c r="C116" s="2" t="e">
        <f t="shared" si="8"/>
        <v>#NUM!</v>
      </c>
      <c r="D116" s="2" t="e">
        <f t="shared" si="9"/>
        <v>#NUM!</v>
      </c>
      <c r="E116" s="2" t="e">
        <f t="shared" si="13"/>
        <v>#NUM!</v>
      </c>
    </row>
    <row r="117" spans="1:5" x14ac:dyDescent="0.2">
      <c r="A117" s="1">
        <v>107</v>
      </c>
      <c r="B117" s="2">
        <f t="shared" si="7"/>
        <v>232797.8272643894</v>
      </c>
      <c r="C117" s="2" t="e">
        <f t="shared" si="8"/>
        <v>#NUM!</v>
      </c>
      <c r="D117" s="2" t="e">
        <f t="shared" si="9"/>
        <v>#NUM!</v>
      </c>
      <c r="E117" s="2" t="e">
        <f t="shared" si="13"/>
        <v>#NUM!</v>
      </c>
    </row>
    <row r="118" spans="1:5" x14ac:dyDescent="0.2">
      <c r="A118" s="1">
        <v>108</v>
      </c>
      <c r="B118" s="2">
        <f t="shared" si="7"/>
        <v>232797.8272643894</v>
      </c>
      <c r="C118" s="2" t="e">
        <f t="shared" si="8"/>
        <v>#NUM!</v>
      </c>
      <c r="D118" s="2" t="e">
        <f t="shared" si="9"/>
        <v>#NUM!</v>
      </c>
      <c r="E118" s="2" t="e">
        <f t="shared" si="13"/>
        <v>#NUM!</v>
      </c>
    </row>
    <row r="119" spans="1:5" x14ac:dyDescent="0.2">
      <c r="A119" s="1">
        <v>109</v>
      </c>
      <c r="B119" s="2">
        <f t="shared" si="7"/>
        <v>232797.8272643894</v>
      </c>
      <c r="C119" s="2" t="e">
        <f t="shared" si="8"/>
        <v>#NUM!</v>
      </c>
      <c r="D119" s="2" t="e">
        <f t="shared" si="9"/>
        <v>#NUM!</v>
      </c>
      <c r="E119" s="2" t="e">
        <f t="shared" si="13"/>
        <v>#NUM!</v>
      </c>
    </row>
    <row r="120" spans="1:5" x14ac:dyDescent="0.2">
      <c r="A120" s="1">
        <v>110</v>
      </c>
      <c r="B120" s="2">
        <f t="shared" si="7"/>
        <v>232797.8272643894</v>
      </c>
      <c r="C120" s="2" t="e">
        <f t="shared" si="8"/>
        <v>#NUM!</v>
      </c>
      <c r="D120" s="2" t="e">
        <f t="shared" si="9"/>
        <v>#NUM!</v>
      </c>
      <c r="E120" s="2" t="e">
        <f t="shared" si="13"/>
        <v>#NUM!</v>
      </c>
    </row>
    <row r="121" spans="1:5" x14ac:dyDescent="0.2">
      <c r="A121" s="1">
        <v>111</v>
      </c>
      <c r="B121" s="2">
        <f t="shared" si="7"/>
        <v>232797.8272643894</v>
      </c>
      <c r="C121" s="2" t="e">
        <f t="shared" si="8"/>
        <v>#NUM!</v>
      </c>
      <c r="D121" s="2" t="e">
        <f t="shared" si="9"/>
        <v>#NUM!</v>
      </c>
      <c r="E121" s="2" t="e">
        <f t="shared" si="13"/>
        <v>#NUM!</v>
      </c>
    </row>
    <row r="122" spans="1:5" x14ac:dyDescent="0.2">
      <c r="A122" s="1">
        <v>112</v>
      </c>
      <c r="B122" s="2">
        <f t="shared" si="7"/>
        <v>232797.8272643894</v>
      </c>
      <c r="C122" s="2" t="e">
        <f t="shared" si="8"/>
        <v>#NUM!</v>
      </c>
      <c r="D122" s="2" t="e">
        <f t="shared" si="9"/>
        <v>#NUM!</v>
      </c>
      <c r="E122" s="2" t="e">
        <f t="shared" si="13"/>
        <v>#NUM!</v>
      </c>
    </row>
    <row r="123" spans="1:5" x14ac:dyDescent="0.2">
      <c r="A123" s="1">
        <v>113</v>
      </c>
      <c r="B123" s="2">
        <f t="shared" si="7"/>
        <v>232797.8272643894</v>
      </c>
      <c r="C123" s="2" t="e">
        <f t="shared" si="8"/>
        <v>#NUM!</v>
      </c>
      <c r="D123" s="2" t="e">
        <f t="shared" si="9"/>
        <v>#NUM!</v>
      </c>
      <c r="E123" s="2" t="e">
        <f t="shared" si="13"/>
        <v>#NUM!</v>
      </c>
    </row>
    <row r="124" spans="1:5" x14ac:dyDescent="0.2">
      <c r="A124" s="1">
        <v>114</v>
      </c>
      <c r="B124" s="2">
        <f t="shared" si="7"/>
        <v>232797.8272643894</v>
      </c>
      <c r="C124" s="2" t="e">
        <f t="shared" si="8"/>
        <v>#NUM!</v>
      </c>
      <c r="D124" s="2" t="e">
        <f t="shared" si="9"/>
        <v>#NUM!</v>
      </c>
      <c r="E124" s="2" t="e">
        <f t="shared" si="13"/>
        <v>#NUM!</v>
      </c>
    </row>
    <row r="125" spans="1:5" x14ac:dyDescent="0.2">
      <c r="A125" s="1">
        <v>115</v>
      </c>
      <c r="B125" s="2">
        <f t="shared" si="7"/>
        <v>232797.8272643894</v>
      </c>
      <c r="C125" s="2" t="e">
        <f t="shared" si="8"/>
        <v>#NUM!</v>
      </c>
      <c r="D125" s="2" t="e">
        <f t="shared" si="9"/>
        <v>#NUM!</v>
      </c>
      <c r="E125" s="2" t="e">
        <f t="shared" si="13"/>
        <v>#NUM!</v>
      </c>
    </row>
    <row r="126" spans="1:5" x14ac:dyDescent="0.2">
      <c r="A126" s="1">
        <v>116</v>
      </c>
      <c r="B126" s="2">
        <f t="shared" si="7"/>
        <v>232797.8272643894</v>
      </c>
      <c r="C126" s="2" t="e">
        <f t="shared" si="8"/>
        <v>#NUM!</v>
      </c>
      <c r="D126" s="2" t="e">
        <f t="shared" si="9"/>
        <v>#NUM!</v>
      </c>
      <c r="E126" s="2" t="e">
        <f t="shared" si="13"/>
        <v>#NUM!</v>
      </c>
    </row>
    <row r="127" spans="1:5" x14ac:dyDescent="0.2">
      <c r="A127" s="1">
        <v>117</v>
      </c>
      <c r="B127" s="2">
        <f t="shared" si="7"/>
        <v>232797.8272643894</v>
      </c>
      <c r="C127" s="2" t="e">
        <f t="shared" si="8"/>
        <v>#NUM!</v>
      </c>
      <c r="D127" s="2" t="e">
        <f t="shared" si="9"/>
        <v>#NUM!</v>
      </c>
      <c r="E127" s="2" t="e">
        <f t="shared" si="13"/>
        <v>#NUM!</v>
      </c>
    </row>
    <row r="128" spans="1:5" x14ac:dyDescent="0.2">
      <c r="A128" s="1">
        <v>118</v>
      </c>
      <c r="B128" s="2">
        <f t="shared" si="7"/>
        <v>232797.8272643894</v>
      </c>
      <c r="C128" s="2" t="e">
        <f t="shared" si="8"/>
        <v>#NUM!</v>
      </c>
      <c r="D128" s="2" t="e">
        <f t="shared" si="9"/>
        <v>#NUM!</v>
      </c>
      <c r="E128" s="2" t="e">
        <f t="shared" si="13"/>
        <v>#NUM!</v>
      </c>
    </row>
    <row r="129" spans="1:5" x14ac:dyDescent="0.2">
      <c r="A129" s="1">
        <v>119</v>
      </c>
      <c r="B129" s="2">
        <f t="shared" si="7"/>
        <v>232797.8272643894</v>
      </c>
      <c r="C129" s="2" t="e">
        <f t="shared" si="8"/>
        <v>#NUM!</v>
      </c>
      <c r="D129" s="2" t="e">
        <f t="shared" si="9"/>
        <v>#NUM!</v>
      </c>
      <c r="E129" s="2" t="e">
        <f t="shared" si="13"/>
        <v>#NUM!</v>
      </c>
    </row>
    <row r="130" spans="1:5" x14ac:dyDescent="0.2">
      <c r="A130" s="1">
        <v>120</v>
      </c>
      <c r="B130" s="2">
        <f t="shared" si="7"/>
        <v>232797.8272643894</v>
      </c>
      <c r="C130" s="2" t="e">
        <f t="shared" si="8"/>
        <v>#NUM!</v>
      </c>
      <c r="D130" s="2" t="e">
        <f t="shared" si="9"/>
        <v>#NUM!</v>
      </c>
      <c r="E130" s="2" t="e">
        <f t="shared" si="13"/>
        <v>#NUM!</v>
      </c>
    </row>
    <row r="131" spans="1:5" x14ac:dyDescent="0.2">
      <c r="A131" s="1">
        <v>121</v>
      </c>
      <c r="B131" s="2">
        <f t="shared" si="7"/>
        <v>232797.8272643894</v>
      </c>
      <c r="C131" s="2" t="e">
        <f t="shared" si="8"/>
        <v>#NUM!</v>
      </c>
      <c r="D131" s="2" t="e">
        <f t="shared" si="9"/>
        <v>#NUM!</v>
      </c>
      <c r="E131" s="2" t="e">
        <f t="shared" si="13"/>
        <v>#NUM!</v>
      </c>
    </row>
    <row r="132" spans="1:5" x14ac:dyDescent="0.2">
      <c r="A132" s="1">
        <v>122</v>
      </c>
      <c r="B132" s="2">
        <f t="shared" si="7"/>
        <v>232797.8272643894</v>
      </c>
      <c r="C132" s="2" t="e">
        <f t="shared" si="8"/>
        <v>#NUM!</v>
      </c>
      <c r="D132" s="2" t="e">
        <f t="shared" si="9"/>
        <v>#NUM!</v>
      </c>
      <c r="E132" s="2" t="e">
        <f t="shared" si="13"/>
        <v>#NUM!</v>
      </c>
    </row>
    <row r="133" spans="1:5" x14ac:dyDescent="0.2">
      <c r="A133" s="1">
        <v>123</v>
      </c>
      <c r="B133" s="2">
        <f t="shared" si="7"/>
        <v>232797.8272643894</v>
      </c>
      <c r="C133" s="2" t="e">
        <f t="shared" si="8"/>
        <v>#NUM!</v>
      </c>
      <c r="D133" s="2" t="e">
        <f t="shared" si="9"/>
        <v>#NUM!</v>
      </c>
      <c r="E133" s="2" t="e">
        <f t="shared" si="13"/>
        <v>#NUM!</v>
      </c>
    </row>
    <row r="134" spans="1:5" x14ac:dyDescent="0.2">
      <c r="A134" s="1">
        <v>124</v>
      </c>
      <c r="B134" s="2">
        <f t="shared" si="7"/>
        <v>232797.8272643894</v>
      </c>
      <c r="C134" s="2" t="e">
        <f t="shared" si="8"/>
        <v>#NUM!</v>
      </c>
      <c r="D134" s="2" t="e">
        <f t="shared" si="9"/>
        <v>#NUM!</v>
      </c>
      <c r="E134" s="2" t="e">
        <f t="shared" si="13"/>
        <v>#NUM!</v>
      </c>
    </row>
    <row r="135" spans="1:5" x14ac:dyDescent="0.2">
      <c r="A135" s="1">
        <v>125</v>
      </c>
      <c r="B135" s="2">
        <f t="shared" si="7"/>
        <v>232797.8272643894</v>
      </c>
      <c r="C135" s="2" t="e">
        <f t="shared" si="8"/>
        <v>#NUM!</v>
      </c>
      <c r="D135" s="2" t="e">
        <f t="shared" si="9"/>
        <v>#NUM!</v>
      </c>
      <c r="E135" s="2" t="e">
        <f t="shared" si="13"/>
        <v>#NUM!</v>
      </c>
    </row>
    <row r="136" spans="1:5" x14ac:dyDescent="0.2">
      <c r="A136" s="1">
        <v>126</v>
      </c>
      <c r="B136" s="2">
        <f t="shared" si="7"/>
        <v>232797.8272643894</v>
      </c>
      <c r="C136" s="2" t="e">
        <f t="shared" si="8"/>
        <v>#NUM!</v>
      </c>
      <c r="D136" s="2" t="e">
        <f t="shared" si="9"/>
        <v>#NUM!</v>
      </c>
      <c r="E136" s="2" t="e">
        <f t="shared" si="13"/>
        <v>#NUM!</v>
      </c>
    </row>
    <row r="137" spans="1:5" x14ac:dyDescent="0.2">
      <c r="A137" s="1">
        <v>127</v>
      </c>
      <c r="B137" s="2">
        <f t="shared" si="7"/>
        <v>232797.8272643894</v>
      </c>
      <c r="C137" s="2" t="e">
        <f t="shared" si="8"/>
        <v>#NUM!</v>
      </c>
      <c r="D137" s="2" t="e">
        <f t="shared" si="9"/>
        <v>#NUM!</v>
      </c>
      <c r="E137" s="2" t="e">
        <f t="shared" si="13"/>
        <v>#NUM!</v>
      </c>
    </row>
    <row r="138" spans="1:5" x14ac:dyDescent="0.2">
      <c r="A138" s="1">
        <v>128</v>
      </c>
      <c r="B138" s="2">
        <f t="shared" si="7"/>
        <v>232797.8272643894</v>
      </c>
      <c r="C138" s="2" t="e">
        <f t="shared" si="8"/>
        <v>#NUM!</v>
      </c>
      <c r="D138" s="2" t="e">
        <f t="shared" si="9"/>
        <v>#NUM!</v>
      </c>
      <c r="E138" s="2" t="e">
        <f t="shared" si="13"/>
        <v>#NUM!</v>
      </c>
    </row>
    <row r="139" spans="1:5" x14ac:dyDescent="0.2">
      <c r="A139" s="1">
        <v>129</v>
      </c>
      <c r="B139" s="2">
        <f t="shared" si="7"/>
        <v>232797.8272643894</v>
      </c>
      <c r="C139" s="2" t="e">
        <f t="shared" si="8"/>
        <v>#NUM!</v>
      </c>
      <c r="D139" s="2" t="e">
        <f t="shared" si="9"/>
        <v>#NUM!</v>
      </c>
      <c r="E139" s="2" t="e">
        <f t="shared" si="13"/>
        <v>#NUM!</v>
      </c>
    </row>
    <row r="140" spans="1:5" x14ac:dyDescent="0.2">
      <c r="A140" s="1">
        <v>130</v>
      </c>
      <c r="B140" s="2">
        <f t="shared" ref="B140:B203" si="14">$C$5</f>
        <v>232797.8272643894</v>
      </c>
      <c r="C140" s="2" t="e">
        <f t="shared" ref="C140:C203" si="15">-PPMT($C$3/12,A140,$C$4,$C$2)</f>
        <v>#NUM!</v>
      </c>
      <c r="D140" s="2" t="e">
        <f t="shared" ref="D140:D203" si="16">-IPMT($C$3/12,A140,$C$4,$C$2)</f>
        <v>#NUM!</v>
      </c>
      <c r="E140" s="2" t="e">
        <f t="shared" si="13"/>
        <v>#NUM!</v>
      </c>
    </row>
    <row r="141" spans="1:5" x14ac:dyDescent="0.2">
      <c r="A141" s="1">
        <v>131</v>
      </c>
      <c r="B141" s="2">
        <f t="shared" si="14"/>
        <v>232797.8272643894</v>
      </c>
      <c r="C141" s="2" t="e">
        <f t="shared" si="15"/>
        <v>#NUM!</v>
      </c>
      <c r="D141" s="2" t="e">
        <f t="shared" si="16"/>
        <v>#NUM!</v>
      </c>
      <c r="E141" s="2" t="e">
        <f t="shared" ref="E141:E204" si="17">E140-C141</f>
        <v>#NUM!</v>
      </c>
    </row>
    <row r="142" spans="1:5" x14ac:dyDescent="0.2">
      <c r="A142" s="1">
        <v>132</v>
      </c>
      <c r="B142" s="2">
        <f t="shared" si="14"/>
        <v>232797.8272643894</v>
      </c>
      <c r="C142" s="2" t="e">
        <f t="shared" si="15"/>
        <v>#NUM!</v>
      </c>
      <c r="D142" s="2" t="e">
        <f t="shared" si="16"/>
        <v>#NUM!</v>
      </c>
      <c r="E142" s="2" t="e">
        <f t="shared" si="17"/>
        <v>#NUM!</v>
      </c>
    </row>
    <row r="143" spans="1:5" x14ac:dyDescent="0.2">
      <c r="A143" s="1">
        <v>133</v>
      </c>
      <c r="B143" s="2">
        <f t="shared" si="14"/>
        <v>232797.8272643894</v>
      </c>
      <c r="C143" s="2" t="e">
        <f t="shared" si="15"/>
        <v>#NUM!</v>
      </c>
      <c r="D143" s="2" t="e">
        <f t="shared" si="16"/>
        <v>#NUM!</v>
      </c>
      <c r="E143" s="2" t="e">
        <f t="shared" si="17"/>
        <v>#NUM!</v>
      </c>
    </row>
    <row r="144" spans="1:5" x14ac:dyDescent="0.2">
      <c r="A144" s="1">
        <v>134</v>
      </c>
      <c r="B144" s="2">
        <f t="shared" si="14"/>
        <v>232797.8272643894</v>
      </c>
      <c r="C144" s="2" t="e">
        <f t="shared" si="15"/>
        <v>#NUM!</v>
      </c>
      <c r="D144" s="2" t="e">
        <f t="shared" si="16"/>
        <v>#NUM!</v>
      </c>
      <c r="E144" s="2" t="e">
        <f t="shared" si="17"/>
        <v>#NUM!</v>
      </c>
    </row>
    <row r="145" spans="1:5" x14ac:dyDescent="0.2">
      <c r="A145" s="1">
        <v>135</v>
      </c>
      <c r="B145" s="2">
        <f t="shared" si="14"/>
        <v>232797.8272643894</v>
      </c>
      <c r="C145" s="2" t="e">
        <f t="shared" si="15"/>
        <v>#NUM!</v>
      </c>
      <c r="D145" s="2" t="e">
        <f t="shared" si="16"/>
        <v>#NUM!</v>
      </c>
      <c r="E145" s="2" t="e">
        <f t="shared" si="17"/>
        <v>#NUM!</v>
      </c>
    </row>
    <row r="146" spans="1:5" x14ac:dyDescent="0.2">
      <c r="A146" s="1">
        <v>136</v>
      </c>
      <c r="B146" s="2">
        <f t="shared" si="14"/>
        <v>232797.8272643894</v>
      </c>
      <c r="C146" s="2" t="e">
        <f t="shared" si="15"/>
        <v>#NUM!</v>
      </c>
      <c r="D146" s="2" t="e">
        <f t="shared" si="16"/>
        <v>#NUM!</v>
      </c>
      <c r="E146" s="2" t="e">
        <f t="shared" si="17"/>
        <v>#NUM!</v>
      </c>
    </row>
    <row r="147" spans="1:5" x14ac:dyDescent="0.2">
      <c r="A147" s="1">
        <v>137</v>
      </c>
      <c r="B147" s="2">
        <f t="shared" si="14"/>
        <v>232797.8272643894</v>
      </c>
      <c r="C147" s="2" t="e">
        <f t="shared" si="15"/>
        <v>#NUM!</v>
      </c>
      <c r="D147" s="2" t="e">
        <f t="shared" si="16"/>
        <v>#NUM!</v>
      </c>
      <c r="E147" s="2" t="e">
        <f t="shared" si="17"/>
        <v>#NUM!</v>
      </c>
    </row>
    <row r="148" spans="1:5" x14ac:dyDescent="0.2">
      <c r="A148" s="1">
        <v>138</v>
      </c>
      <c r="B148" s="2">
        <f t="shared" si="14"/>
        <v>232797.8272643894</v>
      </c>
      <c r="C148" s="2" t="e">
        <f t="shared" si="15"/>
        <v>#NUM!</v>
      </c>
      <c r="D148" s="2" t="e">
        <f t="shared" si="16"/>
        <v>#NUM!</v>
      </c>
      <c r="E148" s="2" t="e">
        <f t="shared" si="17"/>
        <v>#NUM!</v>
      </c>
    </row>
    <row r="149" spans="1:5" x14ac:dyDescent="0.2">
      <c r="A149" s="1">
        <v>139</v>
      </c>
      <c r="B149" s="2">
        <f t="shared" si="14"/>
        <v>232797.8272643894</v>
      </c>
      <c r="C149" s="2" t="e">
        <f t="shared" si="15"/>
        <v>#NUM!</v>
      </c>
      <c r="D149" s="2" t="e">
        <f t="shared" si="16"/>
        <v>#NUM!</v>
      </c>
      <c r="E149" s="2" t="e">
        <f t="shared" si="17"/>
        <v>#NUM!</v>
      </c>
    </row>
    <row r="150" spans="1:5" x14ac:dyDescent="0.2">
      <c r="A150" s="1">
        <v>140</v>
      </c>
      <c r="B150" s="2">
        <f t="shared" si="14"/>
        <v>232797.8272643894</v>
      </c>
      <c r="C150" s="2" t="e">
        <f t="shared" si="15"/>
        <v>#NUM!</v>
      </c>
      <c r="D150" s="2" t="e">
        <f t="shared" si="16"/>
        <v>#NUM!</v>
      </c>
      <c r="E150" s="2" t="e">
        <f t="shared" si="17"/>
        <v>#NUM!</v>
      </c>
    </row>
    <row r="151" spans="1:5" x14ac:dyDescent="0.2">
      <c r="A151" s="1">
        <v>141</v>
      </c>
      <c r="B151" s="2">
        <f t="shared" si="14"/>
        <v>232797.8272643894</v>
      </c>
      <c r="C151" s="2" t="e">
        <f t="shared" si="15"/>
        <v>#NUM!</v>
      </c>
      <c r="D151" s="2" t="e">
        <f t="shared" si="16"/>
        <v>#NUM!</v>
      </c>
      <c r="E151" s="2" t="e">
        <f t="shared" si="17"/>
        <v>#NUM!</v>
      </c>
    </row>
    <row r="152" spans="1:5" x14ac:dyDescent="0.2">
      <c r="A152" s="1">
        <v>142</v>
      </c>
      <c r="B152" s="2">
        <f t="shared" si="14"/>
        <v>232797.8272643894</v>
      </c>
      <c r="C152" s="2" t="e">
        <f t="shared" si="15"/>
        <v>#NUM!</v>
      </c>
      <c r="D152" s="2" t="e">
        <f t="shared" si="16"/>
        <v>#NUM!</v>
      </c>
      <c r="E152" s="2" t="e">
        <f t="shared" si="17"/>
        <v>#NUM!</v>
      </c>
    </row>
    <row r="153" spans="1:5" x14ac:dyDescent="0.2">
      <c r="A153" s="1">
        <v>143</v>
      </c>
      <c r="B153" s="2">
        <f t="shared" si="14"/>
        <v>232797.8272643894</v>
      </c>
      <c r="C153" s="2" t="e">
        <f t="shared" si="15"/>
        <v>#NUM!</v>
      </c>
      <c r="D153" s="2" t="e">
        <f t="shared" si="16"/>
        <v>#NUM!</v>
      </c>
      <c r="E153" s="2" t="e">
        <f t="shared" si="17"/>
        <v>#NUM!</v>
      </c>
    </row>
    <row r="154" spans="1:5" x14ac:dyDescent="0.2">
      <c r="A154" s="1">
        <v>144</v>
      </c>
      <c r="B154" s="2">
        <f t="shared" si="14"/>
        <v>232797.8272643894</v>
      </c>
      <c r="C154" s="2" t="e">
        <f t="shared" si="15"/>
        <v>#NUM!</v>
      </c>
      <c r="D154" s="2" t="e">
        <f t="shared" si="16"/>
        <v>#NUM!</v>
      </c>
      <c r="E154" s="2" t="e">
        <f t="shared" si="17"/>
        <v>#NUM!</v>
      </c>
    </row>
    <row r="155" spans="1:5" x14ac:dyDescent="0.2">
      <c r="A155" s="1">
        <v>145</v>
      </c>
      <c r="B155" s="2">
        <f t="shared" si="14"/>
        <v>232797.8272643894</v>
      </c>
      <c r="C155" s="2" t="e">
        <f t="shared" si="15"/>
        <v>#NUM!</v>
      </c>
      <c r="D155" s="2" t="e">
        <f t="shared" si="16"/>
        <v>#NUM!</v>
      </c>
      <c r="E155" s="2" t="e">
        <f t="shared" si="17"/>
        <v>#NUM!</v>
      </c>
    </row>
    <row r="156" spans="1:5" x14ac:dyDescent="0.2">
      <c r="A156" s="1">
        <v>146</v>
      </c>
      <c r="B156" s="2">
        <f t="shared" si="14"/>
        <v>232797.8272643894</v>
      </c>
      <c r="C156" s="2" t="e">
        <f t="shared" si="15"/>
        <v>#NUM!</v>
      </c>
      <c r="D156" s="2" t="e">
        <f t="shared" si="16"/>
        <v>#NUM!</v>
      </c>
      <c r="E156" s="2" t="e">
        <f t="shared" si="17"/>
        <v>#NUM!</v>
      </c>
    </row>
    <row r="157" spans="1:5" x14ac:dyDescent="0.2">
      <c r="A157" s="1">
        <v>147</v>
      </c>
      <c r="B157" s="2">
        <f t="shared" si="14"/>
        <v>232797.8272643894</v>
      </c>
      <c r="C157" s="2" t="e">
        <f t="shared" si="15"/>
        <v>#NUM!</v>
      </c>
      <c r="D157" s="2" t="e">
        <f t="shared" si="16"/>
        <v>#NUM!</v>
      </c>
      <c r="E157" s="2" t="e">
        <f t="shared" si="17"/>
        <v>#NUM!</v>
      </c>
    </row>
    <row r="158" spans="1:5" x14ac:dyDescent="0.2">
      <c r="A158" s="1">
        <v>148</v>
      </c>
      <c r="B158" s="2">
        <f t="shared" si="14"/>
        <v>232797.8272643894</v>
      </c>
      <c r="C158" s="2" t="e">
        <f t="shared" si="15"/>
        <v>#NUM!</v>
      </c>
      <c r="D158" s="2" t="e">
        <f t="shared" si="16"/>
        <v>#NUM!</v>
      </c>
      <c r="E158" s="2" t="e">
        <f t="shared" si="17"/>
        <v>#NUM!</v>
      </c>
    </row>
    <row r="159" spans="1:5" x14ac:dyDescent="0.2">
      <c r="A159" s="1">
        <v>149</v>
      </c>
      <c r="B159" s="2">
        <f t="shared" si="14"/>
        <v>232797.8272643894</v>
      </c>
      <c r="C159" s="2" t="e">
        <f t="shared" si="15"/>
        <v>#NUM!</v>
      </c>
      <c r="D159" s="2" t="e">
        <f t="shared" si="16"/>
        <v>#NUM!</v>
      </c>
      <c r="E159" s="2" t="e">
        <f t="shared" si="17"/>
        <v>#NUM!</v>
      </c>
    </row>
    <row r="160" spans="1:5" x14ac:dyDescent="0.2">
      <c r="A160" s="1">
        <v>150</v>
      </c>
      <c r="B160" s="2">
        <f t="shared" si="14"/>
        <v>232797.8272643894</v>
      </c>
      <c r="C160" s="2" t="e">
        <f t="shared" si="15"/>
        <v>#NUM!</v>
      </c>
      <c r="D160" s="2" t="e">
        <f t="shared" si="16"/>
        <v>#NUM!</v>
      </c>
      <c r="E160" s="2" t="e">
        <f t="shared" si="17"/>
        <v>#NUM!</v>
      </c>
    </row>
    <row r="161" spans="1:5" x14ac:dyDescent="0.2">
      <c r="A161" s="1">
        <v>151</v>
      </c>
      <c r="B161" s="2">
        <f t="shared" si="14"/>
        <v>232797.8272643894</v>
      </c>
      <c r="C161" s="2" t="e">
        <f t="shared" si="15"/>
        <v>#NUM!</v>
      </c>
      <c r="D161" s="2" t="e">
        <f t="shared" si="16"/>
        <v>#NUM!</v>
      </c>
      <c r="E161" s="2" t="e">
        <f t="shared" si="17"/>
        <v>#NUM!</v>
      </c>
    </row>
    <row r="162" spans="1:5" x14ac:dyDescent="0.2">
      <c r="A162" s="1">
        <v>152</v>
      </c>
      <c r="B162" s="2">
        <f t="shared" si="14"/>
        <v>232797.8272643894</v>
      </c>
      <c r="C162" s="2" t="e">
        <f t="shared" si="15"/>
        <v>#NUM!</v>
      </c>
      <c r="D162" s="2" t="e">
        <f t="shared" si="16"/>
        <v>#NUM!</v>
      </c>
      <c r="E162" s="2" t="e">
        <f t="shared" si="17"/>
        <v>#NUM!</v>
      </c>
    </row>
    <row r="163" spans="1:5" x14ac:dyDescent="0.2">
      <c r="A163" s="1">
        <v>153</v>
      </c>
      <c r="B163" s="2">
        <f t="shared" si="14"/>
        <v>232797.8272643894</v>
      </c>
      <c r="C163" s="2" t="e">
        <f t="shared" si="15"/>
        <v>#NUM!</v>
      </c>
      <c r="D163" s="2" t="e">
        <f t="shared" si="16"/>
        <v>#NUM!</v>
      </c>
      <c r="E163" s="2" t="e">
        <f t="shared" si="17"/>
        <v>#NUM!</v>
      </c>
    </row>
    <row r="164" spans="1:5" x14ac:dyDescent="0.2">
      <c r="A164" s="1">
        <v>154</v>
      </c>
      <c r="B164" s="2">
        <f t="shared" si="14"/>
        <v>232797.8272643894</v>
      </c>
      <c r="C164" s="2" t="e">
        <f t="shared" si="15"/>
        <v>#NUM!</v>
      </c>
      <c r="D164" s="2" t="e">
        <f t="shared" si="16"/>
        <v>#NUM!</v>
      </c>
      <c r="E164" s="2" t="e">
        <f t="shared" si="17"/>
        <v>#NUM!</v>
      </c>
    </row>
    <row r="165" spans="1:5" x14ac:dyDescent="0.2">
      <c r="A165" s="1">
        <v>155</v>
      </c>
      <c r="B165" s="2">
        <f t="shared" si="14"/>
        <v>232797.8272643894</v>
      </c>
      <c r="C165" s="2" t="e">
        <f t="shared" si="15"/>
        <v>#NUM!</v>
      </c>
      <c r="D165" s="2" t="e">
        <f t="shared" si="16"/>
        <v>#NUM!</v>
      </c>
      <c r="E165" s="2" t="e">
        <f t="shared" si="17"/>
        <v>#NUM!</v>
      </c>
    </row>
    <row r="166" spans="1:5" x14ac:dyDescent="0.2">
      <c r="A166" s="1">
        <v>156</v>
      </c>
      <c r="B166" s="2">
        <f t="shared" si="14"/>
        <v>232797.8272643894</v>
      </c>
      <c r="C166" s="2" t="e">
        <f t="shared" si="15"/>
        <v>#NUM!</v>
      </c>
      <c r="D166" s="2" t="e">
        <f t="shared" si="16"/>
        <v>#NUM!</v>
      </c>
      <c r="E166" s="2" t="e">
        <f t="shared" si="17"/>
        <v>#NUM!</v>
      </c>
    </row>
    <row r="167" spans="1:5" x14ac:dyDescent="0.2">
      <c r="A167" s="1">
        <v>157</v>
      </c>
      <c r="B167" s="2">
        <f t="shared" si="14"/>
        <v>232797.8272643894</v>
      </c>
      <c r="C167" s="2" t="e">
        <f t="shared" si="15"/>
        <v>#NUM!</v>
      </c>
      <c r="D167" s="2" t="e">
        <f t="shared" si="16"/>
        <v>#NUM!</v>
      </c>
      <c r="E167" s="2" t="e">
        <f t="shared" si="17"/>
        <v>#NUM!</v>
      </c>
    </row>
    <row r="168" spans="1:5" x14ac:dyDescent="0.2">
      <c r="A168" s="1">
        <v>158</v>
      </c>
      <c r="B168" s="2">
        <f t="shared" si="14"/>
        <v>232797.8272643894</v>
      </c>
      <c r="C168" s="2" t="e">
        <f t="shared" si="15"/>
        <v>#NUM!</v>
      </c>
      <c r="D168" s="2" t="e">
        <f t="shared" si="16"/>
        <v>#NUM!</v>
      </c>
      <c r="E168" s="2" t="e">
        <f t="shared" si="17"/>
        <v>#NUM!</v>
      </c>
    </row>
    <row r="169" spans="1:5" x14ac:dyDescent="0.2">
      <c r="A169" s="1">
        <v>159</v>
      </c>
      <c r="B169" s="2">
        <f t="shared" si="14"/>
        <v>232797.8272643894</v>
      </c>
      <c r="C169" s="2" t="e">
        <f t="shared" si="15"/>
        <v>#NUM!</v>
      </c>
      <c r="D169" s="2" t="e">
        <f t="shared" si="16"/>
        <v>#NUM!</v>
      </c>
      <c r="E169" s="2" t="e">
        <f t="shared" si="17"/>
        <v>#NUM!</v>
      </c>
    </row>
    <row r="170" spans="1:5" x14ac:dyDescent="0.2">
      <c r="A170" s="1">
        <v>160</v>
      </c>
      <c r="B170" s="2">
        <f t="shared" si="14"/>
        <v>232797.8272643894</v>
      </c>
      <c r="C170" s="2" t="e">
        <f t="shared" si="15"/>
        <v>#NUM!</v>
      </c>
      <c r="D170" s="2" t="e">
        <f t="shared" si="16"/>
        <v>#NUM!</v>
      </c>
      <c r="E170" s="2" t="e">
        <f t="shared" si="17"/>
        <v>#NUM!</v>
      </c>
    </row>
    <row r="171" spans="1:5" x14ac:dyDescent="0.2">
      <c r="A171" s="1">
        <v>161</v>
      </c>
      <c r="B171" s="2">
        <f t="shared" si="14"/>
        <v>232797.8272643894</v>
      </c>
      <c r="C171" s="2" t="e">
        <f t="shared" si="15"/>
        <v>#NUM!</v>
      </c>
      <c r="D171" s="2" t="e">
        <f t="shared" si="16"/>
        <v>#NUM!</v>
      </c>
      <c r="E171" s="2" t="e">
        <f t="shared" si="17"/>
        <v>#NUM!</v>
      </c>
    </row>
    <row r="172" spans="1:5" x14ac:dyDescent="0.2">
      <c r="A172" s="1">
        <v>162</v>
      </c>
      <c r="B172" s="2">
        <f t="shared" si="14"/>
        <v>232797.8272643894</v>
      </c>
      <c r="C172" s="2" t="e">
        <f t="shared" si="15"/>
        <v>#NUM!</v>
      </c>
      <c r="D172" s="2" t="e">
        <f t="shared" si="16"/>
        <v>#NUM!</v>
      </c>
      <c r="E172" s="2" t="e">
        <f t="shared" si="17"/>
        <v>#NUM!</v>
      </c>
    </row>
    <row r="173" spans="1:5" x14ac:dyDescent="0.2">
      <c r="A173" s="1">
        <v>163</v>
      </c>
      <c r="B173" s="2">
        <f t="shared" si="14"/>
        <v>232797.8272643894</v>
      </c>
      <c r="C173" s="2" t="e">
        <f t="shared" si="15"/>
        <v>#NUM!</v>
      </c>
      <c r="D173" s="2" t="e">
        <f t="shared" si="16"/>
        <v>#NUM!</v>
      </c>
      <c r="E173" s="2" t="e">
        <f t="shared" si="17"/>
        <v>#NUM!</v>
      </c>
    </row>
    <row r="174" spans="1:5" x14ac:dyDescent="0.2">
      <c r="A174" s="1">
        <v>164</v>
      </c>
      <c r="B174" s="2">
        <f t="shared" si="14"/>
        <v>232797.8272643894</v>
      </c>
      <c r="C174" s="2" t="e">
        <f t="shared" si="15"/>
        <v>#NUM!</v>
      </c>
      <c r="D174" s="2" t="e">
        <f t="shared" si="16"/>
        <v>#NUM!</v>
      </c>
      <c r="E174" s="2" t="e">
        <f t="shared" si="17"/>
        <v>#NUM!</v>
      </c>
    </row>
    <row r="175" spans="1:5" x14ac:dyDescent="0.2">
      <c r="A175" s="1">
        <v>165</v>
      </c>
      <c r="B175" s="2">
        <f t="shared" si="14"/>
        <v>232797.8272643894</v>
      </c>
      <c r="C175" s="2" t="e">
        <f t="shared" si="15"/>
        <v>#NUM!</v>
      </c>
      <c r="D175" s="2" t="e">
        <f t="shared" si="16"/>
        <v>#NUM!</v>
      </c>
      <c r="E175" s="2" t="e">
        <f t="shared" si="17"/>
        <v>#NUM!</v>
      </c>
    </row>
    <row r="176" spans="1:5" x14ac:dyDescent="0.2">
      <c r="A176" s="1">
        <v>166</v>
      </c>
      <c r="B176" s="2">
        <f t="shared" si="14"/>
        <v>232797.8272643894</v>
      </c>
      <c r="C176" s="2" t="e">
        <f t="shared" si="15"/>
        <v>#NUM!</v>
      </c>
      <c r="D176" s="2" t="e">
        <f t="shared" si="16"/>
        <v>#NUM!</v>
      </c>
      <c r="E176" s="2" t="e">
        <f t="shared" si="17"/>
        <v>#NUM!</v>
      </c>
    </row>
    <row r="177" spans="1:5" x14ac:dyDescent="0.2">
      <c r="A177" s="1">
        <v>167</v>
      </c>
      <c r="B177" s="2">
        <f t="shared" si="14"/>
        <v>232797.8272643894</v>
      </c>
      <c r="C177" s="2" t="e">
        <f t="shared" si="15"/>
        <v>#NUM!</v>
      </c>
      <c r="D177" s="2" t="e">
        <f t="shared" si="16"/>
        <v>#NUM!</v>
      </c>
      <c r="E177" s="2" t="e">
        <f t="shared" si="17"/>
        <v>#NUM!</v>
      </c>
    </row>
    <row r="178" spans="1:5" x14ac:dyDescent="0.2">
      <c r="A178" s="1">
        <v>168</v>
      </c>
      <c r="B178" s="2">
        <f t="shared" si="14"/>
        <v>232797.8272643894</v>
      </c>
      <c r="C178" s="2" t="e">
        <f t="shared" si="15"/>
        <v>#NUM!</v>
      </c>
      <c r="D178" s="2" t="e">
        <f t="shared" si="16"/>
        <v>#NUM!</v>
      </c>
      <c r="E178" s="2" t="e">
        <f t="shared" si="17"/>
        <v>#NUM!</v>
      </c>
    </row>
    <row r="179" spans="1:5" x14ac:dyDescent="0.2">
      <c r="A179" s="1">
        <v>169</v>
      </c>
      <c r="B179" s="2">
        <f t="shared" si="14"/>
        <v>232797.8272643894</v>
      </c>
      <c r="C179" s="2" t="e">
        <f t="shared" si="15"/>
        <v>#NUM!</v>
      </c>
      <c r="D179" s="2" t="e">
        <f t="shared" si="16"/>
        <v>#NUM!</v>
      </c>
      <c r="E179" s="2" t="e">
        <f t="shared" si="17"/>
        <v>#NUM!</v>
      </c>
    </row>
    <row r="180" spans="1:5" x14ac:dyDescent="0.2">
      <c r="A180" s="1">
        <v>170</v>
      </c>
      <c r="B180" s="2">
        <f t="shared" si="14"/>
        <v>232797.8272643894</v>
      </c>
      <c r="C180" s="2" t="e">
        <f t="shared" si="15"/>
        <v>#NUM!</v>
      </c>
      <c r="D180" s="2" t="e">
        <f t="shared" si="16"/>
        <v>#NUM!</v>
      </c>
      <c r="E180" s="2" t="e">
        <f t="shared" si="17"/>
        <v>#NUM!</v>
      </c>
    </row>
    <row r="181" spans="1:5" x14ac:dyDescent="0.2">
      <c r="A181" s="1">
        <v>171</v>
      </c>
      <c r="B181" s="2">
        <f t="shared" si="14"/>
        <v>232797.8272643894</v>
      </c>
      <c r="C181" s="2" t="e">
        <f t="shared" si="15"/>
        <v>#NUM!</v>
      </c>
      <c r="D181" s="2" t="e">
        <f t="shared" si="16"/>
        <v>#NUM!</v>
      </c>
      <c r="E181" s="2" t="e">
        <f t="shared" si="17"/>
        <v>#NUM!</v>
      </c>
    </row>
    <row r="182" spans="1:5" x14ac:dyDescent="0.2">
      <c r="A182" s="1">
        <v>172</v>
      </c>
      <c r="B182" s="2">
        <f t="shared" si="14"/>
        <v>232797.8272643894</v>
      </c>
      <c r="C182" s="2" t="e">
        <f t="shared" si="15"/>
        <v>#NUM!</v>
      </c>
      <c r="D182" s="2" t="e">
        <f t="shared" si="16"/>
        <v>#NUM!</v>
      </c>
      <c r="E182" s="2" t="e">
        <f t="shared" si="17"/>
        <v>#NUM!</v>
      </c>
    </row>
    <row r="183" spans="1:5" x14ac:dyDescent="0.2">
      <c r="A183" s="1">
        <v>173</v>
      </c>
      <c r="B183" s="2">
        <f t="shared" si="14"/>
        <v>232797.8272643894</v>
      </c>
      <c r="C183" s="2" t="e">
        <f t="shared" si="15"/>
        <v>#NUM!</v>
      </c>
      <c r="D183" s="2" t="e">
        <f t="shared" si="16"/>
        <v>#NUM!</v>
      </c>
      <c r="E183" s="2" t="e">
        <f t="shared" si="17"/>
        <v>#NUM!</v>
      </c>
    </row>
    <row r="184" spans="1:5" x14ac:dyDescent="0.2">
      <c r="A184" s="1">
        <v>174</v>
      </c>
      <c r="B184" s="2">
        <f t="shared" si="14"/>
        <v>232797.8272643894</v>
      </c>
      <c r="C184" s="2" t="e">
        <f t="shared" si="15"/>
        <v>#NUM!</v>
      </c>
      <c r="D184" s="2" t="e">
        <f t="shared" si="16"/>
        <v>#NUM!</v>
      </c>
      <c r="E184" s="2" t="e">
        <f t="shared" si="17"/>
        <v>#NUM!</v>
      </c>
    </row>
    <row r="185" spans="1:5" x14ac:dyDescent="0.2">
      <c r="A185" s="1">
        <v>175</v>
      </c>
      <c r="B185" s="2">
        <f t="shared" si="14"/>
        <v>232797.8272643894</v>
      </c>
      <c r="C185" s="2" t="e">
        <f t="shared" si="15"/>
        <v>#NUM!</v>
      </c>
      <c r="D185" s="2" t="e">
        <f t="shared" si="16"/>
        <v>#NUM!</v>
      </c>
      <c r="E185" s="2" t="e">
        <f t="shared" si="17"/>
        <v>#NUM!</v>
      </c>
    </row>
    <row r="186" spans="1:5" x14ac:dyDescent="0.2">
      <c r="A186" s="1">
        <v>176</v>
      </c>
      <c r="B186" s="2">
        <f t="shared" si="14"/>
        <v>232797.8272643894</v>
      </c>
      <c r="C186" s="2" t="e">
        <f t="shared" si="15"/>
        <v>#NUM!</v>
      </c>
      <c r="D186" s="2" t="e">
        <f t="shared" si="16"/>
        <v>#NUM!</v>
      </c>
      <c r="E186" s="2" t="e">
        <f t="shared" si="17"/>
        <v>#NUM!</v>
      </c>
    </row>
    <row r="187" spans="1:5" x14ac:dyDescent="0.2">
      <c r="A187" s="1">
        <v>177</v>
      </c>
      <c r="B187" s="2">
        <f t="shared" si="14"/>
        <v>232797.8272643894</v>
      </c>
      <c r="C187" s="2" t="e">
        <f t="shared" si="15"/>
        <v>#NUM!</v>
      </c>
      <c r="D187" s="2" t="e">
        <f t="shared" si="16"/>
        <v>#NUM!</v>
      </c>
      <c r="E187" s="2" t="e">
        <f t="shared" si="17"/>
        <v>#NUM!</v>
      </c>
    </row>
    <row r="188" spans="1:5" x14ac:dyDescent="0.2">
      <c r="A188" s="1">
        <v>178</v>
      </c>
      <c r="B188" s="2">
        <f t="shared" si="14"/>
        <v>232797.8272643894</v>
      </c>
      <c r="C188" s="2" t="e">
        <f t="shared" si="15"/>
        <v>#NUM!</v>
      </c>
      <c r="D188" s="2" t="e">
        <f t="shared" si="16"/>
        <v>#NUM!</v>
      </c>
      <c r="E188" s="2" t="e">
        <f t="shared" si="17"/>
        <v>#NUM!</v>
      </c>
    </row>
    <row r="189" spans="1:5" x14ac:dyDescent="0.2">
      <c r="A189" s="1">
        <v>179</v>
      </c>
      <c r="B189" s="2">
        <f t="shared" si="14"/>
        <v>232797.8272643894</v>
      </c>
      <c r="C189" s="2" t="e">
        <f t="shared" si="15"/>
        <v>#NUM!</v>
      </c>
      <c r="D189" s="2" t="e">
        <f t="shared" si="16"/>
        <v>#NUM!</v>
      </c>
      <c r="E189" s="2" t="e">
        <f t="shared" si="17"/>
        <v>#NUM!</v>
      </c>
    </row>
    <row r="190" spans="1:5" x14ac:dyDescent="0.2">
      <c r="A190" s="1">
        <v>180</v>
      </c>
      <c r="B190" s="2">
        <f t="shared" si="14"/>
        <v>232797.8272643894</v>
      </c>
      <c r="C190" s="2" t="e">
        <f t="shared" si="15"/>
        <v>#NUM!</v>
      </c>
      <c r="D190" s="2" t="e">
        <f t="shared" si="16"/>
        <v>#NUM!</v>
      </c>
      <c r="E190" s="2" t="e">
        <f t="shared" si="17"/>
        <v>#NUM!</v>
      </c>
    </row>
    <row r="191" spans="1:5" x14ac:dyDescent="0.2">
      <c r="A191" s="1">
        <v>181</v>
      </c>
      <c r="B191" s="2">
        <f t="shared" si="14"/>
        <v>232797.8272643894</v>
      </c>
      <c r="C191" s="2" t="e">
        <f t="shared" si="15"/>
        <v>#NUM!</v>
      </c>
      <c r="D191" s="2" t="e">
        <f t="shared" si="16"/>
        <v>#NUM!</v>
      </c>
      <c r="E191" s="2" t="e">
        <f t="shared" si="17"/>
        <v>#NUM!</v>
      </c>
    </row>
    <row r="192" spans="1:5" x14ac:dyDescent="0.2">
      <c r="A192" s="1">
        <v>182</v>
      </c>
      <c r="B192" s="2">
        <f t="shared" si="14"/>
        <v>232797.8272643894</v>
      </c>
      <c r="C192" s="2" t="e">
        <f t="shared" si="15"/>
        <v>#NUM!</v>
      </c>
      <c r="D192" s="2" t="e">
        <f t="shared" si="16"/>
        <v>#NUM!</v>
      </c>
      <c r="E192" s="2" t="e">
        <f t="shared" si="17"/>
        <v>#NUM!</v>
      </c>
    </row>
    <row r="193" spans="1:5" x14ac:dyDescent="0.2">
      <c r="A193" s="1">
        <v>183</v>
      </c>
      <c r="B193" s="2">
        <f t="shared" si="14"/>
        <v>232797.8272643894</v>
      </c>
      <c r="C193" s="2" t="e">
        <f t="shared" si="15"/>
        <v>#NUM!</v>
      </c>
      <c r="D193" s="2" t="e">
        <f t="shared" si="16"/>
        <v>#NUM!</v>
      </c>
      <c r="E193" s="2" t="e">
        <f t="shared" si="17"/>
        <v>#NUM!</v>
      </c>
    </row>
    <row r="194" spans="1:5" x14ac:dyDescent="0.2">
      <c r="A194" s="1">
        <v>184</v>
      </c>
      <c r="B194" s="2">
        <f t="shared" si="14"/>
        <v>232797.8272643894</v>
      </c>
      <c r="C194" s="2" t="e">
        <f t="shared" si="15"/>
        <v>#NUM!</v>
      </c>
      <c r="D194" s="2" t="e">
        <f t="shared" si="16"/>
        <v>#NUM!</v>
      </c>
      <c r="E194" s="2" t="e">
        <f t="shared" si="17"/>
        <v>#NUM!</v>
      </c>
    </row>
    <row r="195" spans="1:5" x14ac:dyDescent="0.2">
      <c r="A195" s="1">
        <v>185</v>
      </c>
      <c r="B195" s="2">
        <f t="shared" si="14"/>
        <v>232797.8272643894</v>
      </c>
      <c r="C195" s="2" t="e">
        <f t="shared" si="15"/>
        <v>#NUM!</v>
      </c>
      <c r="D195" s="2" t="e">
        <f t="shared" si="16"/>
        <v>#NUM!</v>
      </c>
      <c r="E195" s="2" t="e">
        <f t="shared" si="17"/>
        <v>#NUM!</v>
      </c>
    </row>
    <row r="196" spans="1:5" x14ac:dyDescent="0.2">
      <c r="A196" s="1">
        <v>186</v>
      </c>
      <c r="B196" s="2">
        <f t="shared" si="14"/>
        <v>232797.8272643894</v>
      </c>
      <c r="C196" s="2" t="e">
        <f t="shared" si="15"/>
        <v>#NUM!</v>
      </c>
      <c r="D196" s="2" t="e">
        <f t="shared" si="16"/>
        <v>#NUM!</v>
      </c>
      <c r="E196" s="2" t="e">
        <f t="shared" si="17"/>
        <v>#NUM!</v>
      </c>
    </row>
    <row r="197" spans="1:5" x14ac:dyDescent="0.2">
      <c r="A197" s="1">
        <v>187</v>
      </c>
      <c r="B197" s="2">
        <f t="shared" si="14"/>
        <v>232797.8272643894</v>
      </c>
      <c r="C197" s="2" t="e">
        <f t="shared" si="15"/>
        <v>#NUM!</v>
      </c>
      <c r="D197" s="2" t="e">
        <f t="shared" si="16"/>
        <v>#NUM!</v>
      </c>
      <c r="E197" s="2" t="e">
        <f t="shared" si="17"/>
        <v>#NUM!</v>
      </c>
    </row>
    <row r="198" spans="1:5" x14ac:dyDescent="0.2">
      <c r="A198" s="1">
        <v>188</v>
      </c>
      <c r="B198" s="2">
        <f t="shared" si="14"/>
        <v>232797.8272643894</v>
      </c>
      <c r="C198" s="2" t="e">
        <f t="shared" si="15"/>
        <v>#NUM!</v>
      </c>
      <c r="D198" s="2" t="e">
        <f t="shared" si="16"/>
        <v>#NUM!</v>
      </c>
      <c r="E198" s="2" t="e">
        <f t="shared" si="17"/>
        <v>#NUM!</v>
      </c>
    </row>
    <row r="199" spans="1:5" x14ac:dyDescent="0.2">
      <c r="A199" s="1">
        <v>189</v>
      </c>
      <c r="B199" s="2">
        <f t="shared" si="14"/>
        <v>232797.8272643894</v>
      </c>
      <c r="C199" s="2" t="e">
        <f t="shared" si="15"/>
        <v>#NUM!</v>
      </c>
      <c r="D199" s="2" t="e">
        <f t="shared" si="16"/>
        <v>#NUM!</v>
      </c>
      <c r="E199" s="2" t="e">
        <f t="shared" si="17"/>
        <v>#NUM!</v>
      </c>
    </row>
    <row r="200" spans="1:5" x14ac:dyDescent="0.2">
      <c r="A200" s="1">
        <v>190</v>
      </c>
      <c r="B200" s="2">
        <f t="shared" si="14"/>
        <v>232797.8272643894</v>
      </c>
      <c r="C200" s="2" t="e">
        <f t="shared" si="15"/>
        <v>#NUM!</v>
      </c>
      <c r="D200" s="2" t="e">
        <f t="shared" si="16"/>
        <v>#NUM!</v>
      </c>
      <c r="E200" s="2" t="e">
        <f t="shared" si="17"/>
        <v>#NUM!</v>
      </c>
    </row>
    <row r="201" spans="1:5" x14ac:dyDescent="0.2">
      <c r="A201" s="1">
        <v>191</v>
      </c>
      <c r="B201" s="2">
        <f t="shared" si="14"/>
        <v>232797.8272643894</v>
      </c>
      <c r="C201" s="2" t="e">
        <f t="shared" si="15"/>
        <v>#NUM!</v>
      </c>
      <c r="D201" s="2" t="e">
        <f t="shared" si="16"/>
        <v>#NUM!</v>
      </c>
      <c r="E201" s="2" t="e">
        <f t="shared" si="17"/>
        <v>#NUM!</v>
      </c>
    </row>
    <row r="202" spans="1:5" x14ac:dyDescent="0.2">
      <c r="A202" s="1">
        <v>192</v>
      </c>
      <c r="B202" s="2">
        <f t="shared" si="14"/>
        <v>232797.8272643894</v>
      </c>
      <c r="C202" s="2" t="e">
        <f t="shared" si="15"/>
        <v>#NUM!</v>
      </c>
      <c r="D202" s="2" t="e">
        <f t="shared" si="16"/>
        <v>#NUM!</v>
      </c>
      <c r="E202" s="2" t="e">
        <f t="shared" si="17"/>
        <v>#NUM!</v>
      </c>
    </row>
    <row r="203" spans="1:5" x14ac:dyDescent="0.2">
      <c r="A203" s="1">
        <v>193</v>
      </c>
      <c r="B203" s="2">
        <f t="shared" si="14"/>
        <v>232797.8272643894</v>
      </c>
      <c r="C203" s="2" t="e">
        <f t="shared" si="15"/>
        <v>#NUM!</v>
      </c>
      <c r="D203" s="2" t="e">
        <f t="shared" si="16"/>
        <v>#NUM!</v>
      </c>
      <c r="E203" s="2" t="e">
        <f t="shared" si="17"/>
        <v>#NUM!</v>
      </c>
    </row>
    <row r="204" spans="1:5" x14ac:dyDescent="0.2">
      <c r="A204" s="1">
        <v>194</v>
      </c>
      <c r="B204" s="2">
        <f t="shared" ref="B204:B250" si="18">$C$5</f>
        <v>232797.8272643894</v>
      </c>
      <c r="C204" s="2" t="e">
        <f t="shared" ref="C204:C250" si="19">-PPMT($C$3/12,A204,$C$4,$C$2)</f>
        <v>#NUM!</v>
      </c>
      <c r="D204" s="2" t="e">
        <f t="shared" ref="D204:D250" si="20">-IPMT($C$3/12,A204,$C$4,$C$2)</f>
        <v>#NUM!</v>
      </c>
      <c r="E204" s="2" t="e">
        <f t="shared" si="17"/>
        <v>#NUM!</v>
      </c>
    </row>
    <row r="205" spans="1:5" x14ac:dyDescent="0.2">
      <c r="A205" s="1">
        <v>195</v>
      </c>
      <c r="B205" s="2">
        <f t="shared" si="18"/>
        <v>232797.8272643894</v>
      </c>
      <c r="C205" s="2" t="e">
        <f t="shared" si="19"/>
        <v>#NUM!</v>
      </c>
      <c r="D205" s="2" t="e">
        <f t="shared" si="20"/>
        <v>#NUM!</v>
      </c>
      <c r="E205" s="2" t="e">
        <f t="shared" ref="E205:E250" si="21">E204-C205</f>
        <v>#NUM!</v>
      </c>
    </row>
    <row r="206" spans="1:5" x14ac:dyDescent="0.2">
      <c r="A206" s="1">
        <v>196</v>
      </c>
      <c r="B206" s="2">
        <f t="shared" si="18"/>
        <v>232797.8272643894</v>
      </c>
      <c r="C206" s="2" t="e">
        <f t="shared" si="19"/>
        <v>#NUM!</v>
      </c>
      <c r="D206" s="2" t="e">
        <f t="shared" si="20"/>
        <v>#NUM!</v>
      </c>
      <c r="E206" s="2" t="e">
        <f t="shared" si="21"/>
        <v>#NUM!</v>
      </c>
    </row>
    <row r="207" spans="1:5" x14ac:dyDescent="0.2">
      <c r="A207" s="1">
        <v>197</v>
      </c>
      <c r="B207" s="2">
        <f t="shared" si="18"/>
        <v>232797.8272643894</v>
      </c>
      <c r="C207" s="2" t="e">
        <f t="shared" si="19"/>
        <v>#NUM!</v>
      </c>
      <c r="D207" s="2" t="e">
        <f t="shared" si="20"/>
        <v>#NUM!</v>
      </c>
      <c r="E207" s="2" t="e">
        <f t="shared" si="21"/>
        <v>#NUM!</v>
      </c>
    </row>
    <row r="208" spans="1:5" x14ac:dyDescent="0.2">
      <c r="A208" s="1">
        <v>198</v>
      </c>
      <c r="B208" s="2">
        <f t="shared" si="18"/>
        <v>232797.8272643894</v>
      </c>
      <c r="C208" s="2" t="e">
        <f t="shared" si="19"/>
        <v>#NUM!</v>
      </c>
      <c r="D208" s="2" t="e">
        <f t="shared" si="20"/>
        <v>#NUM!</v>
      </c>
      <c r="E208" s="2" t="e">
        <f t="shared" si="21"/>
        <v>#NUM!</v>
      </c>
    </row>
    <row r="209" spans="1:5" x14ac:dyDescent="0.2">
      <c r="A209" s="1">
        <v>199</v>
      </c>
      <c r="B209" s="2">
        <f t="shared" si="18"/>
        <v>232797.8272643894</v>
      </c>
      <c r="C209" s="2" t="e">
        <f t="shared" si="19"/>
        <v>#NUM!</v>
      </c>
      <c r="D209" s="2" t="e">
        <f t="shared" si="20"/>
        <v>#NUM!</v>
      </c>
      <c r="E209" s="2" t="e">
        <f t="shared" si="21"/>
        <v>#NUM!</v>
      </c>
    </row>
    <row r="210" spans="1:5" x14ac:dyDescent="0.2">
      <c r="A210" s="1">
        <v>200</v>
      </c>
      <c r="B210" s="2">
        <f t="shared" si="18"/>
        <v>232797.8272643894</v>
      </c>
      <c r="C210" s="2" t="e">
        <f t="shared" si="19"/>
        <v>#NUM!</v>
      </c>
      <c r="D210" s="2" t="e">
        <f t="shared" si="20"/>
        <v>#NUM!</v>
      </c>
      <c r="E210" s="2" t="e">
        <f t="shared" si="21"/>
        <v>#NUM!</v>
      </c>
    </row>
    <row r="211" spans="1:5" x14ac:dyDescent="0.2">
      <c r="A211" s="1">
        <v>201</v>
      </c>
      <c r="B211" s="2">
        <f t="shared" si="18"/>
        <v>232797.8272643894</v>
      </c>
      <c r="C211" s="2" t="e">
        <f t="shared" si="19"/>
        <v>#NUM!</v>
      </c>
      <c r="D211" s="2" t="e">
        <f t="shared" si="20"/>
        <v>#NUM!</v>
      </c>
      <c r="E211" s="2" t="e">
        <f t="shared" si="21"/>
        <v>#NUM!</v>
      </c>
    </row>
    <row r="212" spans="1:5" x14ac:dyDescent="0.2">
      <c r="A212" s="1">
        <v>202</v>
      </c>
      <c r="B212" s="2">
        <f t="shared" si="18"/>
        <v>232797.8272643894</v>
      </c>
      <c r="C212" s="2" t="e">
        <f t="shared" si="19"/>
        <v>#NUM!</v>
      </c>
      <c r="D212" s="2" t="e">
        <f t="shared" si="20"/>
        <v>#NUM!</v>
      </c>
      <c r="E212" s="2" t="e">
        <f t="shared" si="21"/>
        <v>#NUM!</v>
      </c>
    </row>
    <row r="213" spans="1:5" x14ac:dyDescent="0.2">
      <c r="A213" s="1">
        <v>203</v>
      </c>
      <c r="B213" s="2">
        <f t="shared" si="18"/>
        <v>232797.8272643894</v>
      </c>
      <c r="C213" s="2" t="e">
        <f t="shared" si="19"/>
        <v>#NUM!</v>
      </c>
      <c r="D213" s="2" t="e">
        <f t="shared" si="20"/>
        <v>#NUM!</v>
      </c>
      <c r="E213" s="2" t="e">
        <f t="shared" si="21"/>
        <v>#NUM!</v>
      </c>
    </row>
    <row r="214" spans="1:5" x14ac:dyDescent="0.2">
      <c r="A214" s="1">
        <v>204</v>
      </c>
      <c r="B214" s="2">
        <f t="shared" si="18"/>
        <v>232797.8272643894</v>
      </c>
      <c r="C214" s="2" t="e">
        <f t="shared" si="19"/>
        <v>#NUM!</v>
      </c>
      <c r="D214" s="2" t="e">
        <f t="shared" si="20"/>
        <v>#NUM!</v>
      </c>
      <c r="E214" s="2" t="e">
        <f t="shared" si="21"/>
        <v>#NUM!</v>
      </c>
    </row>
    <row r="215" spans="1:5" x14ac:dyDescent="0.2">
      <c r="A215" s="1">
        <v>205</v>
      </c>
      <c r="B215" s="2">
        <f t="shared" si="18"/>
        <v>232797.8272643894</v>
      </c>
      <c r="C215" s="2" t="e">
        <f t="shared" si="19"/>
        <v>#NUM!</v>
      </c>
      <c r="D215" s="2" t="e">
        <f t="shared" si="20"/>
        <v>#NUM!</v>
      </c>
      <c r="E215" s="2" t="e">
        <f t="shared" si="21"/>
        <v>#NUM!</v>
      </c>
    </row>
    <row r="216" spans="1:5" x14ac:dyDescent="0.2">
      <c r="A216" s="1">
        <v>206</v>
      </c>
      <c r="B216" s="2">
        <f t="shared" si="18"/>
        <v>232797.8272643894</v>
      </c>
      <c r="C216" s="2" t="e">
        <f t="shared" si="19"/>
        <v>#NUM!</v>
      </c>
      <c r="D216" s="2" t="e">
        <f t="shared" si="20"/>
        <v>#NUM!</v>
      </c>
      <c r="E216" s="2" t="e">
        <f t="shared" si="21"/>
        <v>#NUM!</v>
      </c>
    </row>
    <row r="217" spans="1:5" x14ac:dyDescent="0.2">
      <c r="A217" s="1">
        <v>207</v>
      </c>
      <c r="B217" s="2">
        <f t="shared" si="18"/>
        <v>232797.8272643894</v>
      </c>
      <c r="C217" s="2" t="e">
        <f t="shared" si="19"/>
        <v>#NUM!</v>
      </c>
      <c r="D217" s="2" t="e">
        <f t="shared" si="20"/>
        <v>#NUM!</v>
      </c>
      <c r="E217" s="2" t="e">
        <f t="shared" si="21"/>
        <v>#NUM!</v>
      </c>
    </row>
    <row r="218" spans="1:5" x14ac:dyDescent="0.2">
      <c r="A218" s="1">
        <v>208</v>
      </c>
      <c r="B218" s="2">
        <f t="shared" si="18"/>
        <v>232797.8272643894</v>
      </c>
      <c r="C218" s="2" t="e">
        <f t="shared" si="19"/>
        <v>#NUM!</v>
      </c>
      <c r="D218" s="2" t="e">
        <f t="shared" si="20"/>
        <v>#NUM!</v>
      </c>
      <c r="E218" s="2" t="e">
        <f t="shared" si="21"/>
        <v>#NUM!</v>
      </c>
    </row>
    <row r="219" spans="1:5" x14ac:dyDescent="0.2">
      <c r="A219" s="1">
        <v>209</v>
      </c>
      <c r="B219" s="2">
        <f t="shared" si="18"/>
        <v>232797.8272643894</v>
      </c>
      <c r="C219" s="2" t="e">
        <f t="shared" si="19"/>
        <v>#NUM!</v>
      </c>
      <c r="D219" s="2" t="e">
        <f t="shared" si="20"/>
        <v>#NUM!</v>
      </c>
      <c r="E219" s="2" t="e">
        <f t="shared" si="21"/>
        <v>#NUM!</v>
      </c>
    </row>
    <row r="220" spans="1:5" x14ac:dyDescent="0.2">
      <c r="A220" s="1">
        <v>210</v>
      </c>
      <c r="B220" s="2">
        <f t="shared" si="18"/>
        <v>232797.8272643894</v>
      </c>
      <c r="C220" s="2" t="e">
        <f t="shared" si="19"/>
        <v>#NUM!</v>
      </c>
      <c r="D220" s="2" t="e">
        <f t="shared" si="20"/>
        <v>#NUM!</v>
      </c>
      <c r="E220" s="2" t="e">
        <f t="shared" si="21"/>
        <v>#NUM!</v>
      </c>
    </row>
    <row r="221" spans="1:5" x14ac:dyDescent="0.2">
      <c r="A221" s="1">
        <v>211</v>
      </c>
      <c r="B221" s="2">
        <f t="shared" si="18"/>
        <v>232797.8272643894</v>
      </c>
      <c r="C221" s="2" t="e">
        <f t="shared" si="19"/>
        <v>#NUM!</v>
      </c>
      <c r="D221" s="2" t="e">
        <f t="shared" si="20"/>
        <v>#NUM!</v>
      </c>
      <c r="E221" s="2" t="e">
        <f t="shared" si="21"/>
        <v>#NUM!</v>
      </c>
    </row>
    <row r="222" spans="1:5" x14ac:dyDescent="0.2">
      <c r="A222" s="1">
        <v>212</v>
      </c>
      <c r="B222" s="2">
        <f t="shared" si="18"/>
        <v>232797.8272643894</v>
      </c>
      <c r="C222" s="2" t="e">
        <f t="shared" si="19"/>
        <v>#NUM!</v>
      </c>
      <c r="D222" s="2" t="e">
        <f t="shared" si="20"/>
        <v>#NUM!</v>
      </c>
      <c r="E222" s="2" t="e">
        <f t="shared" si="21"/>
        <v>#NUM!</v>
      </c>
    </row>
    <row r="223" spans="1:5" x14ac:dyDescent="0.2">
      <c r="A223" s="1">
        <v>213</v>
      </c>
      <c r="B223" s="2">
        <f t="shared" si="18"/>
        <v>232797.8272643894</v>
      </c>
      <c r="C223" s="2" t="e">
        <f t="shared" si="19"/>
        <v>#NUM!</v>
      </c>
      <c r="D223" s="2" t="e">
        <f t="shared" si="20"/>
        <v>#NUM!</v>
      </c>
      <c r="E223" s="2" t="e">
        <f t="shared" si="21"/>
        <v>#NUM!</v>
      </c>
    </row>
    <row r="224" spans="1:5" x14ac:dyDescent="0.2">
      <c r="A224" s="1">
        <v>214</v>
      </c>
      <c r="B224" s="2">
        <f t="shared" si="18"/>
        <v>232797.8272643894</v>
      </c>
      <c r="C224" s="2" t="e">
        <f t="shared" si="19"/>
        <v>#NUM!</v>
      </c>
      <c r="D224" s="2" t="e">
        <f t="shared" si="20"/>
        <v>#NUM!</v>
      </c>
      <c r="E224" s="2" t="e">
        <f t="shared" si="21"/>
        <v>#NUM!</v>
      </c>
    </row>
    <row r="225" spans="1:5" x14ac:dyDescent="0.2">
      <c r="A225" s="1">
        <v>215</v>
      </c>
      <c r="B225" s="2">
        <f t="shared" si="18"/>
        <v>232797.8272643894</v>
      </c>
      <c r="C225" s="2" t="e">
        <f t="shared" si="19"/>
        <v>#NUM!</v>
      </c>
      <c r="D225" s="2" t="e">
        <f t="shared" si="20"/>
        <v>#NUM!</v>
      </c>
      <c r="E225" s="2" t="e">
        <f t="shared" si="21"/>
        <v>#NUM!</v>
      </c>
    </row>
    <row r="226" spans="1:5" x14ac:dyDescent="0.2">
      <c r="A226" s="1">
        <v>216</v>
      </c>
      <c r="B226" s="2">
        <f t="shared" si="18"/>
        <v>232797.8272643894</v>
      </c>
      <c r="C226" s="2" t="e">
        <f t="shared" si="19"/>
        <v>#NUM!</v>
      </c>
      <c r="D226" s="2" t="e">
        <f t="shared" si="20"/>
        <v>#NUM!</v>
      </c>
      <c r="E226" s="2" t="e">
        <f t="shared" si="21"/>
        <v>#NUM!</v>
      </c>
    </row>
    <row r="227" spans="1:5" x14ac:dyDescent="0.2">
      <c r="A227" s="1">
        <v>217</v>
      </c>
      <c r="B227" s="2">
        <f t="shared" si="18"/>
        <v>232797.8272643894</v>
      </c>
      <c r="C227" s="2" t="e">
        <f t="shared" si="19"/>
        <v>#NUM!</v>
      </c>
      <c r="D227" s="2" t="e">
        <f t="shared" si="20"/>
        <v>#NUM!</v>
      </c>
      <c r="E227" s="2" t="e">
        <f t="shared" si="21"/>
        <v>#NUM!</v>
      </c>
    </row>
    <row r="228" spans="1:5" x14ac:dyDescent="0.2">
      <c r="A228" s="1">
        <v>218</v>
      </c>
      <c r="B228" s="2">
        <f t="shared" si="18"/>
        <v>232797.8272643894</v>
      </c>
      <c r="C228" s="2" t="e">
        <f t="shared" si="19"/>
        <v>#NUM!</v>
      </c>
      <c r="D228" s="2" t="e">
        <f t="shared" si="20"/>
        <v>#NUM!</v>
      </c>
      <c r="E228" s="2" t="e">
        <f t="shared" si="21"/>
        <v>#NUM!</v>
      </c>
    </row>
    <row r="229" spans="1:5" x14ac:dyDescent="0.2">
      <c r="A229" s="1">
        <v>219</v>
      </c>
      <c r="B229" s="2">
        <f t="shared" si="18"/>
        <v>232797.8272643894</v>
      </c>
      <c r="C229" s="2" t="e">
        <f t="shared" si="19"/>
        <v>#NUM!</v>
      </c>
      <c r="D229" s="2" t="e">
        <f t="shared" si="20"/>
        <v>#NUM!</v>
      </c>
      <c r="E229" s="2" t="e">
        <f t="shared" si="21"/>
        <v>#NUM!</v>
      </c>
    </row>
    <row r="230" spans="1:5" x14ac:dyDescent="0.2">
      <c r="A230" s="1">
        <v>220</v>
      </c>
      <c r="B230" s="2">
        <f t="shared" si="18"/>
        <v>232797.8272643894</v>
      </c>
      <c r="C230" s="2" t="e">
        <f t="shared" si="19"/>
        <v>#NUM!</v>
      </c>
      <c r="D230" s="2" t="e">
        <f t="shared" si="20"/>
        <v>#NUM!</v>
      </c>
      <c r="E230" s="2" t="e">
        <f t="shared" si="21"/>
        <v>#NUM!</v>
      </c>
    </row>
    <row r="231" spans="1:5" x14ac:dyDescent="0.2">
      <c r="A231" s="1">
        <v>221</v>
      </c>
      <c r="B231" s="2">
        <f t="shared" si="18"/>
        <v>232797.8272643894</v>
      </c>
      <c r="C231" s="2" t="e">
        <f t="shared" si="19"/>
        <v>#NUM!</v>
      </c>
      <c r="D231" s="2" t="e">
        <f t="shared" si="20"/>
        <v>#NUM!</v>
      </c>
      <c r="E231" s="2" t="e">
        <f t="shared" si="21"/>
        <v>#NUM!</v>
      </c>
    </row>
    <row r="232" spans="1:5" x14ac:dyDescent="0.2">
      <c r="A232" s="1">
        <v>222</v>
      </c>
      <c r="B232" s="2">
        <f t="shared" si="18"/>
        <v>232797.8272643894</v>
      </c>
      <c r="C232" s="2" t="e">
        <f t="shared" si="19"/>
        <v>#NUM!</v>
      </c>
      <c r="D232" s="2" t="e">
        <f t="shared" si="20"/>
        <v>#NUM!</v>
      </c>
      <c r="E232" s="2" t="e">
        <f t="shared" si="21"/>
        <v>#NUM!</v>
      </c>
    </row>
    <row r="233" spans="1:5" x14ac:dyDescent="0.2">
      <c r="A233" s="1">
        <v>223</v>
      </c>
      <c r="B233" s="2">
        <f t="shared" si="18"/>
        <v>232797.8272643894</v>
      </c>
      <c r="C233" s="2" t="e">
        <f t="shared" si="19"/>
        <v>#NUM!</v>
      </c>
      <c r="D233" s="2" t="e">
        <f t="shared" si="20"/>
        <v>#NUM!</v>
      </c>
      <c r="E233" s="2" t="e">
        <f t="shared" si="21"/>
        <v>#NUM!</v>
      </c>
    </row>
    <row r="234" spans="1:5" x14ac:dyDescent="0.2">
      <c r="A234" s="1">
        <v>224</v>
      </c>
      <c r="B234" s="2">
        <f t="shared" si="18"/>
        <v>232797.8272643894</v>
      </c>
      <c r="C234" s="2" t="e">
        <f t="shared" si="19"/>
        <v>#NUM!</v>
      </c>
      <c r="D234" s="2" t="e">
        <f t="shared" si="20"/>
        <v>#NUM!</v>
      </c>
      <c r="E234" s="2" t="e">
        <f t="shared" si="21"/>
        <v>#NUM!</v>
      </c>
    </row>
    <row r="235" spans="1:5" x14ac:dyDescent="0.2">
      <c r="A235" s="1">
        <v>225</v>
      </c>
      <c r="B235" s="2">
        <f t="shared" si="18"/>
        <v>232797.8272643894</v>
      </c>
      <c r="C235" s="2" t="e">
        <f t="shared" si="19"/>
        <v>#NUM!</v>
      </c>
      <c r="D235" s="2" t="e">
        <f t="shared" si="20"/>
        <v>#NUM!</v>
      </c>
      <c r="E235" s="2" t="e">
        <f t="shared" si="21"/>
        <v>#NUM!</v>
      </c>
    </row>
    <row r="236" spans="1:5" x14ac:dyDescent="0.2">
      <c r="A236" s="1">
        <v>226</v>
      </c>
      <c r="B236" s="2">
        <f t="shared" si="18"/>
        <v>232797.8272643894</v>
      </c>
      <c r="C236" s="2" t="e">
        <f t="shared" si="19"/>
        <v>#NUM!</v>
      </c>
      <c r="D236" s="2" t="e">
        <f t="shared" si="20"/>
        <v>#NUM!</v>
      </c>
      <c r="E236" s="2" t="e">
        <f t="shared" si="21"/>
        <v>#NUM!</v>
      </c>
    </row>
    <row r="237" spans="1:5" x14ac:dyDescent="0.2">
      <c r="A237" s="1">
        <v>227</v>
      </c>
      <c r="B237" s="2">
        <f t="shared" si="18"/>
        <v>232797.8272643894</v>
      </c>
      <c r="C237" s="2" t="e">
        <f t="shared" si="19"/>
        <v>#NUM!</v>
      </c>
      <c r="D237" s="2" t="e">
        <f t="shared" si="20"/>
        <v>#NUM!</v>
      </c>
      <c r="E237" s="2" t="e">
        <f t="shared" si="21"/>
        <v>#NUM!</v>
      </c>
    </row>
    <row r="238" spans="1:5" x14ac:dyDescent="0.2">
      <c r="A238" s="1">
        <v>228</v>
      </c>
      <c r="B238" s="2">
        <f t="shared" si="18"/>
        <v>232797.8272643894</v>
      </c>
      <c r="C238" s="2" t="e">
        <f t="shared" si="19"/>
        <v>#NUM!</v>
      </c>
      <c r="D238" s="2" t="e">
        <f t="shared" si="20"/>
        <v>#NUM!</v>
      </c>
      <c r="E238" s="2" t="e">
        <f t="shared" si="21"/>
        <v>#NUM!</v>
      </c>
    </row>
    <row r="239" spans="1:5" x14ac:dyDescent="0.2">
      <c r="A239" s="1">
        <v>229</v>
      </c>
      <c r="B239" s="2">
        <f t="shared" si="18"/>
        <v>232797.8272643894</v>
      </c>
      <c r="C239" s="2" t="e">
        <f t="shared" si="19"/>
        <v>#NUM!</v>
      </c>
      <c r="D239" s="2" t="e">
        <f t="shared" si="20"/>
        <v>#NUM!</v>
      </c>
      <c r="E239" s="2" t="e">
        <f t="shared" si="21"/>
        <v>#NUM!</v>
      </c>
    </row>
    <row r="240" spans="1:5" x14ac:dyDescent="0.2">
      <c r="A240" s="1">
        <v>230</v>
      </c>
      <c r="B240" s="2">
        <f t="shared" si="18"/>
        <v>232797.8272643894</v>
      </c>
      <c r="C240" s="2" t="e">
        <f t="shared" si="19"/>
        <v>#NUM!</v>
      </c>
      <c r="D240" s="2" t="e">
        <f t="shared" si="20"/>
        <v>#NUM!</v>
      </c>
      <c r="E240" s="2" t="e">
        <f t="shared" si="21"/>
        <v>#NUM!</v>
      </c>
    </row>
    <row r="241" spans="1:5" x14ac:dyDescent="0.2">
      <c r="A241" s="1">
        <v>231</v>
      </c>
      <c r="B241" s="2">
        <f t="shared" si="18"/>
        <v>232797.8272643894</v>
      </c>
      <c r="C241" s="2" t="e">
        <f t="shared" si="19"/>
        <v>#NUM!</v>
      </c>
      <c r="D241" s="2" t="e">
        <f t="shared" si="20"/>
        <v>#NUM!</v>
      </c>
      <c r="E241" s="2" t="e">
        <f t="shared" si="21"/>
        <v>#NUM!</v>
      </c>
    </row>
    <row r="242" spans="1:5" x14ac:dyDescent="0.2">
      <c r="A242" s="1">
        <v>232</v>
      </c>
      <c r="B242" s="2">
        <f t="shared" si="18"/>
        <v>232797.8272643894</v>
      </c>
      <c r="C242" s="2" t="e">
        <f t="shared" si="19"/>
        <v>#NUM!</v>
      </c>
      <c r="D242" s="2" t="e">
        <f t="shared" si="20"/>
        <v>#NUM!</v>
      </c>
      <c r="E242" s="2" t="e">
        <f t="shared" si="21"/>
        <v>#NUM!</v>
      </c>
    </row>
    <row r="243" spans="1:5" x14ac:dyDescent="0.2">
      <c r="A243" s="1">
        <v>233</v>
      </c>
      <c r="B243" s="2">
        <f t="shared" si="18"/>
        <v>232797.8272643894</v>
      </c>
      <c r="C243" s="2" t="e">
        <f t="shared" si="19"/>
        <v>#NUM!</v>
      </c>
      <c r="D243" s="2" t="e">
        <f t="shared" si="20"/>
        <v>#NUM!</v>
      </c>
      <c r="E243" s="2" t="e">
        <f t="shared" si="21"/>
        <v>#NUM!</v>
      </c>
    </row>
    <row r="244" spans="1:5" x14ac:dyDescent="0.2">
      <c r="A244" s="1">
        <v>234</v>
      </c>
      <c r="B244" s="2">
        <f t="shared" si="18"/>
        <v>232797.8272643894</v>
      </c>
      <c r="C244" s="2" t="e">
        <f t="shared" si="19"/>
        <v>#NUM!</v>
      </c>
      <c r="D244" s="2" t="e">
        <f t="shared" si="20"/>
        <v>#NUM!</v>
      </c>
      <c r="E244" s="2" t="e">
        <f t="shared" si="21"/>
        <v>#NUM!</v>
      </c>
    </row>
    <row r="245" spans="1:5" x14ac:dyDescent="0.2">
      <c r="A245" s="1">
        <v>235</v>
      </c>
      <c r="B245" s="2">
        <f t="shared" si="18"/>
        <v>232797.8272643894</v>
      </c>
      <c r="C245" s="2" t="e">
        <f t="shared" si="19"/>
        <v>#NUM!</v>
      </c>
      <c r="D245" s="2" t="e">
        <f t="shared" si="20"/>
        <v>#NUM!</v>
      </c>
      <c r="E245" s="2" t="e">
        <f t="shared" si="21"/>
        <v>#NUM!</v>
      </c>
    </row>
    <row r="246" spans="1:5" x14ac:dyDescent="0.2">
      <c r="A246" s="1">
        <v>236</v>
      </c>
      <c r="B246" s="2">
        <f t="shared" si="18"/>
        <v>232797.8272643894</v>
      </c>
      <c r="C246" s="2" t="e">
        <f t="shared" si="19"/>
        <v>#NUM!</v>
      </c>
      <c r="D246" s="2" t="e">
        <f t="shared" si="20"/>
        <v>#NUM!</v>
      </c>
      <c r="E246" s="2" t="e">
        <f t="shared" si="21"/>
        <v>#NUM!</v>
      </c>
    </row>
    <row r="247" spans="1:5" x14ac:dyDescent="0.2">
      <c r="A247" s="1">
        <v>237</v>
      </c>
      <c r="B247" s="2">
        <f t="shared" si="18"/>
        <v>232797.8272643894</v>
      </c>
      <c r="C247" s="2" t="e">
        <f t="shared" si="19"/>
        <v>#NUM!</v>
      </c>
      <c r="D247" s="2" t="e">
        <f t="shared" si="20"/>
        <v>#NUM!</v>
      </c>
      <c r="E247" s="2" t="e">
        <f t="shared" si="21"/>
        <v>#NUM!</v>
      </c>
    </row>
    <row r="248" spans="1:5" x14ac:dyDescent="0.2">
      <c r="A248" s="1">
        <v>238</v>
      </c>
      <c r="B248" s="2">
        <f t="shared" si="18"/>
        <v>232797.8272643894</v>
      </c>
      <c r="C248" s="2" t="e">
        <f t="shared" si="19"/>
        <v>#NUM!</v>
      </c>
      <c r="D248" s="2" t="e">
        <f t="shared" si="20"/>
        <v>#NUM!</v>
      </c>
      <c r="E248" s="2" t="e">
        <f t="shared" si="21"/>
        <v>#NUM!</v>
      </c>
    </row>
    <row r="249" spans="1:5" x14ac:dyDescent="0.2">
      <c r="A249" s="1">
        <v>239</v>
      </c>
      <c r="B249" s="2">
        <f t="shared" si="18"/>
        <v>232797.8272643894</v>
      </c>
      <c r="C249" s="2" t="e">
        <f t="shared" si="19"/>
        <v>#NUM!</v>
      </c>
      <c r="D249" s="2" t="e">
        <f t="shared" si="20"/>
        <v>#NUM!</v>
      </c>
      <c r="E249" s="2" t="e">
        <f t="shared" si="21"/>
        <v>#NUM!</v>
      </c>
    </row>
    <row r="250" spans="1:5" x14ac:dyDescent="0.2">
      <c r="A250" s="1">
        <v>240</v>
      </c>
      <c r="B250" s="2">
        <f t="shared" si="18"/>
        <v>232797.8272643894</v>
      </c>
      <c r="C250" s="2" t="e">
        <f t="shared" si="19"/>
        <v>#NUM!</v>
      </c>
      <c r="D250" s="2" t="e">
        <f t="shared" si="20"/>
        <v>#NUM!</v>
      </c>
      <c r="E250" s="2" t="e">
        <f t="shared" si="21"/>
        <v>#NUM!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депозит</vt:lpstr>
      <vt:lpstr>депозит (2)</vt:lpstr>
      <vt:lpstr>кредит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</dc:creator>
  <cp:lastModifiedBy>Гусев Александр Валентинович</cp:lastModifiedBy>
  <dcterms:created xsi:type="dcterms:W3CDTF">2011-11-21T08:15:47Z</dcterms:created>
  <dcterms:modified xsi:type="dcterms:W3CDTF">2016-08-10T06:53:40Z</dcterms:modified>
</cp:coreProperties>
</file>