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7175" windowHeight="9975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2"/>
  <c r="I2" a="1"/>
  <c r="I2"/>
  <c r="G13"/>
  <c r="H8"/>
  <c r="K3"/>
  <c r="K4"/>
  <c r="K5"/>
  <c r="K6"/>
  <c r="K2"/>
  <c r="J2" a="1"/>
  <c r="J2"/>
  <c r="I3" a="1"/>
  <c r="I3"/>
  <c r="I4" a="1"/>
  <c r="I4"/>
  <c r="I5" a="1"/>
  <c r="I5"/>
  <c r="I6" a="1"/>
  <c r="I6"/>
  <c r="G6" a="1"/>
  <c r="G6"/>
  <c r="G2" a="1"/>
  <c r="G2"/>
  <c r="G4" s="1"/>
  <c r="H2"/>
  <c r="F2"/>
  <c r="G11" l="1"/>
</calcChain>
</file>

<file path=xl/sharedStrings.xml><?xml version="1.0" encoding="utf-8"?>
<sst xmlns="http://schemas.openxmlformats.org/spreadsheetml/2006/main" count="27" uniqueCount="27">
  <si>
    <t>44444745282589077777 555558888822 ИП Абильбеков Иван Иванович</t>
  </si>
  <si>
    <t>44444745282589077777 5555588888 ООО "Алибек"</t>
  </si>
  <si>
    <t>44444745282589077777 5555588888 ООО Мяукысь</t>
  </si>
  <si>
    <t>44444745282589077777 555558888822 р/с 40702810276500000186 ИП Иванов Алексей Петрович</t>
  </si>
  <si>
    <t>44444745282589077777 555558888822 р/с 40702810276500000186//Фролов Матвей Владимирович//аровыфавы твыаолывоадлв ывоавылдао</t>
  </si>
  <si>
    <t>р/с 40702810276500000186 всрвроа 239083223235//Смирнов С. Д.//аровыфавы твыаолывоадлв ывоавылдао</t>
  </si>
  <si>
    <t>р/с 40702810276500000186 всрвроа выаыоварыв 239083223235//Сидоров Михаил Николаевич//аровыфавы твыаолывоадлв ывоавылдао</t>
  </si>
  <si>
    <t>44444745282589077777 5555588888 Общество с ограниченной ответственностью "Комуфляж"</t>
  </si>
  <si>
    <t>44444745282589077777 555558888822 Козлов Иван Иванович Индивидуальный предприниматель</t>
  </si>
  <si>
    <t>44444745282589077777 555558888822 Константинов Сергей Осипович (ИП)</t>
  </si>
  <si>
    <t>Индивидуальный предприниматель Зас Вениамин Денисович 44444745282589077777 555558888822 р/с 40702810276500000186</t>
  </si>
  <si>
    <t>Абильбеков Иван Иванович</t>
  </si>
  <si>
    <t>Алибек</t>
  </si>
  <si>
    <t>Мяукысь</t>
  </si>
  <si>
    <t>44444745282589077777 555558888822 Индивидуальный предприниматель Самоходов Дмитрий Владимирович</t>
  </si>
  <si>
    <t>Самоходов Дмитрий Владимирович</t>
  </si>
  <si>
    <t>Козлов Иван Иванович</t>
  </si>
  <si>
    <t>44444745282589077777 555558888822 Федоров Константин Дмитриевич ИП</t>
  </si>
  <si>
    <t>Федоров Константин Дмитриевич</t>
  </si>
  <si>
    <t>Константинов Сергей Осипович</t>
  </si>
  <si>
    <t>Иванов Алексей Петрович</t>
  </si>
  <si>
    <t>Фролов Матвей Владимирович</t>
  </si>
  <si>
    <t>Сидоров Михаил Николаевич</t>
  </si>
  <si>
    <t>Смирнов С. Д.</t>
  </si>
  <si>
    <t>Комуфляж</t>
  </si>
  <si>
    <t>Зас Вениамин Денисович</t>
  </si>
  <si>
    <t>"мони"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</si>
</sst>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4"/>
  <sheetViews>
    <sheetView tabSelected="1" workbookViewId="0">
      <selection activeCell="E2" sqref="E2"/>
    </sheetView>
  </sheetViews>
  <sheetFormatPr defaultRowHeight="15"/>
  <cols>
    <col min="2" max="2" width="29.85546875" style="1" customWidth="1"/>
    <col min="4" max="5" width="34.7109375" bestFit="1" customWidth="1"/>
  </cols>
  <sheetData>
    <row r="2" spans="2:11" ht="45">
      <c r="B2" s="2" t="s">
        <v>0</v>
      </c>
      <c r="D2" t="s">
        <v>11</v>
      </c>
      <c r="E2" t="str">
        <f>IF(NOT(ISERROR(SEARCH("ИП",B2))),IF(AND(RIGHT(B2,2)&lt;&gt;"ИП",RIGHT(B2,2)&lt;&gt;"П)"),MID(B2,SEARCH("ИП",B2)+3,LEN(B2)-SEARCH("ИП",B2)-2),IF(RIGHT(B2,2)="ИП",MID(RIGHT(B2,LEN(B2)-(MIN(SEARCH({"а","б","в","г","д","е","ж","з","и","й","к","л","м","н","о","п","р","с","т","у","ф","х","ц","ч","ш","щ","ъ","ы","ь","э","ю","я"},B2&amp;"абвгдежзийклмнопрстуфхцчшщъыьэюя"))-1)),1,LEN(RIGHT(B2,LEN(B2)-(MIN(SEARCH({"а","б","в","г","д","е","ж","з","и","й","к","л","м","н","о","п","р","с","т","у","ф","х","ц","ч","ш","щ","ъ","ы","ь","э","ю","я"},B2&amp;"абвгдежзийклмнопрстуфхцчшщъыьэюя"))-1)))-3),MID(RIGHT(B2,LEN(B2)-(MIN(SEARCH({"а","б","в","г","д","е","ж","з","и","й","к","л","м","н","о","п","р","с","т","у","ф","х","ц","ч","ш","щ","ъ","ы","ь","э","ю","я"},B2&amp;"абвгдежзийклмнопрстуфхцчшщъыьэюя"))-1)),1,LEN(RIGHT(B2,LEN(B2)-(MIN(SEARCH({"а","б","в","г","д","е","ж","з","и","й","к","л","м","н","о","п","р","с","т","у","ф","х","ц","ч","ш","щ","ъ","ы","ь","э","ю","я"},B2&amp;"абвгдежзийклмнопрстуфхцчшщъыьэюя"))-1)))-5))),IF(NOT(ISERROR(SEARCH("ООО",B2))),IF(NOT(ISERROR(SEARCH("""",B2))),LEFT(MID(B2,SEARCH("""",B2)+1,LEN(B2)-SEARCH("""",B2)),LEN(MID(B2,SEARCH("""",B2)+1,LEN(B2)-SEARCH("""",B2)))-1),MID(B2,SEARCH("ООО",B2)+4,LEN(B2)-(SEARCH("ООО",B2)+1))),IF(MID(B2,SEARCH("О",B2),40)="Общество с ограниченной ответственностью",LEFT(MID(B2,SEARCH("""",B2)+1,LEN(B2)-SEARCH("""",B2)),LEN(MID(B2,SEARCH("""",B2)+1,LEN(B2)-SEARCH("""",B2)))-1),IF(MID(B2,SEARCH("И",B2,2),30)="Индивидуальный предприниматель",MID(B2,SEARCH("И",B2)+31,LEN(B2)-(SEARCH("И",B2)+30)),IF(RIGHT(B2,30)="Индивидуальный предприниматель",LEFT(MID(B2,MIN(SEARCH({"а","б","в","г","д","е","ж","з","и","й","к","л","м","н","о","п","р","с","т","у","ф","х","ц","ч","ш","щ","ъ","ы","ь","э","ю","я"},B2&amp;"абвгдежзийклмнопрстуфхцчшщъыьэюя")),LEN(B2)-MIN(SEARCH({"а","б","в","г","д","е","ж","з","и","й","к","л","м","н","о","п","р","с","т","у","ф","х","ц","ч","ш","щ","ъ","ы","ь","э","ю","я"},B2&amp;"абвгдежзийклмнопрстуфхцчшщъыьэюя"))),LEN(MID(B2,MIN(SEARCH({"а","б","в","г","д","е","ж","з","и","й","к","л","м","н","о","п","р","с","т","у","ф","х","ц","ч","ш","щ","ъ","ы","ь","э","ю","я"},B2&amp;"абвгдежзийклмнопрстуфхцчшщъыьэюя")),LEN(B2)-MIN(SEARCH({"а","б","в","г","д","е","ж","з","и","й","к","л","м","н","о","п","р","с","т","у","ф","х","ц","ч","ш","щ","ъ","ы","ь","э","ю","я"},B2&amp;"абвгдежзийклмнопрстуфхцчшщъыьэюя"))))-30),IF(LEFT(B2,30)&lt;&gt;"Индивидуальный предприниматель",MID(B2,IF(MID(B2,SEARCH("/",B2)-1,3)="р/с",SEARCH("/",B2,SEARCH("/",B2)+1)+2,SEARCH("/",B2)+2),LEN(B2)-IF(MID(B2,SEARCH("/",B2)-1,3)="р/с",SEARCH("/",B2,SEARCH("/",B2)+1)+1,SEARCH("/",B2)+1)-LEN(RIGHT(B2,LEN(B2)-IF(MID(B2,SEARCH("/",B2)-1,3)="р/с",SEARCH("/",B2,SEARCH("/",B2,SEARCH("/",B2)+1)+2)-1,SEARCH("/",B2,SEARCH("/",B2)+2)-1)))),MID(B2,32,LEN(B2)-31-59)))))))</f>
        <v>Абильбеков Иван Иванович</v>
      </c>
      <c r="F2" t="str">
        <f>MID(B2,ROW($B$2:$B$99),1)</f>
        <v>4</v>
      </c>
      <c r="G2">
        <f t="array" aca="1" ref="G2" ca="1">MATCH(TRUE,CODE(MID(B2,ROW(OFFSET(B2,,,LEN(B2))),1))&gt;191,)</f>
        <v>34</v>
      </c>
      <c r="H2">
        <f>CODE("а")</f>
        <v>224</v>
      </c>
      <c r="I2" t="e">
        <f t="array" ref="I2">MIN(SEARCH(CHAR(ROW(192:255)),B2))</f>
        <v>#VALUE!</v>
      </c>
      <c r="J2">
        <f t="array" ref="J2">MAX(IF(ISNUMBER(--MID(B2,ROW(1:50),1)),ROW(1:50)))+1</f>
        <v>34</v>
      </c>
      <c r="K2">
        <f>MIN(SEARCH({"а","б","в","г","д","е","ж","з","и","й","к","л","м","н","о","п","р","с","т","у","ф","х","ц","ч","ш","щ","ъ","ы","ь","э","ю","я"},B2&amp;"абвгдежзийклмнопрстуфхцчшщъыьэюя"))</f>
        <v>35</v>
      </c>
    </row>
    <row r="3" spans="2:11" ht="30">
      <c r="B3" s="1" t="s">
        <v>1</v>
      </c>
      <c r="D3" t="s">
        <v>12</v>
      </c>
      <c r="E3" t="str">
        <f>IF(NOT(ISERROR(SEARCH("ИП",B3))),IF(AND(RIGHT(B3,2)&lt;&gt;"ИП",RIGHT(B3,2)&lt;&gt;"П)"),MID(B3,SEARCH("ИП",B3)+3,LEN(B3)-SEARCH("ИП",B3)-2),IF(RIGHT(B3,2)="ИП",MID(RIGHT(B3,LEN(B3)-(MIN(SEARCH({"а","б","в","г","д","е","ж","з","и","й","к","л","м","н","о","п","р","с","т","у","ф","х","ц","ч","ш","щ","ъ","ы","ь","э","ю","я"},B3&amp;"абвгдежзийклмнопрстуфхцчшщъыьэюя"))-1)),1,LEN(RIGHT(B3,LEN(B3)-(MIN(SEARCH({"а","б","в","г","д","е","ж","з","и","й","к","л","м","н","о","п","р","с","т","у","ф","х","ц","ч","ш","щ","ъ","ы","ь","э","ю","я"},B3&amp;"абвгдежзийклмнопрстуфхцчшщъыьэюя"))-1)))-3),MID(RIGHT(B3,LEN(B3)-(MIN(SEARCH({"а","б","в","г","д","е","ж","з","и","й","к","л","м","н","о","п","р","с","т","у","ф","х","ц","ч","ш","щ","ъ","ы","ь","э","ю","я"},B3&amp;"абвгдежзийклмнопрстуфхцчшщъыьэюя"))-1)),1,LEN(RIGHT(B3,LEN(B3)-(MIN(SEARCH({"а","б","в","г","д","е","ж","з","и","й","к","л","м","н","о","п","р","с","т","у","ф","х","ц","ч","ш","щ","ъ","ы","ь","э","ю","я"},B3&amp;"абвгдежзийклмнопрстуфхцчшщъыьэюя"))-1)))-5))),IF(NOT(ISERROR(SEARCH("ООО",B3))),IF(NOT(ISERROR(SEARCH("""",B3))),LEFT(MID(B3,SEARCH("""",B3)+1,LEN(B3)-SEARCH("""",B3)),LEN(MID(B3,SEARCH("""",B3)+1,LEN(B3)-SEARCH("""",B3)))-1),MID(B3,SEARCH("ООО",B3)+4,LEN(B3)-(SEARCH("ООО",B3)+1))),IF(MID(B3,SEARCH("О",B3),40)="Общество с ограниченной ответственностью",LEFT(MID(B3,SEARCH("""",B3)+1,LEN(B3)-SEARCH("""",B3)),LEN(MID(B3,SEARCH("""",B3)+1,LEN(B3)-SEARCH("""",B3)))-1),IF(MID(B3,SEARCH("И",B3,2),30)="Индивидуальный предприниматель",MID(B3,SEARCH("И",B3)+31,LEN(B3)-(SEARCH("И",B3)+30)),IF(RIGHT(B3,30)="Индивидуальный предприниматель",LEFT(MID(B3,MIN(SEARCH({"а","б","в","г","д","е","ж","з","и","й","к","л","м","н","о","п","р","с","т","у","ф","х","ц","ч","ш","щ","ъ","ы","ь","э","ю","я"},B3&amp;"абвгдежзийклмнопрстуфхцчшщъыьэюя")),LEN(B3)-MIN(SEARCH({"а","б","в","г","д","е","ж","з","и","й","к","л","м","н","о","п","р","с","т","у","ф","х","ц","ч","ш","щ","ъ","ы","ь","э","ю","я"},B3&amp;"абвгдежзийклмнопрстуфхцчшщъыьэюя"))),LEN(MID(B3,MIN(SEARCH({"а","б","в","г","д","е","ж","з","и","й","к","л","м","н","о","п","р","с","т","у","ф","х","ц","ч","ш","щ","ъ","ы","ь","э","ю","я"},B3&amp;"абвгдежзийклмнопрстуфхцчшщъыьэюя")),LEN(B3)-MIN(SEARCH({"а","б","в","г","д","е","ж","з","и","й","к","л","м","н","о","п","р","с","т","у","ф","х","ц","ч","ш","щ","ъ","ы","ь","э","ю","я"},B3&amp;"абвгдежзийклмнопрстуфхцчшщъыьэюя"))))-30),IF(LEFT(B3,30)&lt;&gt;"Индивидуальный предприниматель",MID(B3,IF(MID(B3,SEARCH("/",B3)-1,3)="р/с",SEARCH("/",B3,SEARCH("/",B3)+1)+2,SEARCH("/",B3)+2),LEN(B3)-IF(MID(B3,SEARCH("/",B3)-1,3)="р/с",SEARCH("/",B3,SEARCH("/",B3)+1)+1,SEARCH("/",B3)+1)-LEN(RIGHT(B3,LEN(B3)-IF(MID(B3,SEARCH("/",B3)-1,3)="р/с",SEARCH("/",B3,SEARCH("/",B3,SEARCH("/",B3)+1)+2)-1,SEARCH("/",B3,SEARCH("/",B3)+2)-1)))),MID(B3,32,LEN(B3)-31-59)))))))</f>
        <v>Алибек</v>
      </c>
      <c r="I3">
        <f t="array" ref="I3">MIN(IFERROR(SEARCH(CHAR(ROW(193:256)),B3),""))</f>
        <v>33</v>
      </c>
      <c r="K3">
        <f>MIN(SEARCH({"а","б","в","г","д","е","ж","з","и","й","к","л","м","н","о","п","р","с","т","у","ф","х","ц","ч","ш","щ","ъ","ы","ь","э","ю","я"},B3&amp;"абвгдежзийклмнопрстуфхцчшщъыьэюя"))</f>
        <v>33</v>
      </c>
    </row>
    <row r="4" spans="2:11" ht="30">
      <c r="B4" s="1" t="s">
        <v>2</v>
      </c>
      <c r="D4" t="s">
        <v>13</v>
      </c>
      <c r="E4" t="str">
        <f>IF(NOT(ISERROR(SEARCH("ИП",B4))),IF(AND(RIGHT(B4,2)&lt;&gt;"ИП",RIGHT(B4,2)&lt;&gt;"П)"),MID(B4,SEARCH("ИП",B4)+3,LEN(B4)-SEARCH("ИП",B4)-2),IF(RIGHT(B4,2)="ИП",MID(RIGHT(B4,LEN(B4)-(MIN(SEARCH({"а","б","в","г","д","е","ж","з","и","й","к","л","м","н","о","п","р","с","т","у","ф","х","ц","ч","ш","щ","ъ","ы","ь","э","ю","я"},B4&amp;"абвгдежзийклмнопрстуфхцчшщъыьэюя"))-1)),1,LEN(RIGHT(B4,LEN(B4)-(MIN(SEARCH({"а","б","в","г","д","е","ж","з","и","й","к","л","м","н","о","п","р","с","т","у","ф","х","ц","ч","ш","щ","ъ","ы","ь","э","ю","я"},B4&amp;"абвгдежзийклмнопрстуфхцчшщъыьэюя"))-1)))-3),MID(RIGHT(B4,LEN(B4)-(MIN(SEARCH({"а","б","в","г","д","е","ж","з","и","й","к","л","м","н","о","п","р","с","т","у","ф","х","ц","ч","ш","щ","ъ","ы","ь","э","ю","я"},B4&amp;"абвгдежзийклмнопрстуфхцчшщъыьэюя"))-1)),1,LEN(RIGHT(B4,LEN(B4)-(MIN(SEARCH({"а","б","в","г","д","е","ж","з","и","й","к","л","м","н","о","п","р","с","т","у","ф","х","ц","ч","ш","щ","ъ","ы","ь","э","ю","я"},B4&amp;"абвгдежзийклмнопрстуфхцчшщъыьэюя"))-1)))-5))),IF(NOT(ISERROR(SEARCH("ООО",B4))),IF(NOT(ISERROR(SEARCH("""",B4))),LEFT(MID(B4,SEARCH("""",B4)+1,LEN(B4)-SEARCH("""",B4)),LEN(MID(B4,SEARCH("""",B4)+1,LEN(B4)-SEARCH("""",B4)))-1),MID(B4,SEARCH("ООО",B4)+4,LEN(B4)-(SEARCH("ООО",B4)+1))),IF(MID(B4,SEARCH("О",B4),40)="Общество с ограниченной ответственностью",LEFT(MID(B4,SEARCH("""",B4)+1,LEN(B4)-SEARCH("""",B4)),LEN(MID(B4,SEARCH("""",B4)+1,LEN(B4)-SEARCH("""",B4)))-1),IF(MID(B4,SEARCH("И",B4,2),30)="Индивидуальный предприниматель",MID(B4,SEARCH("И",B4)+31,LEN(B4)-(SEARCH("И",B4)+30)),IF(RIGHT(B4,30)="Индивидуальный предприниматель",LEFT(MID(B4,MIN(SEARCH({"а","б","в","г","д","е","ж","з","и","й","к","л","м","н","о","п","р","с","т","у","ф","х","ц","ч","ш","щ","ъ","ы","ь","э","ю","я"},B4&amp;"абвгдежзийклмнопрстуфхцчшщъыьэюя")),LEN(B4)-MIN(SEARCH({"а","б","в","г","д","е","ж","з","и","й","к","л","м","н","о","п","р","с","т","у","ф","х","ц","ч","ш","щ","ъ","ы","ь","э","ю","я"},B4&amp;"абвгдежзийклмнопрстуфхцчшщъыьэюя"))),LEN(MID(B4,MIN(SEARCH({"а","б","в","г","д","е","ж","з","и","й","к","л","м","н","о","п","р","с","т","у","ф","х","ц","ч","ш","щ","ъ","ы","ь","э","ю","я"},B4&amp;"абвгдежзийклмнопрстуфхцчшщъыьэюя")),LEN(B4)-MIN(SEARCH({"а","б","в","г","д","е","ж","з","и","й","к","л","м","н","о","п","р","с","т","у","ф","х","ц","ч","ш","щ","ъ","ы","ь","э","ю","я"},B4&amp;"абвгдежзийклмнопрстуфхцчшщъыьэюя"))))-30),IF(LEFT(B4,30)&lt;&gt;"Индивидуальный предприниматель",MID(B4,IF(MID(B4,SEARCH("/",B4)-1,3)="р/с",SEARCH("/",B4,SEARCH("/",B4)+1)+2,SEARCH("/",B4)+2),LEN(B4)-IF(MID(B4,SEARCH("/",B4)-1,3)="р/с",SEARCH("/",B4,SEARCH("/",B4)+1)+1,SEARCH("/",B4)+1)-LEN(RIGHT(B4,LEN(B4)-IF(MID(B4,SEARCH("/",B4)-1,3)="р/с",SEARCH("/",B4,SEARCH("/",B4,SEARCH("/",B4)+1)+2)-1,SEARCH("/",B4,SEARCH("/",B4)+2)-1)))),MID(B4,32,LEN(B4)-31-59)))))))</f>
        <v>Мяукысь</v>
      </c>
      <c r="G4" t="str">
        <f ca="1">MID(B2,G2,2)</f>
        <v xml:space="preserve"> И</v>
      </c>
      <c r="I4">
        <f t="array" ref="I4">MIN(IFERROR(SEARCH(CHAR(ROW(194:257)),B4),""))</f>
        <v>33</v>
      </c>
      <c r="K4">
        <f>MIN(SEARCH({"а","б","в","г","д","е","ж","з","и","й","к","л","м","н","о","п","р","с","т","у","ф","х","ц","ч","ш","щ","ъ","ы","ь","э","ю","я"},B4&amp;"абвгдежзийклмнопрстуфхцчшщъыьэюя"))</f>
        <v>33</v>
      </c>
    </row>
    <row r="5" spans="2:11" ht="61.5" customHeight="1">
      <c r="B5" s="2" t="s">
        <v>14</v>
      </c>
      <c r="D5" t="s">
        <v>15</v>
      </c>
      <c r="E5" t="str">
        <f>IF(NOT(ISERROR(SEARCH("ИП",B5))),IF(AND(RIGHT(B5,2)&lt;&gt;"ИП",RIGHT(B5,2)&lt;&gt;"П)"),MID(B5,SEARCH("ИП",B5)+3,LEN(B5)-SEARCH("ИП",B5)-2),IF(RIGHT(B5,2)="ИП",MID(RIGHT(B5,LEN(B5)-(MIN(SEARCH({"а","б","в","г","д","е","ж","з","и","й","к","л","м","н","о","п","р","с","т","у","ф","х","ц","ч","ш","щ","ъ","ы","ь","э","ю","я"},B5&amp;"абвгдежзийклмнопрстуфхцчшщъыьэюя"))-1)),1,LEN(RIGHT(B5,LEN(B5)-(MIN(SEARCH({"а","б","в","г","д","е","ж","з","и","й","к","л","м","н","о","п","р","с","т","у","ф","х","ц","ч","ш","щ","ъ","ы","ь","э","ю","я"},B5&amp;"абвгдежзийклмнопрстуфхцчшщъыьэюя"))-1)))-3),MID(RIGHT(B5,LEN(B5)-(MIN(SEARCH({"а","б","в","г","д","е","ж","з","и","й","к","л","м","н","о","п","р","с","т","у","ф","х","ц","ч","ш","щ","ъ","ы","ь","э","ю","я"},B5&amp;"абвгдежзийклмнопрстуфхцчшщъыьэюя"))-1)),1,LEN(RIGHT(B5,LEN(B5)-(MIN(SEARCH({"а","б","в","г","д","е","ж","з","и","й","к","л","м","н","о","п","р","с","т","у","ф","х","ц","ч","ш","щ","ъ","ы","ь","э","ю","я"},B5&amp;"абвгдежзийклмнопрстуфхцчшщъыьэюя"))-1)))-5))),IF(NOT(ISERROR(SEARCH("ООО",B5))),IF(NOT(ISERROR(SEARCH("""",B5))),LEFT(MID(B5,SEARCH("""",B5)+1,LEN(B5)-SEARCH("""",B5)),LEN(MID(B5,SEARCH("""",B5)+1,LEN(B5)-SEARCH("""",B5)))-1),MID(B5,SEARCH("ООО",B5)+4,LEN(B5)-(SEARCH("ООО",B5)+1))),IF(MID(B5,SEARCH("О",B5),40)="Общество с ограниченной ответственностью",LEFT(MID(B5,SEARCH("""",B5)+1,LEN(B5)-SEARCH("""",B5)),LEN(MID(B5,SEARCH("""",B5)+1,LEN(B5)-SEARCH("""",B5)))-1),IF(MID(B5,SEARCH("И",B5,2),30)="Индивидуальный предприниматель",MID(B5,SEARCH("И",B5)+31,LEN(B5)-(SEARCH("И",B5)+30)),IF(RIGHT(B5,30)="Индивидуальный предприниматель",LEFT(MID(B5,MIN(SEARCH({"а","б","в","г","д","е","ж","з","и","й","к","л","м","н","о","п","р","с","т","у","ф","х","ц","ч","ш","щ","ъ","ы","ь","э","ю","я"},B5&amp;"абвгдежзийклмнопрстуфхцчшщъыьэюя")),LEN(B5)-MIN(SEARCH({"а","б","в","г","д","е","ж","з","и","й","к","л","м","н","о","п","р","с","т","у","ф","х","ц","ч","ш","щ","ъ","ы","ь","э","ю","я"},B5&amp;"абвгдежзийклмнопрстуфхцчшщъыьэюя"))),LEN(MID(B5,MIN(SEARCH({"а","б","в","г","д","е","ж","з","и","й","к","л","м","н","о","п","р","с","т","у","ф","х","ц","ч","ш","щ","ъ","ы","ь","э","ю","я"},B5&amp;"абвгдежзийклмнопрстуфхцчшщъыьэюя")),LEN(B5)-MIN(SEARCH({"а","б","в","г","д","е","ж","з","и","й","к","л","м","н","о","п","р","с","т","у","ф","х","ц","ч","ш","щ","ъ","ы","ь","э","ю","я"},B5&amp;"абвгдежзийклмнопрстуфхцчшщъыьэюя"))))-30),IF(LEFT(B5,30)&lt;&gt;"Индивидуальный предприниматель",MID(B5,IF(MID(B5,SEARCH("/",B5)-1,3)="р/с",SEARCH("/",B5,SEARCH("/",B5)+1)+2,SEARCH("/",B5)+2),LEN(B5)-IF(MID(B5,SEARCH("/",B5)-1,3)="р/с",SEARCH("/",B5,SEARCH("/",B5)+1)+1,SEARCH("/",B5)+1)-LEN(RIGHT(B5,LEN(B5)-IF(MID(B5,SEARCH("/",B5)-1,3)="р/с",SEARCH("/",B5,SEARCH("/",B5,SEARCH("/",B5)+1)+2)-1,SEARCH("/",B5,SEARCH("/",B5)+2)-1)))),MID(B5,32,LEN(B5)-31-59)))))))</f>
        <v>Самоходов Дмитрий Владимирович</v>
      </c>
      <c r="I5">
        <f t="array" ref="I5">MIN(IFERROR(SEARCH(CHAR(ROW(195:258)),B5),""))</f>
        <v>35</v>
      </c>
      <c r="K5">
        <f>MIN(SEARCH({"а","б","в","г","д","е","ж","з","и","й","к","л","м","н","о","п","р","с","т","у","ф","х","ц","ч","ш","щ","ъ","ы","ь","э","ю","я"},B5&amp;"абвгдежзийклмнопрстуфхцчшщъыьэюя"))</f>
        <v>35</v>
      </c>
    </row>
    <row r="6" spans="2:11" ht="60">
      <c r="B6" s="2" t="s">
        <v>8</v>
      </c>
      <c r="D6" t="s">
        <v>16</v>
      </c>
      <c r="E6" t="str">
        <f>IF(NOT(ISERROR(SEARCH("ИП",B6))),IF(AND(RIGHT(B6,2)&lt;&gt;"ИП",RIGHT(B6,2)&lt;&gt;"П)"),MID(B6,SEARCH("ИП",B6)+3,LEN(B6)-SEARCH("ИП",B6)-2),IF(RIGHT(B6,2)="ИП",MID(RIGHT(B6,LEN(B6)-(MIN(SEARCH({"а","б","в","г","д","е","ж","з","и","й","к","л","м","н","о","п","р","с","т","у","ф","х","ц","ч","ш","щ","ъ","ы","ь","э","ю","я"},B6&amp;"абвгдежзийклмнопрстуфхцчшщъыьэюя"))-1)),1,LEN(RIGHT(B6,LEN(B6)-(MIN(SEARCH({"а","б","в","г","д","е","ж","з","и","й","к","л","м","н","о","п","р","с","т","у","ф","х","ц","ч","ш","щ","ъ","ы","ь","э","ю","я"},B6&amp;"абвгдежзийклмнопрстуфхцчшщъыьэюя"))-1)))-3),MID(RIGHT(B6,LEN(B6)-(MIN(SEARCH({"а","б","в","г","д","е","ж","з","и","й","к","л","м","н","о","п","р","с","т","у","ф","х","ц","ч","ш","щ","ъ","ы","ь","э","ю","я"},B6&amp;"абвгдежзийклмнопрстуфхцчшщъыьэюя"))-1)),1,LEN(RIGHT(B6,LEN(B6)-(MIN(SEARCH({"а","б","в","г","д","е","ж","з","и","й","к","л","м","н","о","п","р","с","т","у","ф","х","ц","ч","ш","щ","ъ","ы","ь","э","ю","я"},B6&amp;"абвгдежзийклмнопрстуфхцчшщъыьэюя"))-1)))-5))),IF(NOT(ISERROR(SEARCH("ООО",B6))),IF(NOT(ISERROR(SEARCH("""",B6))),LEFT(MID(B6,SEARCH("""",B6)+1,LEN(B6)-SEARCH("""",B6)),LEN(MID(B6,SEARCH("""",B6)+1,LEN(B6)-SEARCH("""",B6)))-1),MID(B6,SEARCH("ООО",B6)+4,LEN(B6)-(SEARCH("ООО",B6)+1))),IF(MID(B6,SEARCH("О",B6),40)="Общество с ограниченной ответственностью",LEFT(MID(B6,SEARCH("""",B6)+1,LEN(B6)-SEARCH("""",B6)),LEN(MID(B6,SEARCH("""",B6)+1,LEN(B6)-SEARCH("""",B6)))-1),IF(MID(B6,SEARCH("И",B6,2),30)="Индивидуальный предприниматель",MID(B6,SEARCH("И",B6)+31,LEN(B6)-(SEARCH("И",B6)+30)),IF(RIGHT(B6,30)="Индивидуальный предприниматель",LEFT(MID(B6,MIN(SEARCH({"а","б","в","г","д","е","ж","з","и","й","к","л","м","н","о","п","р","с","т","у","ф","х","ц","ч","ш","щ","ъ","ы","ь","э","ю","я"},B6&amp;"абвгдежзийклмнопрстуфхцчшщъыьэюя")),LEN(B6)-MIN(SEARCH({"а","б","в","г","д","е","ж","з","и","й","к","л","м","н","о","п","р","с","т","у","ф","х","ц","ч","ш","щ","ъ","ы","ь","э","ю","я"},B6&amp;"абвгдежзийклмнопрстуфхцчшщъыьэюя"))),LEN(MID(B6,MIN(SEARCH({"а","б","в","г","д","е","ж","з","и","й","к","л","м","н","о","п","р","с","т","у","ф","х","ц","ч","ш","щ","ъ","ы","ь","э","ю","я"},B6&amp;"абвгдежзийклмнопрстуфхцчшщъыьэюя")),LEN(B6)-MIN(SEARCH({"а","б","в","г","д","е","ж","з","и","й","к","л","м","н","о","п","р","с","т","у","ф","х","ц","ч","ш","щ","ъ","ы","ь","э","ю","я"},B6&amp;"абвгдежзийклмнопрстуфхцчшщъыьэюя"))))-30),IF(LEFT(B6,30)&lt;&gt;"Индивидуальный предприниматель",MID(B6,IF(MID(B6,SEARCH("/",B6)-1,3)="р/с",SEARCH("/",B6,SEARCH("/",B6)+1)+2,SEARCH("/",B6)+2),LEN(B6)-IF(MID(B6,SEARCH("/",B6)-1,3)="р/с",SEARCH("/",B6,SEARCH("/",B6)+1)+1,SEARCH("/",B6)+1)-LEN(RIGHT(B6,LEN(B6)-IF(MID(B6,SEARCH("/",B6)-1,3)="р/с",SEARCH("/",B6,SEARCH("/",B6,SEARCH("/",B6)+1)+2)-1,SEARCH("/",B6,SEARCH("/",B6)+2)-1)))),MID(B6,32,LEN(B6)-31-59)))))))</f>
        <v>Козлов Иван Иванович</v>
      </c>
      <c r="G6" t="str">
        <f t="array" aca="1" ref="G6" ca="1">MID(B6,MATCH(TRUE,CODE(MID(B6,ROW(OFFSET(B6,,,LEN(B6))),1))&gt;191,),5)</f>
        <v xml:space="preserve">8822 </v>
      </c>
      <c r="I6">
        <f t="array" ref="I6">MIN(IFERROR(SEARCH(CHAR(ROW(196:259)),B6),""))</f>
        <v>35</v>
      </c>
      <c r="K6">
        <f>MIN(SEARCH({"а","б","в","г","д","е","ж","з","и","й","к","л","м","н","о","п","р","с","т","у","ф","х","ц","ч","ш","щ","ъ","ы","ь","э","ю","я"},B6&amp;"абвгдежзийклмнопрстуфхцчшщъыьэюя"))</f>
        <v>35</v>
      </c>
    </row>
    <row r="7" spans="2:11" ht="45">
      <c r="B7" s="2" t="s">
        <v>17</v>
      </c>
      <c r="D7" t="s">
        <v>18</v>
      </c>
      <c r="E7" t="str">
        <f>IF(NOT(ISERROR(SEARCH("ИП",B7))),IF(AND(RIGHT(B7,2)&lt;&gt;"ИП",RIGHT(B7,2)&lt;&gt;"П)"),MID(B7,SEARCH("ИП",B7)+3,LEN(B7)-SEARCH("ИП",B7)-2),IF(RIGHT(B7,2)="ИП",MID(RIGHT(B7,LEN(B7)-(MIN(SEARCH({"а","б","в","г","д","е","ж","з","и","й","к","л","м","н","о","п","р","с","т","у","ф","х","ц","ч","ш","щ","ъ","ы","ь","э","ю","я"},B7&amp;"абвгдежзийклмнопрстуфхцчшщъыьэюя"))-1)),1,LEN(RIGHT(B7,LEN(B7)-(MIN(SEARCH({"а","б","в","г","д","е","ж","з","и","й","к","л","м","н","о","п","р","с","т","у","ф","х","ц","ч","ш","щ","ъ","ы","ь","э","ю","я"},B7&amp;"абвгдежзийклмнопрстуфхцчшщъыьэюя"))-1)))-3),MID(RIGHT(B7,LEN(B7)-(MIN(SEARCH({"а","б","в","г","д","е","ж","з","и","й","к","л","м","н","о","п","р","с","т","у","ф","х","ц","ч","ш","щ","ъ","ы","ь","э","ю","я"},B7&amp;"абвгдежзийклмнопрстуфхцчшщъыьэюя"))-1)),1,LEN(RIGHT(B7,LEN(B7)-(MIN(SEARCH({"а","б","в","г","д","е","ж","з","и","й","к","л","м","н","о","п","р","с","т","у","ф","х","ц","ч","ш","щ","ъ","ы","ь","э","ю","я"},B7&amp;"абвгдежзийклмнопрстуфхцчшщъыьэюя"))-1)))-5))),IF(NOT(ISERROR(SEARCH("ООО",B7))),IF(NOT(ISERROR(SEARCH("""",B7))),LEFT(MID(B7,SEARCH("""",B7)+1,LEN(B7)-SEARCH("""",B7)),LEN(MID(B7,SEARCH("""",B7)+1,LEN(B7)-SEARCH("""",B7)))-1),MID(B7,SEARCH("ООО",B7)+4,LEN(B7)-(SEARCH("ООО",B7)+1))),IF(MID(B7,SEARCH("О",B7),40)="Общество с ограниченной ответственностью",LEFT(MID(B7,SEARCH("""",B7)+1,LEN(B7)-SEARCH("""",B7)),LEN(MID(B7,SEARCH("""",B7)+1,LEN(B7)-SEARCH("""",B7)))-1),IF(MID(B7,SEARCH("И",B7,2),30)="Индивидуальный предприниматель",MID(B7,SEARCH("И",B7)+31,LEN(B7)-(SEARCH("И",B7)+30)),IF(RIGHT(B7,30)="Индивидуальный предприниматель",LEFT(MID(B7,MIN(SEARCH({"а","б","в","г","д","е","ж","з","и","й","к","л","м","н","о","п","р","с","т","у","ф","х","ц","ч","ш","щ","ъ","ы","ь","э","ю","я"},B7&amp;"абвгдежзийклмнопрстуфхцчшщъыьэюя")),LEN(B7)-MIN(SEARCH({"а","б","в","г","д","е","ж","з","и","й","к","л","м","н","о","п","р","с","т","у","ф","х","ц","ч","ш","щ","ъ","ы","ь","э","ю","я"},B7&amp;"абвгдежзийклмнопрстуфхцчшщъыьэюя"))),LEN(MID(B7,MIN(SEARCH({"а","б","в","г","д","е","ж","з","и","й","к","л","м","н","о","п","р","с","т","у","ф","х","ц","ч","ш","щ","ъ","ы","ь","э","ю","я"},B7&amp;"абвгдежзийклмнопрстуфхцчшщъыьэюя")),LEN(B7)-MIN(SEARCH({"а","б","в","г","д","е","ж","з","и","й","к","л","м","н","о","п","р","с","т","у","ф","х","ц","ч","ш","щ","ъ","ы","ь","э","ю","я"},B7&amp;"абвгдежзийклмнопрстуфхцчшщъыьэюя"))))-30),IF(LEFT(B7,30)&lt;&gt;"Индивидуальный предприниматель",MID(B7,IF(MID(B7,SEARCH("/",B7)-1,3)="р/с",SEARCH("/",B7,SEARCH("/",B7)+1)+2,SEARCH("/",B7)+2),LEN(B7)-IF(MID(B7,SEARCH("/",B7)-1,3)="р/с",SEARCH("/",B7,SEARCH("/",B7)+1)+1,SEARCH("/",B7)+1)-LEN(RIGHT(B7,LEN(B7)-IF(MID(B7,SEARCH("/",B7)-1,3)="р/с",SEARCH("/",B7,SEARCH("/",B7,SEARCH("/",B7)+1)+2)-1,SEARCH("/",B7,SEARCH("/",B7)+2)-1)))),MID(B7,32,LEN(B7)-31-59)))))))</f>
        <v>Федоров Константин Дмитриевич</v>
      </c>
    </row>
    <row r="8" spans="2:11" ht="45">
      <c r="B8" s="2" t="s">
        <v>9</v>
      </c>
      <c r="D8" t="s">
        <v>19</v>
      </c>
      <c r="E8" t="str">
        <f>IF(NOT(ISERROR(SEARCH("ИП",B8))),IF(AND(RIGHT(B8,2)&lt;&gt;"ИП",RIGHT(B8,2)&lt;&gt;"П)"),MID(B8,SEARCH("ИП",B8)+3,LEN(B8)-SEARCH("ИП",B8)-2),IF(RIGHT(B8,2)="ИП",MID(RIGHT(B8,LEN(B8)-(MIN(SEARCH({"а","б","в","г","д","е","ж","з","и","й","к","л","м","н","о","п","р","с","т","у","ф","х","ц","ч","ш","щ","ъ","ы","ь","э","ю","я"},B8&amp;"абвгдежзийклмнопрстуфхцчшщъыьэюя"))-1)),1,LEN(RIGHT(B8,LEN(B8)-(MIN(SEARCH({"а","б","в","г","д","е","ж","з","и","й","к","л","м","н","о","п","р","с","т","у","ф","х","ц","ч","ш","щ","ъ","ы","ь","э","ю","я"},B8&amp;"абвгдежзийклмнопрстуфхцчшщъыьэюя"))-1)))-3),MID(RIGHT(B8,LEN(B8)-(MIN(SEARCH({"а","б","в","г","д","е","ж","з","и","й","к","л","м","н","о","п","р","с","т","у","ф","х","ц","ч","ш","щ","ъ","ы","ь","э","ю","я"},B8&amp;"абвгдежзийклмнопрстуфхцчшщъыьэюя"))-1)),1,LEN(RIGHT(B8,LEN(B8)-(MIN(SEARCH({"а","б","в","г","д","е","ж","з","и","й","к","л","м","н","о","п","р","с","т","у","ф","х","ц","ч","ш","щ","ъ","ы","ь","э","ю","я"},B8&amp;"абвгдежзийклмнопрстуфхцчшщъыьэюя"))-1)))-5))),IF(NOT(ISERROR(SEARCH("ООО",B8))),IF(NOT(ISERROR(SEARCH("""",B8))),LEFT(MID(B8,SEARCH("""",B8)+1,LEN(B8)-SEARCH("""",B8)),LEN(MID(B8,SEARCH("""",B8)+1,LEN(B8)-SEARCH("""",B8)))-1),MID(B8,SEARCH("ООО",B8)+4,LEN(B8)-(SEARCH("ООО",B8)+1))),IF(MID(B8,SEARCH("О",B8),40)="Общество с ограниченной ответственностью",LEFT(MID(B8,SEARCH("""",B8)+1,LEN(B8)-SEARCH("""",B8)),LEN(MID(B8,SEARCH("""",B8)+1,LEN(B8)-SEARCH("""",B8)))-1),IF(MID(B8,SEARCH("И",B8,2),30)="Индивидуальный предприниматель",MID(B8,SEARCH("И",B8)+31,LEN(B8)-(SEARCH("И",B8)+30)),IF(RIGHT(B8,30)="Индивидуальный предприниматель",LEFT(MID(B8,MIN(SEARCH({"а","б","в","г","д","е","ж","з","и","й","к","л","м","н","о","п","р","с","т","у","ф","х","ц","ч","ш","щ","ъ","ы","ь","э","ю","я"},B8&amp;"абвгдежзийклмнопрстуфхцчшщъыьэюя")),LEN(B8)-MIN(SEARCH({"а","б","в","г","д","е","ж","з","и","й","к","л","м","н","о","п","р","с","т","у","ф","х","ц","ч","ш","щ","ъ","ы","ь","э","ю","я"},B8&amp;"абвгдежзийклмнопрстуфхцчшщъыьэюя"))),LEN(MID(B8,MIN(SEARCH({"а","б","в","г","д","е","ж","з","и","й","к","л","м","н","о","п","р","с","т","у","ф","х","ц","ч","ш","щ","ъ","ы","ь","э","ю","я"},B8&amp;"абвгдежзийклмнопрстуфхцчшщъыьэюя")),LEN(B8)-MIN(SEARCH({"а","б","в","г","д","е","ж","з","и","й","к","л","м","н","о","п","р","с","т","у","ф","х","ц","ч","ш","щ","ъ","ы","ь","э","ю","я"},B8&amp;"абвгдежзийклмнопрстуфхцчшщъыьэюя"))))-30),IF(LEFT(B8,30)&lt;&gt;"Индивидуальный предприниматель",MID(B8,IF(MID(B8,SEARCH("/",B8)-1,3)="р/с",SEARCH("/",B8,SEARCH("/",B8)+1)+2,SEARCH("/",B8)+2),LEN(B8)-IF(MID(B8,SEARCH("/",B8)-1,3)="р/с",SEARCH("/",B8,SEARCH("/",B8)+1)+1,SEARCH("/",B8)+1)-LEN(RIGHT(B8,LEN(B8)-IF(MID(B8,SEARCH("/",B8)-1,3)="р/с",SEARCH("/",B8,SEARCH("/",B8,SEARCH("/",B8)+1)+2)-1,SEARCH("/",B8,SEARCH("/",B8)+2)-1)))),MID(B8,32,LEN(B8)-31-59)))))))</f>
        <v>Константинов Сергей Осипович</v>
      </c>
      <c r="H8" t="str">
        <f>RIGHT(B8,1)</f>
        <v>)</v>
      </c>
    </row>
    <row r="9" spans="2:11" ht="60">
      <c r="B9" s="2" t="s">
        <v>3</v>
      </c>
      <c r="D9" t="s">
        <v>20</v>
      </c>
      <c r="E9" t="str">
        <f>IF(NOT(ISERROR(SEARCH("ИП",B9))),IF(AND(RIGHT(B9,2)&lt;&gt;"ИП",RIGHT(B9,2)&lt;&gt;"П)"),MID(B9,SEARCH("ИП",B9)+3,LEN(B9)-SEARCH("ИП",B9)-2),IF(RIGHT(B9,2)="ИП",MID(RIGHT(B9,LEN(B9)-(MIN(SEARCH({"а","б","в","г","д","е","ж","з","и","й","к","л","м","н","о","п","р","с","т","у","ф","х","ц","ч","ш","щ","ъ","ы","ь","э","ю","я"},B9&amp;"абвгдежзийклмнопрстуфхцчшщъыьэюя"))-1)),1,LEN(RIGHT(B9,LEN(B9)-(MIN(SEARCH({"а","б","в","г","д","е","ж","з","и","й","к","л","м","н","о","п","р","с","т","у","ф","х","ц","ч","ш","щ","ъ","ы","ь","э","ю","я"},B9&amp;"абвгдежзийклмнопрстуфхцчшщъыьэюя"))-1)))-3),MID(RIGHT(B9,LEN(B9)-(MIN(SEARCH({"а","б","в","г","д","е","ж","з","и","й","к","л","м","н","о","п","р","с","т","у","ф","х","ц","ч","ш","щ","ъ","ы","ь","э","ю","я"},B9&amp;"абвгдежзийклмнопрстуфхцчшщъыьэюя"))-1)),1,LEN(RIGHT(B9,LEN(B9)-(MIN(SEARCH({"а","б","в","г","д","е","ж","з","и","й","к","л","м","н","о","п","р","с","т","у","ф","х","ц","ч","ш","щ","ъ","ы","ь","э","ю","я"},B9&amp;"абвгдежзийклмнопрстуфхцчшщъыьэюя"))-1)))-5))),IF(NOT(ISERROR(SEARCH("ООО",B9))),IF(NOT(ISERROR(SEARCH("""",B9))),LEFT(MID(B9,SEARCH("""",B9)+1,LEN(B9)-SEARCH("""",B9)),LEN(MID(B9,SEARCH("""",B9)+1,LEN(B9)-SEARCH("""",B9)))-1),MID(B9,SEARCH("ООО",B9)+4,LEN(B9)-(SEARCH("ООО",B9)+1))),IF(MID(B9,SEARCH("О",B9),40)="Общество с ограниченной ответственностью",LEFT(MID(B9,SEARCH("""",B9)+1,LEN(B9)-SEARCH("""",B9)),LEN(MID(B9,SEARCH("""",B9)+1,LEN(B9)-SEARCH("""",B9)))-1),IF(MID(B9,SEARCH("И",B9,2),30)="Индивидуальный предприниматель",MID(B9,SEARCH("И",B9)+31,LEN(B9)-(SEARCH("И",B9)+30)),IF(RIGHT(B9,30)="Индивидуальный предприниматель",LEFT(MID(B9,MIN(SEARCH({"а","б","в","г","д","е","ж","з","и","й","к","л","м","н","о","п","р","с","т","у","ф","х","ц","ч","ш","щ","ъ","ы","ь","э","ю","я"},B9&amp;"абвгдежзийклмнопрстуфхцчшщъыьэюя")),LEN(B9)-MIN(SEARCH({"а","б","в","г","д","е","ж","з","и","й","к","л","м","н","о","п","р","с","т","у","ф","х","ц","ч","ш","щ","ъ","ы","ь","э","ю","я"},B9&amp;"абвгдежзийклмнопрстуфхцчшщъыьэюя"))),LEN(MID(B9,MIN(SEARCH({"а","б","в","г","д","е","ж","з","и","й","к","л","м","н","о","п","р","с","т","у","ф","х","ц","ч","ш","щ","ъ","ы","ь","э","ю","я"},B9&amp;"абвгдежзийклмнопрстуфхцчшщъыьэюя")),LEN(B9)-MIN(SEARCH({"а","б","в","г","д","е","ж","з","и","й","к","л","м","н","о","п","р","с","т","у","ф","х","ц","ч","ш","щ","ъ","ы","ь","э","ю","я"},B9&amp;"абвгдежзийклмнопрстуфхцчшщъыьэюя"))))-30),IF(LEFT(B9,30)&lt;&gt;"Индивидуальный предприниматель",MID(B9,IF(MID(B9,SEARCH("/",B9)-1,3)="р/с",SEARCH("/",B9,SEARCH("/",B9)+1)+2,SEARCH("/",B9)+2),LEN(B9)-IF(MID(B9,SEARCH("/",B9)-1,3)="р/с",SEARCH("/",B9,SEARCH("/",B9)+1)+1,SEARCH("/",B9)+1)-LEN(RIGHT(B9,LEN(B9)-IF(MID(B9,SEARCH("/",B9)-1,3)="р/с",SEARCH("/",B9,SEARCH("/",B9,SEARCH("/",B9)+1)+2)-1,SEARCH("/",B9,SEARCH("/",B9)+2)-1)))),MID(B9,32,LEN(B9)-31-59)))))))</f>
        <v>Иванов Алексей Петрович</v>
      </c>
    </row>
    <row r="10" spans="2:11" ht="90">
      <c r="B10" s="2" t="s">
        <v>4</v>
      </c>
      <c r="D10" t="s">
        <v>21</v>
      </c>
      <c r="E10" t="str">
        <f>IF(NOT(ISERROR(SEARCH("ИП",B10))),IF(AND(RIGHT(B10,2)&lt;&gt;"ИП",RIGHT(B10,2)&lt;&gt;"П)"),MID(B10,SEARCH("ИП",B10)+3,LEN(B10)-SEARCH("ИП",B10)-2),IF(RIGHT(B10,2)="ИП",MID(RIGHT(B10,LEN(B10)-(MIN(SEARCH({"а","б","в","г","д","е","ж","з","и","й","к","л","м","н","о","п","р","с","т","у","ф","х","ц","ч","ш","щ","ъ","ы","ь","э","ю","я"},B10&amp;"абвгдежзийклмнопрстуфхцчшщъыьэюя"))-1)),1,LEN(RIGHT(B10,LEN(B10)-(MIN(SEARCH({"а","б","в","г","д","е","ж","з","и","й","к","л","м","н","о","п","р","с","т","у","ф","х","ц","ч","ш","щ","ъ","ы","ь","э","ю","я"},B10&amp;"абвгдежзийклмнопрстуфхцчшщъыьэюя"))-1)))-3),MID(RIGHT(B10,LEN(B10)-(MIN(SEARCH({"а","б","в","г","д","е","ж","з","и","й","к","л","м","н","о","п","р","с","т","у","ф","х","ц","ч","ш","щ","ъ","ы","ь","э","ю","я"},B10&amp;"абвгдежзийклмнопрстуфхцчшщъыьэюя"))-1)),1,LEN(RIGHT(B10,LEN(B10)-(MIN(SEARCH({"а","б","в","г","д","е","ж","з","и","й","к","л","м","н","о","п","р","с","т","у","ф","х","ц","ч","ш","щ","ъ","ы","ь","э","ю","я"},B10&amp;"абвгдежзийклмнопрстуфхцчшщъыьэюя"))-1)))-5))),IF(NOT(ISERROR(SEARCH("ООО",B10))),IF(NOT(ISERROR(SEARCH("""",B10))),LEFT(MID(B10,SEARCH("""",B10)+1,LEN(B10)-SEARCH("""",B10)),LEN(MID(B10,SEARCH("""",B10)+1,LEN(B10)-SEARCH("""",B10)))-1),MID(B10,SEARCH("ООО",B10)+4,LEN(B10)-(SEARCH("ООО",B10)+1))),IF(MID(B10,SEARCH("О",B10),40)="Общество с ограниченной ответственностью",LEFT(MID(B10,SEARCH("""",B10)+1,LEN(B10)-SEARCH("""",B10)),LEN(MID(B10,SEARCH("""",B10)+1,LEN(B10)-SEARCH("""",B10)))-1),IF(MID(B10,SEARCH("И",B10,2),30)="Индивидуальный предприниматель",MID(B10,SEARCH("И",B10)+31,LEN(B10)-(SEARCH("И",B10)+30)),IF(RIGHT(B10,30)="Индивидуальный предприниматель",LEFT(MID(B10,MIN(SEARCH({"а","б","в","г","д","е","ж","з","и","й","к","л","м","н","о","п","р","с","т","у","ф","х","ц","ч","ш","щ","ъ","ы","ь","э","ю","я"},B10&amp;"абвгдежзийклмнопрстуфхцчшщъыьэюя")),LEN(B10)-MIN(SEARCH({"а","б","в","г","д","е","ж","з","и","й","к","л","м","н","о","п","р","с","т","у","ф","х","ц","ч","ш","щ","ъ","ы","ь","э","ю","я"},B10&amp;"абвгдежзийклмнопрстуфхцчшщъыьэюя"))),LEN(MID(B10,MIN(SEARCH({"а","б","в","г","д","е","ж","з","и","й","к","л","м","н","о","п","р","с","т","у","ф","х","ц","ч","ш","щ","ъ","ы","ь","э","ю","я"},B10&amp;"абвгдежзийклмнопрстуфхцчшщъыьэюя")),LEN(B10)-MIN(SEARCH({"а","б","в","г","д","е","ж","з","и","й","к","л","м","н","о","п","р","с","т","у","ф","х","ц","ч","ш","щ","ъ","ы","ь","э","ю","я"},B10&amp;"абвгдежзийклмнопрстуфхцчшщъыьэюя"))))-30),IF(LEFT(B10,30)&lt;&gt;"Индивидуальный предприниматель",MID(B10,IF(MID(B10,SEARCH("/",B10)-1,3)="р/с",SEARCH("/",B10,SEARCH("/",B10)+1)+2,SEARCH("/",B10)+2),LEN(B10)-IF(MID(B10,SEARCH("/",B10)-1,3)="р/с",SEARCH("/",B10,SEARCH("/",B10)+1)+1,SEARCH("/",B10)+1)-LEN(RIGHT(B10,LEN(B10)-IF(MID(B10,SEARCH("/",B10)-1,3)="р/с",SEARCH("/",B10,SEARCH("/",B10,SEARCH("/",B10)+1)+2)-1,SEARCH("/",B10,SEARCH("/",B10)+2)-1)))),MID(B10,32,LEN(B10)-31-59)))))))</f>
        <v>Фролов Матвей Владимирович</v>
      </c>
    </row>
    <row r="11" spans="2:11" ht="75" customHeight="1">
      <c r="B11" s="2" t="s">
        <v>6</v>
      </c>
      <c r="D11" t="s">
        <v>22</v>
      </c>
      <c r="E11" t="str">
        <f>IF(NOT(ISERROR(SEARCH("ИП",B11))),IF(AND(RIGHT(B11,2)&lt;&gt;"ИП",RIGHT(B11,2)&lt;&gt;"П)"),MID(B11,SEARCH("ИП",B11)+3,LEN(B11)-SEARCH("ИП",B11)-2),IF(RIGHT(B11,2)="ИП",MID(RIGHT(B11,LEN(B11)-(MIN(SEARCH({"а","б","в","г","д","е","ж","з","и","й","к","л","м","н","о","п","р","с","т","у","ф","х","ц","ч","ш","щ","ъ","ы","ь","э","ю","я"},B11&amp;"абвгдежзийклмнопрстуфхцчшщъыьэюя"))-1)),1,LEN(RIGHT(B11,LEN(B11)-(MIN(SEARCH({"а","б","в","г","д","е","ж","з","и","й","к","л","м","н","о","п","р","с","т","у","ф","х","ц","ч","ш","щ","ъ","ы","ь","э","ю","я"},B11&amp;"абвгдежзийклмнопрстуфхцчшщъыьэюя"))-1)))-3),MID(RIGHT(B11,LEN(B11)-(MIN(SEARCH({"а","б","в","г","д","е","ж","з","и","й","к","л","м","н","о","п","р","с","т","у","ф","х","ц","ч","ш","щ","ъ","ы","ь","э","ю","я"},B11&amp;"абвгдежзийклмнопрстуфхцчшщъыьэюя"))-1)),1,LEN(RIGHT(B11,LEN(B11)-(MIN(SEARCH({"а","б","в","г","д","е","ж","з","и","й","к","л","м","н","о","п","р","с","т","у","ф","х","ц","ч","ш","щ","ъ","ы","ь","э","ю","я"},B11&amp;"абвгдежзийклмнопрстуфхцчшщъыьэюя"))-1)))-5))),IF(NOT(ISERROR(SEARCH("ООО",B11))),IF(NOT(ISERROR(SEARCH("""",B11))),LEFT(MID(B11,SEARCH("""",B11)+1,LEN(B11)-SEARCH("""",B11)),LEN(MID(B11,SEARCH("""",B11)+1,LEN(B11)-SEARCH("""",B11)))-1),MID(B11,SEARCH("ООО",B11)+4,LEN(B11)-(SEARCH("ООО",B11)+1))),IF(MID(B11,SEARCH("О",B11),40)="Общество с ограниченной ответственностью",LEFT(MID(B11,SEARCH("""",B11)+1,LEN(B11)-SEARCH("""",B11)),LEN(MID(B11,SEARCH("""",B11)+1,LEN(B11)-SEARCH("""",B11)))-1),IF(MID(B11,SEARCH("И",B11,2),30)="Индивидуальный предприниматель",MID(B11,SEARCH("И",B11)+31,LEN(B11)-(SEARCH("И",B11)+30)),IF(RIGHT(B11,30)="Индивидуальный предприниматель",LEFT(MID(B11,MIN(SEARCH({"а","б","в","г","д","е","ж","з","и","й","к","л","м","н","о","п","р","с","т","у","ф","х","ц","ч","ш","щ","ъ","ы","ь","э","ю","я"},B11&amp;"абвгдежзийклмнопрстуфхцчшщъыьэюя")),LEN(B11)-MIN(SEARCH({"а","б","в","г","д","е","ж","з","и","й","к","л","м","н","о","п","р","с","т","у","ф","х","ц","ч","ш","щ","ъ","ы","ь","э","ю","я"},B11&amp;"абвгдежзийклмнопрстуфхцчшщъыьэюя"))),LEN(MID(B11,MIN(SEARCH({"а","б","в","г","д","е","ж","з","и","й","к","л","м","н","о","п","р","с","т","у","ф","х","ц","ч","ш","щ","ъ","ы","ь","э","ю","я"},B11&amp;"абвгдежзийклмнопрстуфхцчшщъыьэюя")),LEN(B11)-MIN(SEARCH({"а","б","в","г","д","е","ж","з","и","й","к","л","м","н","о","п","р","с","т","у","ф","х","ц","ч","ш","щ","ъ","ы","ь","э","ю","я"},B11&amp;"абвгдежзийклмнопрстуфхцчшщъыьэюя"))))-30),IF(LEFT(B11,30)&lt;&gt;"Индивидуальный предприниматель",MID(B11,IF(MID(B11,SEARCH("/",B11)-1,3)="р/с",SEARCH("/",B11,SEARCH("/",B11)+1)+2,SEARCH("/",B11)+2),LEN(B11)-IF(MID(B11,SEARCH("/",B11)-1,3)="р/с",SEARCH("/",B11,SEARCH("/",B11)+1)+1,SEARCH("/",B11)+1)-LEN(RIGHT(B11,LEN(B11)-IF(MID(B11,SEARCH("/",B11)-1,3)="р/с",SEARCH("/",B11,SEARCH("/",B11,SEARCH("/",B11)+1)+2)-1,SEARCH("/",B11,SEARCH("/",B11)+2)-1)))),MID(B11,32,LEN(B11)-31-59)))))))</f>
        <v>Сидоров Михаил Николаевич</v>
      </c>
      <c r="F11" t="s">
        <v>26</v>
      </c>
      <c r="G11">
        <f>IF(F11="""мони""",1,)</f>
        <v>1</v>
      </c>
    </row>
    <row r="12" spans="2:11" ht="75">
      <c r="B12" s="2" t="s">
        <v>5</v>
      </c>
      <c r="D12" t="s">
        <v>23</v>
      </c>
      <c r="E12" t="str">
        <f>IF(NOT(ISERROR(SEARCH("ИП",B12))),IF(AND(RIGHT(B12,2)&lt;&gt;"ИП",RIGHT(B12,2)&lt;&gt;"П)"),MID(B12,SEARCH("ИП",B12)+3,LEN(B12)-SEARCH("ИП",B12)-2),IF(RIGHT(B12,2)="ИП",MID(RIGHT(B12,LEN(B12)-(MIN(SEARCH({"а","б","в","г","д","е","ж","з","и","й","к","л","м","н","о","п","р","с","т","у","ф","х","ц","ч","ш","щ","ъ","ы","ь","э","ю","я"},B12&amp;"абвгдежзийклмнопрстуфхцчшщъыьэюя"))-1)),1,LEN(RIGHT(B12,LEN(B12)-(MIN(SEARCH({"а","б","в","г","д","е","ж","з","и","й","к","л","м","н","о","п","р","с","т","у","ф","х","ц","ч","ш","щ","ъ","ы","ь","э","ю","я"},B12&amp;"абвгдежзийклмнопрстуфхцчшщъыьэюя"))-1)))-3),MID(RIGHT(B12,LEN(B12)-(MIN(SEARCH({"а","б","в","г","д","е","ж","з","и","й","к","л","м","н","о","п","р","с","т","у","ф","х","ц","ч","ш","щ","ъ","ы","ь","э","ю","я"},B12&amp;"абвгдежзийклмнопрстуфхцчшщъыьэюя"))-1)),1,LEN(RIGHT(B12,LEN(B12)-(MIN(SEARCH({"а","б","в","г","д","е","ж","з","и","й","к","л","м","н","о","п","р","с","т","у","ф","х","ц","ч","ш","щ","ъ","ы","ь","э","ю","я"},B12&amp;"абвгдежзийклмнопрстуфхцчшщъыьэюя"))-1)))-5))),IF(NOT(ISERROR(SEARCH("ООО",B12))),IF(NOT(ISERROR(SEARCH("""",B12))),LEFT(MID(B12,SEARCH("""",B12)+1,LEN(B12)-SEARCH("""",B12)),LEN(MID(B12,SEARCH("""",B12)+1,LEN(B12)-SEARCH("""",B12)))-1),MID(B12,SEARCH("ООО",B12)+4,LEN(B12)-(SEARCH("ООО",B12)+1))),IF(MID(B12,SEARCH("О",B12),40)="Общество с ограниченной ответственностью",LEFT(MID(B12,SEARCH("""",B12)+1,LEN(B12)-SEARCH("""",B12)),LEN(MID(B12,SEARCH("""",B12)+1,LEN(B12)-SEARCH("""",B12)))-1),IF(MID(B12,SEARCH("И",B12,2),30)="Индивидуальный предприниматель",MID(B12,SEARCH("И",B12)+31,LEN(B12)-(SEARCH("И",B12)+30)),IF(RIGHT(B12,30)="Индивидуальный предприниматель",LEFT(MID(B12,MIN(SEARCH({"а","б","в","г","д","е","ж","з","и","й","к","л","м","н","о","п","р","с","т","у","ф","х","ц","ч","ш","щ","ъ","ы","ь","э","ю","я"},B12&amp;"абвгдежзийклмнопрстуфхцчшщъыьэюя")),LEN(B12)-MIN(SEARCH({"а","б","в","г","д","е","ж","з","и","й","к","л","м","н","о","п","р","с","т","у","ф","х","ц","ч","ш","щ","ъ","ы","ь","э","ю","я"},B12&amp;"абвгдежзийклмнопрстуфхцчшщъыьэюя"))),LEN(MID(B12,MIN(SEARCH({"а","б","в","г","д","е","ж","з","и","й","к","л","м","н","о","п","р","с","т","у","ф","х","ц","ч","ш","щ","ъ","ы","ь","э","ю","я"},B12&amp;"абвгдежзийклмнопрстуфхцчшщъыьэюя")),LEN(B12)-MIN(SEARCH({"а","б","в","г","д","е","ж","з","и","й","к","л","м","н","о","п","р","с","т","у","ф","х","ц","ч","ш","щ","ъ","ы","ь","э","ю","я"},B12&amp;"абвгдежзийклмнопрстуфхцчшщъыьэюя"))))-30),IF(LEFT(B12,30)&lt;&gt;"Индивидуальный предприниматель",MID(B12,IF(MID(B12,SEARCH("/",B12)-1,3)="р/с",SEARCH("/",B12,SEARCH("/",B12)+1)+2,SEARCH("/",B12)+2),LEN(B12)-IF(MID(B12,SEARCH("/",B12)-1,3)="р/с",SEARCH("/",B12,SEARCH("/",B12)+1)+1,SEARCH("/",B12)+1)-LEN(RIGHT(B12,LEN(B12)-IF(MID(B12,SEARCH("/",B12)-1,3)="р/с",SEARCH("/",B12,SEARCH("/",B12,SEARCH("/",B12)+1)+2)-1,SEARCH("/",B12,SEARCH("/",B12)+2)-1)))),MID(B12,32,LEN(B12)-31-59)))))))</f>
        <v>Смирнов С. Д.</v>
      </c>
    </row>
    <row r="13" spans="2:11" ht="75">
      <c r="B13" s="1" t="s">
        <v>7</v>
      </c>
      <c r="D13" t="s">
        <v>24</v>
      </c>
      <c r="E13" t="str">
        <f>IF(NOT(ISERROR(SEARCH("ИП",B13))),IF(AND(RIGHT(B13,2)&lt;&gt;"ИП",RIGHT(B13,2)&lt;&gt;"П)"),MID(B13,SEARCH("ИП",B13)+3,LEN(B13)-SEARCH("ИП",B13)-2),IF(RIGHT(B13,2)="ИП",MID(RIGHT(B13,LEN(B13)-(MIN(SEARCH({"а","б","в","г","д","е","ж","з","и","й","к","л","м","н","о","п","р","с","т","у","ф","х","ц","ч","ш","щ","ъ","ы","ь","э","ю","я"},B13&amp;"абвгдежзийклмнопрстуфхцчшщъыьэюя"))-1)),1,LEN(RIGHT(B13,LEN(B13)-(MIN(SEARCH({"а","б","в","г","д","е","ж","з","и","й","к","л","м","н","о","п","р","с","т","у","ф","х","ц","ч","ш","щ","ъ","ы","ь","э","ю","я"},B13&amp;"абвгдежзийклмнопрстуфхцчшщъыьэюя"))-1)))-3),MID(RIGHT(B13,LEN(B13)-(MIN(SEARCH({"а","б","в","г","д","е","ж","з","и","й","к","л","м","н","о","п","р","с","т","у","ф","х","ц","ч","ш","щ","ъ","ы","ь","э","ю","я"},B13&amp;"абвгдежзийклмнопрстуфхцчшщъыьэюя"))-1)),1,LEN(RIGHT(B13,LEN(B13)-(MIN(SEARCH({"а","б","в","г","д","е","ж","з","и","й","к","л","м","н","о","п","р","с","т","у","ф","х","ц","ч","ш","щ","ъ","ы","ь","э","ю","я"},B13&amp;"абвгдежзийклмнопрстуфхцчшщъыьэюя"))-1)))-5))),IF(NOT(ISERROR(SEARCH("ООО",B13))),IF(NOT(ISERROR(SEARCH("""",B13))),LEFT(MID(B13,SEARCH("""",B13)+1,LEN(B13)-SEARCH("""",B13)),LEN(MID(B13,SEARCH("""",B13)+1,LEN(B13)-SEARCH("""",B13)))-1),MID(B13,SEARCH("ООО",B13)+4,LEN(B13)-(SEARCH("ООО",B13)+1))),IF(MID(B13,SEARCH("О",B13),40)="Общество с ограниченной ответственностью",LEFT(MID(B13,SEARCH("""",B13)+1,LEN(B13)-SEARCH("""",B13)),LEN(MID(B13,SEARCH("""",B13)+1,LEN(B13)-SEARCH("""",B13)))-1),IF(MID(B13,SEARCH("И",B13,2),30)="Индивидуальный предприниматель",MID(B13,SEARCH("И",B13)+31,LEN(B13)-(SEARCH("И",B13)+30)),IF(RIGHT(B13,30)="Индивидуальный предприниматель",LEFT(MID(B13,MIN(SEARCH({"а","б","в","г","д","е","ж","з","и","й","к","л","м","н","о","п","р","с","т","у","ф","х","ц","ч","ш","щ","ъ","ы","ь","э","ю","я"},B13&amp;"абвгдежзийклмнопрстуфхцчшщъыьэюя")),LEN(B13)-MIN(SEARCH({"а","б","в","г","д","е","ж","з","и","й","к","л","м","н","о","п","р","с","т","у","ф","х","ц","ч","ш","щ","ъ","ы","ь","э","ю","я"},B13&amp;"абвгдежзийклмнопрстуфхцчшщъыьэюя"))),LEN(MID(B13,MIN(SEARCH({"а","б","в","г","д","е","ж","з","и","й","к","л","м","н","о","п","р","с","т","у","ф","х","ц","ч","ш","щ","ъ","ы","ь","э","ю","я"},B13&amp;"абвгдежзийклмнопрстуфхцчшщъыьэюя")),LEN(B13)-MIN(SEARCH({"а","б","в","г","д","е","ж","з","и","й","к","л","м","н","о","п","р","с","т","у","ф","х","ц","ч","ш","щ","ъ","ы","ь","э","ю","я"},B13&amp;"абвгдежзийклмнопрстуфхцчшщъыьэюя"))))-30),IF(LEFT(B13,30)&lt;&gt;"Индивидуальный предприниматель",MID(B13,IF(MID(B13,SEARCH("/",B13)-1,3)="р/с",SEARCH("/",B13,SEARCH("/",B13)+1)+2,SEARCH("/",B13)+2),LEN(B13)-IF(MID(B13,SEARCH("/",B13)-1,3)="р/с",SEARCH("/",B13,SEARCH("/",B13)+1)+1,SEARCH("/",B13)+1)-LEN(RIGHT(B13,LEN(B13)-IF(MID(B13,SEARCH("/",B13)-1,3)="р/с",SEARCH("/",B13,SEARCH("/",B13,SEARCH("/",B13)+1)+2)-1,SEARCH("/",B13,SEARCH("/",B13)+2)-1)))),MID(B13,32,LEN(B13)-31-59)))))))</f>
        <v>Комуфляж</v>
      </c>
      <c r="G13" t="b">
        <f>LEFT(B14,30)&lt;&gt;"Индивидуальный предприниматель"</f>
        <v>0</v>
      </c>
    </row>
    <row r="14" spans="2:11" ht="90">
      <c r="B14" s="2" t="s">
        <v>10</v>
      </c>
      <c r="D14" t="s">
        <v>25</v>
      </c>
      <c r="E14" t="str">
        <f>IF(NOT(ISERROR(SEARCH("ИП",B14))),IF(AND(RIGHT(B14,2)&lt;&gt;"ИП",RIGHT(B14,2)&lt;&gt;"П)"),MID(B14,SEARCH("ИП",B14)+3,LEN(B14)-SEARCH("ИП",B14)-2),IF(RIGHT(B14,2)="ИП",MID(RIGHT(B14,LEN(B14)-(MIN(SEARCH({"а","б","в","г","д","е","ж","з","и","й","к","л","м","н","о","п","р","с","т","у","ф","х","ц","ч","ш","щ","ъ","ы","ь","э","ю","я"},B14&amp;"абвгдежзийклмнопрстуфхцчшщъыьэюя"))-1)),1,LEN(RIGHT(B14,LEN(B14)-(MIN(SEARCH({"а","б","в","г","д","е","ж","з","и","й","к","л","м","н","о","п","р","с","т","у","ф","х","ц","ч","ш","щ","ъ","ы","ь","э","ю","я"},B14&amp;"абвгдежзийклмнопрстуфхцчшщъыьэюя"))-1)))-3),MID(RIGHT(B14,LEN(B14)-(MIN(SEARCH({"а","б","в","г","д","е","ж","з","и","й","к","л","м","н","о","п","р","с","т","у","ф","х","ц","ч","ш","щ","ъ","ы","ь","э","ю","я"},B14&amp;"абвгдежзийклмнопрстуфхцчшщъыьэюя"))-1)),1,LEN(RIGHT(B14,LEN(B14)-(MIN(SEARCH({"а","б","в","г","д","е","ж","з","и","й","к","л","м","н","о","п","р","с","т","у","ф","х","ц","ч","ш","щ","ъ","ы","ь","э","ю","я"},B14&amp;"абвгдежзийклмнопрстуфхцчшщъыьэюя"))-1)))-5))),IF(NOT(ISERROR(SEARCH("ООО",B14))),IF(NOT(ISERROR(SEARCH("""",B14))),LEFT(MID(B14,SEARCH("""",B14)+1,LEN(B14)-SEARCH("""",B14)),LEN(MID(B14,SEARCH("""",B14)+1,LEN(B14)-SEARCH("""",B14)))-1),MID(B14,SEARCH("ООО",B14)+4,LEN(B14)-(SEARCH("ООО",B14)+1))),IF(MID(B14,SEARCH("О",B14),40)="Общество с ограниченной ответственностью",LEFT(MID(B14,SEARCH("""",B14)+1,LEN(B14)-SEARCH("""",B14)),LEN(MID(B14,SEARCH("""",B14)+1,LEN(B14)-SEARCH("""",B14)))-1),IF(MID(B14,SEARCH("И",B14,2),30)="Индивидуальный предприниматель",MID(B14,SEARCH("И",B14)+31,LEN(B14)-(SEARCH("И",B14)+30)),IF(RIGHT(B14,30)="Индивидуальный предприниматель",LEFT(MID(B14,MIN(SEARCH({"а","б","в","г","д","е","ж","з","и","й","к","л","м","н","о","п","р","с","т","у","ф","х","ц","ч","ш","щ","ъ","ы","ь","э","ю","я"},B14&amp;"абвгдежзийклмнопрстуфхцчшщъыьэюя")),LEN(B14)-MIN(SEARCH({"а","б","в","г","д","е","ж","з","и","й","к","л","м","н","о","п","р","с","т","у","ф","х","ц","ч","ш","щ","ъ","ы","ь","э","ю","я"},B14&amp;"абвгдежзийклмнопрстуфхцчшщъыьэюя"))),LEN(MID(B14,MIN(SEARCH({"а","б","в","г","д","е","ж","з","и","й","к","л","м","н","о","п","р","с","т","у","ф","х","ц","ч","ш","щ","ъ","ы","ь","э","ю","я"},B14&amp;"абвгдежзийклмнопрстуфхцчшщъыьэюя")),LEN(B14)-MIN(SEARCH({"а","б","в","г","д","е","ж","з","и","й","к","л","м","н","о","п","р","с","т","у","ф","х","ц","ч","ш","щ","ъ","ы","ь","э","ю","я"},B14&amp;"абвгдежзийклмнопрстуфхцчшщъыьэюя"))))-30),IF(LEFT(B14,30)&lt;&gt;"Индивидуальный предприниматель",MID(B14,IF(MID(B14,SEARCH("/",B14)-1,3)="р/с",SEARCH("/",B14,SEARCH("/",B14)+1)+2,SEARCH("/",B14)+2),LEN(B14)-IF(MID(B14,SEARCH("/",B14)-1,3)="р/с",SEARCH("/",B14,SEARCH("/",B14)+1)+1,SEARCH("/",B14)+1)-LEN(RIGHT(B14,LEN(B14)-IF(MID(B14,SEARCH("/",B14)-1,3)="р/с",SEARCH("/",B14,SEARCH("/",B14,SEARCH("/",B14)+1)+2)-1,SEARCH("/",B14,SEARCH("/",B14)+2)-1)))),MID(B14,32,LEN(B14)-31-59)))))))</f>
        <v>Зас Вениамин Денисович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</dc:creator>
  <cp:lastModifiedBy>SEVA</cp:lastModifiedBy>
  <dcterms:created xsi:type="dcterms:W3CDTF">2016-08-13T12:31:50Z</dcterms:created>
  <dcterms:modified xsi:type="dcterms:W3CDTF">2016-08-14T15:54:11Z</dcterms:modified>
</cp:coreProperties>
</file>