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ЭтаКнига" defaultThemeVersion="124226"/>
  <bookViews>
    <workbookView xWindow="240" yWindow="105" windowWidth="14805" windowHeight="8010" firstSheet="3" activeTab="3"/>
  </bookViews>
  <sheets>
    <sheet name="ПРЭС - Миля" sheetId="1" r:id="rId1"/>
    <sheet name="ПРЭС - Реконструкция" sheetId="2" r:id="rId2"/>
    <sheet name="ПРЭС - Миля + Реконструкция" sheetId="3" r:id="rId3"/>
    <sheet name="ЕРЭС - Миля" sheetId="4" r:id="rId4"/>
  </sheets>
  <externalReferences>
    <externalReference r:id="rId5"/>
  </externalReferences>
  <calcPr calcId="145621"/>
</workbook>
</file>

<file path=xl/calcChain.xml><?xml version="1.0" encoding="utf-8"?>
<calcChain xmlns="http://schemas.openxmlformats.org/spreadsheetml/2006/main">
  <c r="J6" i="4" l="1"/>
  <c r="J5" i="4"/>
  <c r="J4" i="4"/>
  <c r="F6" i="4"/>
  <c r="F5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4" i="4"/>
  <c r="K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4" i="4"/>
</calcChain>
</file>

<file path=xl/sharedStrings.xml><?xml version="1.0" encoding="utf-8"?>
<sst xmlns="http://schemas.openxmlformats.org/spreadsheetml/2006/main" count="1311" uniqueCount="979">
  <si>
    <t xml:space="preserve">ИП Грызлова Людмила Викторовна </t>
  </si>
  <si>
    <t>"Здание по ремонту электробытовых приборов", расположенное по адресу: Камчатский край, г. Петропавловск-Камчатский, ул. Максутова</t>
  </si>
  <si>
    <t>ОТП-16-00193 от 12.05.2016</t>
  </si>
  <si>
    <t>Жеряков Григорий Степанович</t>
  </si>
  <si>
    <t>Жилой дом, г. Петропавловск-Камчатский, Авачинский маяк</t>
  </si>
  <si>
    <t>ОТП-00389 от 13.08.2015</t>
  </si>
  <si>
    <t>Олимпиев Владимир Григорьевич</t>
  </si>
  <si>
    <t>Индивидуальный жилой дом, г. Петропавловск-Камчатский, ул. Приморская, 18/2</t>
  </si>
  <si>
    <t>ОТП-00721 от 24.12.2015</t>
  </si>
  <si>
    <t xml:space="preserve">Шевченко А.В. </t>
  </si>
  <si>
    <t>ГСК 55, г. Петропавловск-Камчатский, Елизовское шоссе</t>
  </si>
  <si>
    <t>ОТП-17-00019 от 03.02.2017</t>
  </si>
  <si>
    <t>Чернецкая Екатерина Анатольевна (89247849903)</t>
  </si>
  <si>
    <t>Личное подсобное хозяйство, г. Петропавловск-Камчатский</t>
  </si>
  <si>
    <t>ОТП-17-00563 от 09.08.2017</t>
  </si>
  <si>
    <t>Топчилов А.Е.</t>
  </si>
  <si>
    <t>Сарай, г. Петропавловск-Камчатский</t>
  </si>
  <si>
    <t>ОТП-17-00463 от 25.07.2017</t>
  </si>
  <si>
    <t>Краева Дина Николаевна</t>
  </si>
  <si>
    <t>ОТП-17-00697 от 13.09.2017</t>
  </si>
  <si>
    <t>ИП Ежов Валерий Александрович</t>
  </si>
  <si>
    <t>Стоянка маломерных судов пирса и гаражный бокс, г. П-К, ул. Береговая</t>
  </si>
  <si>
    <t>ОТП-17-00843 от 08.11.2017</t>
  </si>
  <si>
    <t>ООО "К.А.П.П."</t>
  </si>
  <si>
    <t>«Площадка для хранения автотранспорта», расположенного по адресу: Камчатский край, г. Петропавловск-Камчатский, ул. Ватутина</t>
  </si>
  <si>
    <t>ОТП-17-01016 от 22.12.2017</t>
  </si>
  <si>
    <t>ООО "Камкарс"</t>
  </si>
  <si>
    <t>"Склады для хранения и производства материалов", расположенного по адресу: г. Петропавловск-Камчатский, ул. Тундровая</t>
  </si>
  <si>
    <t>ОТП-18-00008 от 26.01.2018</t>
  </si>
  <si>
    <t>Матюшенкова А.И.</t>
  </si>
  <si>
    <t>"Личное подсобное хозяйство", расположенное по адресу: г. П-К,п.Заозерный</t>
  </si>
  <si>
    <t>ОТП-18-00216 от 17.04.2018</t>
  </si>
  <si>
    <t>Филимонов А.Н.</t>
  </si>
  <si>
    <t>"Складское помещение", расположенное по адресу: 
г. П-К, ул. Ларина 3/2, пом. 2</t>
  </si>
  <si>
    <t>ОТП-18-00221 от 17.04.2018</t>
  </si>
  <si>
    <t>ООО "Кислород Премиум"</t>
  </si>
  <si>
    <t>"Здание лесопильного цеха" г.П-Камчатский ул. Высотная д. 14</t>
  </si>
  <si>
    <t>ОТП-17-00809 от 25.10.2017 г.</t>
  </si>
  <si>
    <t>ОАО "Камчатскводпроект"</t>
  </si>
  <si>
    <t>"Многоэтажный жилой дом", расположенный по адресу: г.П-Камчатский, ул. Ленинградская, д.122а.</t>
  </si>
  <si>
    <t>ОТП-17-00909 от 21.11.2017</t>
  </si>
  <si>
    <t xml:space="preserve">ИП Костенко А.В. </t>
  </si>
  <si>
    <t>Павильон, пр. Карла Маркса, 21 г. П-К.</t>
  </si>
  <si>
    <t>ИП Култышев А.В.</t>
  </si>
  <si>
    <t>Баутина Полина Александровна</t>
  </si>
  <si>
    <t>"Павильон №620 "Тонировка", расположенный по адресу: участок находится примерно в 163 м по направлению на северо-запад от риентира Жилой дом. Расположенного за пределами участка, адрес ориентира: Камчатский край, г. П-Камчатский, пр-кт Карла Маркса, дом.19</t>
  </si>
  <si>
    <t>Айбабин Олег Валерьевич</t>
  </si>
  <si>
    <t>"Павильон", расположенный по адресу: участок находится примерно в 137 м по направлению на северо-запад от ориентира магазин "Детский мир", расположенного за пределами участка, адрес ориентира: Камчатский край, г. П-Камчасткий, пр-кт Карла Маркса, д.21</t>
  </si>
  <si>
    <t>Раков Александр Владимирович</t>
  </si>
  <si>
    <t>"Павильон "Автосингализации", расположенный по адресу: г. П-Камчатский, по просп. Карла Маркса.</t>
  </si>
  <si>
    <t>ООО "Кампар"</t>
  </si>
  <si>
    <t>Павильон, в 225м от ориентира г. Петропавловск-Камчатский, ул. Тушканова, д.14</t>
  </si>
  <si>
    <t>Павильон, пр. Карла Маркса, 31а г. П-К.</t>
  </si>
  <si>
    <t>ИП Доценко 
Александр Николаевич</t>
  </si>
  <si>
    <t>Павильон Павильон, 240м от ориентира пр. Карла Маркса, 31а г. П-К.</t>
  </si>
  <si>
    <t>ООО "КОЕН"</t>
  </si>
  <si>
    <t>"Здание нежилое", расположенное по адресу: Камчатский край, г. П-Камчатский, ул. Красинцев, д. 15</t>
  </si>
  <si>
    <t>ООО "Металл-Сервис плюс"</t>
  </si>
  <si>
    <t>Контейнерная площадка, г. Петропавловск-Камчатский, пр. Победы, 79 а</t>
  </si>
  <si>
    <t>ОТП-17-00950 от 08.12.2017</t>
  </si>
  <si>
    <t>ОТП-17-00962 от 12.12.2017</t>
  </si>
  <si>
    <t>ОТП-17-00893 от 21.11.2017г. 
Доп. Согл. От 31.01.2018</t>
  </si>
  <si>
    <t>ОТП-17-00890 от 21.11.2017 г.</t>
  </si>
  <si>
    <t>ОТП-17-00892 от 17.11.2017 г. доп. Согл от 31.01.2018 г</t>
  </si>
  <si>
    <t>ОТП-17-00946 от 12.12.2017 доп. Согл от 20.02.2018</t>
  </si>
  <si>
    <t>ОТП-17-00954 от 08.12.2017</t>
  </si>
  <si>
    <t>ОТП-17-00963 от 12.12.2017</t>
  </si>
  <si>
    <t>ОТП-17-00960 от 12.12.2017, Доп. Согл. От 06.04.2018</t>
  </si>
  <si>
    <t>ОТП-17-00889 от 23.11.2017 г.</t>
  </si>
  <si>
    <t>ОТП-17-00915 от 29.11.2017</t>
  </si>
  <si>
    <t>Блажко В.Н.</t>
  </si>
  <si>
    <t>"Личное подсобное хозяйство, расположенное по адресу: г. П-К</t>
  </si>
  <si>
    <t>ОТП-18-00288 от 29.05.2018</t>
  </si>
  <si>
    <t>Титаренко И.Е.</t>
  </si>
  <si>
    <t>"Медицинский центр", г.П-К, ул.Горького, д.11/1, корп.2</t>
  </si>
  <si>
    <t>ОТП-18-00133 от 21.03.2018</t>
  </si>
  <si>
    <t>Яковенко Д.В.</t>
  </si>
  <si>
    <t>"Индивидуальное жилищное троительство", Камчатский край, г. П-К.</t>
  </si>
  <si>
    <t>ОТП-18-00283 от 17.05.2018</t>
  </si>
  <si>
    <t>Поволоцкая Марина Анатольевна (89246868342)</t>
  </si>
  <si>
    <t>ЛПХ, г. Петропавловск-Камчатский</t>
  </si>
  <si>
    <t>Никитенко В.И.</t>
  </si>
  <si>
    <t>ЛПХ, расположенное по адресу: п.Дальний.</t>
  </si>
  <si>
    <t>Павлова Т.Н.</t>
  </si>
  <si>
    <t>"Личное подсобное хозяйство", Камчатский край, г.П-К</t>
  </si>
  <si>
    <t>Макаров С.А.</t>
  </si>
  <si>
    <t>"ЛПХ", Камчатский край, г.Петропавловск-Камчатский</t>
  </si>
  <si>
    <t>ООО "Снежный пик"</t>
  </si>
  <si>
    <t>"Жилой дом", Камчатский край, г.Петропавловск-Камчатский,</t>
  </si>
  <si>
    <t>ОТП-17-00524 от 22.08.2017</t>
  </si>
  <si>
    <t>ОТП-18-00348 от 09.06.2018</t>
  </si>
  <si>
    <t>ОТП-18-00289 от 29.05.2018</t>
  </si>
  <si>
    <t>ОТП-18-00316 от 04.06.2018</t>
  </si>
  <si>
    <t>ОТП-18-00292 от 05.06.2018</t>
  </si>
  <si>
    <t>Петровский М.В.</t>
  </si>
  <si>
    <t>"Здание автомобильные весы", расположенный по адресу: 
г. П-К, ул. Вулканная, д. 40</t>
  </si>
  <si>
    <t>ОТП-18-00331 от 14.06.2018</t>
  </si>
  <si>
    <t>Харитонова Лариса Валерьевна (89146275145)</t>
  </si>
  <si>
    <t>ОТП-17-00609 от 22.08.2017</t>
  </si>
  <si>
    <t>Собкалова С.В.</t>
  </si>
  <si>
    <t>ОТП-18-00347 от 09.06.2018</t>
  </si>
  <si>
    <t>ООО "КФАиС"</t>
  </si>
  <si>
    <t>"Административное здание", расположенное по адресу: 
г. Петропавловск-Камчатский, ул.Лукашевского 47</t>
  </si>
  <si>
    <t>ОТП-18-00315 от 19.06.2018</t>
  </si>
  <si>
    <t>ИП Лусев А.О.</t>
  </si>
  <si>
    <t>Здание СТО, г.П-К, ул.Вулканная</t>
  </si>
  <si>
    <t>ОТП-18-00360 от 17.07.2018</t>
  </si>
  <si>
    <t>Арнацкая С.В.</t>
  </si>
  <si>
    <t>ЖД, расположенный по адресу: г.П-К, ул.Якорная, 13/1</t>
  </si>
  <si>
    <t>ОТП-18-00507 от 03.08.2018</t>
  </si>
  <si>
    <t>Лазаренко И.В.</t>
  </si>
  <si>
    <t>ИЖС, расположенный по адресу: относительно ориентира: г.П-К, ул.Кавказская, 3</t>
  </si>
  <si>
    <t>ОТП-18-00544 от 22.08.2018</t>
  </si>
  <si>
    <t>ИП Бубличенко А.Ф.</t>
  </si>
  <si>
    <t>"Станция технического обслуживания с моечным комплексом", расположенная по адресу: г.П-К, ул. Крутобереговая</t>
  </si>
  <si>
    <t>ОТП-18-00397 от 16.07.2018</t>
  </si>
  <si>
    <t>Вовк Л.И.</t>
  </si>
  <si>
    <t>"Личное подсобное хозяйство", расположенное по адресу: 
Камчатский край, г. Петропавловск-Камчатский</t>
  </si>
  <si>
    <t>ОТП-18-00568 от 11.09.2018</t>
  </si>
  <si>
    <t>Сорокин Д.А.</t>
  </si>
  <si>
    <t>"ИЖД", расположенный по адресу: участок находится примерно в 136 м
по направлению на северо-запад от ориентира жилой дом, расположенного за пределами участка, адрес ориентира: Камчатский край, ул. Гастелло, д. 11а</t>
  </si>
  <si>
    <t>ОТП-18-00578 от 14.09.2018</t>
  </si>
  <si>
    <t>ГСК № 173</t>
  </si>
  <si>
    <t>"ГСК № 173", расположенное по адресу: г. П-К, ул. Молчанова</t>
  </si>
  <si>
    <t>ОТП-18-00615 от 03.10.2018</t>
  </si>
  <si>
    <t>ООО "Интерторг"</t>
  </si>
  <si>
    <t>"Здание склада сырья", расположенное по адресу: г. П-К, ул. Тундровая, 2</t>
  </si>
  <si>
    <t>ОТП-18-00612 от 22.10.2018</t>
  </si>
  <si>
    <t>ООО "Экопром"</t>
  </si>
  <si>
    <t>"Кондитерский цех", расположенный по адресу: г. П-К, ул. Пограничная</t>
  </si>
  <si>
    <t>ОТП-18-00629 от 15.10.2018</t>
  </si>
  <si>
    <t>ООО Практик-1</t>
  </si>
  <si>
    <t xml:space="preserve">Здание гаража, расположенное по адресу: г.П-К, ш. Восточное </t>
  </si>
  <si>
    <t>ОТП-18-00658 от 22.10.2018</t>
  </si>
  <si>
    <t>ИП Дегтярев В.П.</t>
  </si>
  <si>
    <t>Крестьянско-фермерское хозяйство, г.П-К</t>
  </si>
  <si>
    <t>Глава К(Ф)Х Лазарев Игорь Валерьевич</t>
  </si>
  <si>
    <t>"Крестьянское (фермерское) хозяйство", расположенный по адресу: Камчатский край, г. Петропавловск-Камчатский</t>
  </si>
  <si>
    <t>ОТП-18-00708 от 14.11.2018</t>
  </si>
  <si>
    <t>ОТП-18-00709 от 21.11.2018</t>
  </si>
  <si>
    <t>ООО "Камчатинвестснаб"</t>
  </si>
  <si>
    <t>"Автостоянка (парковка)", расположенный по адресу: установлено относительно ориентира, расположенного за пределами участка. Почтовый адрес ориентира: Камчатский край, г. Петропавловск-Камчатский</t>
  </si>
  <si>
    <t>ОТП-18-00768 от 03.12.2018</t>
  </si>
  <si>
    <t>ОО "Ангар"</t>
  </si>
  <si>
    <t>"Склад", расположенный по адресу: край Камчатский, г. Петропавловск-Камчатский</t>
  </si>
  <si>
    <t>ОТП-18-00770 от 05.12.2018</t>
  </si>
  <si>
    <t>"Автостоянка (парковка)", расположенный по адресу: Камчатский край, г. Петропавловск-Камчатский, пр-кт Рыбаков</t>
  </si>
  <si>
    <t>ОТП-18-00767 от 10.12.2018</t>
  </si>
  <si>
    <t>Аврейцевич Наталия Владимировна</t>
  </si>
  <si>
    <t>"Жилой дом", расположенный по адресу: Камчатский край, г. Петропавловск-Камчатский</t>
  </si>
  <si>
    <t>Калашников Евгений Владимирович</t>
  </si>
  <si>
    <t>"Здание "Крытая площадка разборки автомобилей", расположенный по адресу: Камчатский край, г. Петропавловск-Камчатский, просп. Циолковского, д. 16</t>
  </si>
  <si>
    <t>МАУ Молодежный центр                                Владимир  8 914 624 8101</t>
  </si>
  <si>
    <t>"Встроенно-пристроенные нежилые помещения поз. 85-88; 90-92; 97-101 подвала, поз. 2-27 первого этажа жилого дома", расположенного по адресу: г. Петропавловск-Камчатский, бульвар Рыбацкой славы, 3</t>
  </si>
  <si>
    <t>Анфимов Вадим Александрович</t>
  </si>
  <si>
    <t>"Объект незавершенного строительства", расположенный по адресу: Камчатский край, г. Петропавловск-Камчатский, просп. Циолковского</t>
  </si>
  <si>
    <t>ОТП-18-00790 от 27.12.2018</t>
  </si>
  <si>
    <t>ОТП-18-00656 от 27.12.2018</t>
  </si>
  <si>
    <t>ОТП-18-00807 от 09.01.2019</t>
  </si>
  <si>
    <t>ОТП-18-00816 от 27.12.2018</t>
  </si>
  <si>
    <t>ООО "СТРОЙ"</t>
  </si>
  <si>
    <t>"Производственный логистический центр", расположенный по адресу: Российская Федерация, Камчатский край, г. Петропавловск-Камчатский, в районе шоссе Восточного</t>
  </si>
  <si>
    <t>ОТП-18-00748 от 14.01.2019</t>
  </si>
  <si>
    <t>ООО "Кампол"</t>
  </si>
  <si>
    <t>"Автомоечный комплекс", расположенный по адресу: Камчатский край, г. Петропавловск-Камчатский, ул. Вольского</t>
  </si>
  <si>
    <t>ОТП-19-00011 от 29.01.2019</t>
  </si>
  <si>
    <t>ООО "Деком Плюс"</t>
  </si>
  <si>
    <t>"Административное здание", расположенный по адресу: установлено относительно ориентира, расположенного за пределами участка. Почтовый адрес ориентира: Камчатский край, г. Петропавловск-Камчатский, ул. Кавказская</t>
  </si>
  <si>
    <t>ОТП-19-00006 от 24.01.2019</t>
  </si>
  <si>
    <t>ИП Казанцев Игорь Викторович</t>
  </si>
  <si>
    <t>"Нежилое здание котельной", расположенный по аресу: Камчатский рай, г. Петропавловск-Камчатский, ул. Вулканная, д. 64</t>
  </si>
  <si>
    <t>ОТП-19-00004 от 05.02.2019</t>
  </si>
  <si>
    <t>ООО "Квартал", 
ГД - Нигорян Сергей Армаисович</t>
  </si>
  <si>
    <t>"Здание склада № 3", расположенный по адресу: Камчатский край, г. Петропавловск-Камчатский, ул. Вулканная, д. 64а</t>
  </si>
  <si>
    <t>ОТП-19-00030 от 15.02.2019</t>
  </si>
  <si>
    <t>ООО "АТК"</t>
  </si>
  <si>
    <t>"Здание станции тех. Обслуживания", расположенного по адресу: Камчатский край, ш. Северо Восточное</t>
  </si>
  <si>
    <t>ОТП-19-00068 от 21.02.2019</t>
  </si>
  <si>
    <t>Федорченко А.В.</t>
  </si>
  <si>
    <t>"Жилой дом ", расположенный по адресу:Российская Федерация Камчатский край, г. Петропавловск-Камчатский, ул, Сопочная , д. 3</t>
  </si>
  <si>
    <t>ОТП-19-00102 от 11.03.2019</t>
  </si>
  <si>
    <t>Бондарев В.В.</t>
  </si>
  <si>
    <t>"Жилой дом", расположенный по адресу: г. П-К, ул. Семена Удалова</t>
  </si>
  <si>
    <t>ОТП-19-00108 от 13.03.2019</t>
  </si>
  <si>
    <t>ООО"Бизнесресурс"</t>
  </si>
  <si>
    <t xml:space="preserve">"Мойка маштн", Камчатский край, г. Петропавловск-Камчатский, ул. Проспект Победы, 79А </t>
  </si>
  <si>
    <t>ОТП-19-00131 от 27.03.2019</t>
  </si>
  <si>
    <t>ООО "КАМРЫБТРАНС"</t>
  </si>
  <si>
    <t>Камчатский край, г. Петропавловск-Камчатский, ш. Восточное</t>
  </si>
  <si>
    <t>ОТП-19-00133 от 25.03.2019</t>
  </si>
  <si>
    <t>Смирнов И.А.</t>
  </si>
  <si>
    <t>"Двухуровненый гаражно стояночный бокс", расположенного по адресу: Камчатский край, г. Петропавловск-Камчатский</t>
  </si>
  <si>
    <t>ОТП-19-00164 от 09.04.2019</t>
  </si>
  <si>
    <t>ООО"Лесплитснаб"</t>
  </si>
  <si>
    <t xml:space="preserve">Складское помещение, расположенное по адресу: Камчатский край, 
г. Петропавловск-Камчатский, проспеки Циолковского </t>
  </si>
  <si>
    <t>ОТП-19-00178 от 16.04.2019</t>
  </si>
  <si>
    <t>ООО "Решение +"</t>
  </si>
  <si>
    <t>"Центр по ремонту и обслуживанию большегрузных автомобилей и автомойки транспорта", г. П-К, ул. Березовая</t>
  </si>
  <si>
    <t>ИП Кнерик М.В.</t>
  </si>
  <si>
    <t>"Здание магазина", расположенный по адресу: г. П-К, ул. Ларина, дом 11</t>
  </si>
  <si>
    <t>ОТП-19-00177 от 16.04.2019</t>
  </si>
  <si>
    <t>ОТП-19-00176 от 16.04.2019</t>
  </si>
  <si>
    <t>Земсков Б.Б.</t>
  </si>
  <si>
    <t>"Здание зарядно-разрядной станции", расположенное по адресу: г. П-К, проспект Победы, дом 79 А</t>
  </si>
  <si>
    <t>ОТП-19-00217 от 13.05.2019</t>
  </si>
  <si>
    <t>ИП Карасев И.В.</t>
  </si>
  <si>
    <t>"Размещение объектов автотранспорта", расположенная по адресу: г. П-К, 
ул. Вольского</t>
  </si>
  <si>
    <t>ОТП-19-00239 от 13.05.2019</t>
  </si>
  <si>
    <t>ИП Решетников А.Ю.</t>
  </si>
  <si>
    <t>"Здание картофелехранилища", расположенное по адресу: г. П-К, ул. Абеля, дом 6</t>
  </si>
  <si>
    <t>ОТП-19-00238 от 23.05.2019</t>
  </si>
  <si>
    <t>Войтович Т.П.</t>
  </si>
  <si>
    <t>"Личное подсобное хозяйство", расположенное по адресу: г. П-К, п. Дальний</t>
  </si>
  <si>
    <t>ОТП-19-00245 от 27.05.2019</t>
  </si>
  <si>
    <t>АО "Камчатмонтажспецстрой"</t>
  </si>
  <si>
    <t>"Производственная база", расположенная по адресу: Камчатский край, г. Петропавловск-Камчатский, ул. Арсеньева</t>
  </si>
  <si>
    <t>ОТП-19-00241 от 03.06.2019</t>
  </si>
  <si>
    <t>Стукова Н.А.</t>
  </si>
  <si>
    <t>"Здание логистического центра", расположенное по адресу: Камчатский край, г. Петропавловск-Камчатский, пр. Содружества, дом 12</t>
  </si>
  <si>
    <t>ОТП-19-00258 от 30.05.2019</t>
  </si>
  <si>
    <t xml:space="preserve">"Здание стоянки", расположенного по адресу: Камчатский край, Петропавловск-Камчатский, ул. Ларина </t>
  </si>
  <si>
    <t>ОТП-19-00330 от 11.06.2019</t>
  </si>
  <si>
    <t>Хачатрян М.В.</t>
  </si>
  <si>
    <t>"Здание Павильон-кафе "Лунный камень" с автобусной остановкой", расположенного по адресу: Камчатский край, Петропавловск-Камчатский, пр. Победы (8 км)</t>
  </si>
  <si>
    <t>ОТП-19-00326 от 25.06.2019</t>
  </si>
  <si>
    <t>Остапчук Е.В.</t>
  </si>
  <si>
    <t>"Индивидуальное жилищное строительство"  расположенного по адресу: Местоположение установлено относительно ориентира, расположенного за пределами участка. Почтовый адрес ориентира: Камчатский край, г. Петропавловск-Камчатский, ул. Тундровая</t>
  </si>
  <si>
    <t>ОТП-19-00298 от 13.06.2019</t>
  </si>
  <si>
    <t>ИП Андросова И.Ю.</t>
  </si>
  <si>
    <t>"Здание столовой №16 кафе Ретро",  расположенного по адресу: Камчатский край, Петропавловск-Камчатский, проспект 50 лет Октября, д. 15</t>
  </si>
  <si>
    <t>ОТП-19-00250 от 18.06.2019</t>
  </si>
  <si>
    <t>АО "Медтехника"</t>
  </si>
  <si>
    <t>"Нежилые помещения", расположенного по адресу: г. П-К</t>
  </si>
  <si>
    <t>ОТП-19-00350 от 08.07.2019</t>
  </si>
  <si>
    <t>Петрова Е.Ю.</t>
  </si>
  <si>
    <t>"Административное здание", расположенное по адресу: г. П-К, ш. Северо-Восточное</t>
  </si>
  <si>
    <t>ОТП-19-00258 от 05.07.2019</t>
  </si>
  <si>
    <t>"Нежилое здание" расположенное по адресу: г. П-К, ул. Сахалинская, д. 4Б</t>
  </si>
  <si>
    <t>Джавршян Н.Г.</t>
  </si>
  <si>
    <t>"Здание "Художественная школа", расположенная по адресу: г. П-К, 
ул. Зеркальная</t>
  </si>
  <si>
    <t>ОТП-19-00370 от 15.07.2019</t>
  </si>
  <si>
    <t>ОТП-19-00407 от 12.07.2019</t>
  </si>
  <si>
    <t>ООО "Архитектурно-дизайнерская мастерская "Аврора"</t>
  </si>
  <si>
    <t>"Гараж", расположенного по адресу: Камчатский край, Петропавловск-Камчатский, ул. Пограничная, д. 48</t>
  </si>
  <si>
    <t>Местная религиозная организация православный приход храма преподобного Сергия Радонежского (Московский патриархат)</t>
  </si>
  <si>
    <t>"Храмовый комплекс", расположенный по адресу: Камчатский край, г. Петропавловск-Камчатский, ш. Северо-Восточное</t>
  </si>
  <si>
    <t>ОТП 19-00401 от 23.07.2019</t>
  </si>
  <si>
    <t>ОТП 19-00400 от 19.07.2019</t>
  </si>
  <si>
    <t>Петрушин С.И.</t>
  </si>
  <si>
    <t>"ИЖС", г. П-К, ул. Дальняя</t>
  </si>
  <si>
    <t>ОТП-19-00371 от 02.08.2019</t>
  </si>
  <si>
    <t>Волков Д.В.</t>
  </si>
  <si>
    <t>"Жилой дом", г. П-К, ул. Семена Удалого</t>
  </si>
  <si>
    <t>ОТП-19-00108 от 26.07.2019</t>
  </si>
  <si>
    <t>ООО "Мега Камчатка"</t>
  </si>
  <si>
    <t>"Здание склада и арматурного цеха", г. П-К, ул. Высотная, дом 14</t>
  </si>
  <si>
    <t>ОТП-19-00321 от 12.08.2019</t>
  </si>
  <si>
    <t>ИП Терентьев С.Ю.</t>
  </si>
  <si>
    <t>"База", расположенная по адресу: г. П-К, ул. Высотная</t>
  </si>
  <si>
    <t>ОТП-19-00382 от 22.08.2019</t>
  </si>
  <si>
    <t>Шайдыров А.А.</t>
  </si>
  <si>
    <t>"ИЖС", расположенный по адресу: г. П-К, ул. Колхозная, дом 13</t>
  </si>
  <si>
    <t>Юрченко Е.Ю.</t>
  </si>
  <si>
    <t>"Жилой дом", расположенный по адресу: г. П-К, ул. Заречная</t>
  </si>
  <si>
    <t>ОТП-19-00542 от 04.10.2019</t>
  </si>
  <si>
    <t>ОТП-19-00560 от 03.10.2019</t>
  </si>
  <si>
    <t>ООО "Новострой-М"</t>
  </si>
  <si>
    <t>"Объект незавершенного строительства", г. П-К</t>
  </si>
  <si>
    <t>ОТП-19-00167 от 20.09.2019</t>
  </si>
  <si>
    <t>ООО "Дизель центр"</t>
  </si>
  <si>
    <t>"Здание магазина-склада", расположенное по адресу: г. П-К, шоссе Восточное, дом 19</t>
  </si>
  <si>
    <t>ОТП-19-00555 от 18.10.2019</t>
  </si>
  <si>
    <t>"Жилой дом", г. П-К, ул. Якорная, дом 22</t>
  </si>
  <si>
    <t>ООО "ДЭМАИК"</t>
  </si>
  <si>
    <t>"Производственная база", расположенная по адресу: г. П-К, 
ул. Циолковского, дом 14</t>
  </si>
  <si>
    <t>ОТП-19-00589 от 31.10.2019</t>
  </si>
  <si>
    <t>ОТП-19-00603 от 31.10.2019</t>
  </si>
  <si>
    <t>Серкин П.Е.</t>
  </si>
  <si>
    <t>"Гараж", расположенный по адресу: г. П-К, Восточное шоссе</t>
  </si>
  <si>
    <t>ОТП-19-00552 от 18.10.2019</t>
  </si>
  <si>
    <t>Корниенко А.М.</t>
  </si>
  <si>
    <t>"Хозяйственные постройки", расположенные по адресу: г. П-К</t>
  </si>
  <si>
    <t>ОТП-19-00618 от 13.11.2019</t>
  </si>
  <si>
    <t>Хизева Е.А.</t>
  </si>
  <si>
    <t>"Объект незавершенного строительства", расположенный по адресу: г. П-К, пр. Карла Маркса</t>
  </si>
  <si>
    <t>ОТП-19-00551 от 21.11.2019</t>
  </si>
  <si>
    <t>АО "ПБК"</t>
  </si>
  <si>
    <t>"Металический столб высотой до 26 м", расположенный по адресу: г. П-К, район ул. Карбышева</t>
  </si>
  <si>
    <t>ОТП-19-00592 от 01.11.2019</t>
  </si>
  <si>
    <t>Шамоян Р.Ф.</t>
  </si>
  <si>
    <t>"Жилой дом", расположенный по адресу: г. П-К, ул. Карбышева</t>
  </si>
  <si>
    <t>"Жилой дом", расположенный по адресу: г. П-К</t>
  </si>
  <si>
    <t>КГКУ "Служба заказчика Министерства 
строительства Камчатского края"</t>
  </si>
  <si>
    <t>"Строительство 2-х девяти этажных домов", расположенных по адресу: 
г. П-К, район ул. Карбышева</t>
  </si>
  <si>
    <t>ОТП-19-00590 от 21.11.2019</t>
  </si>
  <si>
    <t>ОТП-19-00583 от 21.11.2019</t>
  </si>
  <si>
    <t>ОТП-19-00254 от 18.11.2019</t>
  </si>
  <si>
    <t>Спешнев Д.И.</t>
  </si>
  <si>
    <t>ОТП-19-00722 от 25.12.2019</t>
  </si>
  <si>
    <t>Шмидт В.Р.</t>
  </si>
  <si>
    <t>ОТП-19-00735 от 29.11.2019</t>
  </si>
  <si>
    <t>ОТП-19-00823 от 26.12.2019</t>
  </si>
  <si>
    <t>ООО "ЯКШИ"</t>
  </si>
  <si>
    <t>"Производственная база", расположенная по адресу: г.П-К, ул. Ватутина</t>
  </si>
  <si>
    <t>ОТП-19-00819 от 23.12.2019</t>
  </si>
  <si>
    <t>хс</t>
  </si>
  <si>
    <t>901.1</t>
  </si>
  <si>
    <t>902.1</t>
  </si>
  <si>
    <t>900.1</t>
  </si>
  <si>
    <t>855 (ГП-44)</t>
  </si>
  <si>
    <t>110.10</t>
  </si>
  <si>
    <t>107.05 (ПИР)</t>
  </si>
  <si>
    <t>903.1</t>
  </si>
  <si>
    <t>110.11</t>
  </si>
  <si>
    <t>107.7</t>
  </si>
  <si>
    <t>ТКС</t>
  </si>
  <si>
    <t>110.11 хс</t>
  </si>
  <si>
    <t>110.13</t>
  </si>
  <si>
    <t>№ Пункта</t>
  </si>
  <si>
    <t>ФИО Заявителя</t>
  </si>
  <si>
    <t>Месторасположение объекта</t>
  </si>
  <si>
    <t>№ ОТП</t>
  </si>
  <si>
    <t>Способ реализации</t>
  </si>
  <si>
    <t>ПРЭС - Миля</t>
  </si>
  <si>
    <t>ПРЭС - Реконструкция</t>
  </si>
  <si>
    <t>ИП Горовой В.Н.</t>
  </si>
  <si>
    <t>"Административное здание", расположенное по адресу: 
г. Петропавловск-Камчатский, проспект 50 лет Октября, дом 23/1</t>
  </si>
  <si>
    <t>ГСК "Западный-2"</t>
  </si>
  <si>
    <t>"ТП-20", расположенная по адресу: г. Елизово, ул. В. Кручины, в р-не ПАС</t>
  </si>
  <si>
    <t>ИП Рыжиков В.В.</t>
  </si>
  <si>
    <t>Встроенные нежилые помещения поз. 19-24,26-29,34,38-48,79-83 I этажа; 
поз.37-40;42-54;66 II этажа в здании "Административное здание и бытовые помещения 2 этажа", Камчатский край, г. Петропавловск-Камчатский, пр. Победы, д.20</t>
  </si>
  <si>
    <t>ИП Смирнов В.Я.</t>
  </si>
  <si>
    <t>"Вычислительный центр финансовых и страховых органов", 
расположенный по адресу: г. П-К, ул Абеля, д.41</t>
  </si>
  <si>
    <t>ООО "Лига"</t>
  </si>
  <si>
    <t>"Сооружение башня связи", расположенная по адресу: г.П-К, Мишенная сопка</t>
  </si>
  <si>
    <t>ООО "Визит-Центр природные парки Камчатки"</t>
  </si>
  <si>
    <t>"Многофункциональное здание с редставительством ФГУП Кроноцкий заповедник", расположенное по адресу: г.П-К, ул.Тушканова</t>
  </si>
  <si>
    <t>Ермаков В.В.</t>
  </si>
  <si>
    <t>Здание гаража, расположенное по адресу: г.П-К, ул. Максутова</t>
  </si>
  <si>
    <t>СНТ "Росинка"</t>
  </si>
  <si>
    <t>СНТ, расположенный по адресу: Камчатский край, Елизовский р-н, 20 км объездной автодороги г.петропавловск-Камчатский - г.Елизово</t>
  </si>
  <si>
    <t>Алиев А.Н.</t>
  </si>
  <si>
    <t xml:space="preserve">"Личное подсобное хозяйство", расположенное по адресу:  Камчатский край, г. П-К, ориентир: ул. Енисейская, д. 9 </t>
  </si>
  <si>
    <t>ООО "Шамса-Холдинг"</t>
  </si>
  <si>
    <t>"Комплексная трансформаторная подстанция наружная в блочном исполнении 2БКТПН-к/к-630/10/0,4", расположенного по адресу: Камчатский край, Елизовский р-н, п. Нагорный, ул. Горная, 22, территория свинокомплекса №2, 20 км</t>
  </si>
  <si>
    <t>Ким Ок Чун</t>
  </si>
  <si>
    <t>"Жилой дом", расположенный по адресу: г. П-К, ул. Чапаева</t>
  </si>
  <si>
    <t>МКУ "Служба благоустройства 
Петропавловск-Камчатского городского округа</t>
  </si>
  <si>
    <t>"Сквер (линия наружного освещения", расположенная по адресу: г. П-К, 
ул. Зеркальная</t>
  </si>
  <si>
    <t>Кронов А.А.</t>
  </si>
  <si>
    <t>"Здание автомобильного торгово-сервисного центра по проспекту Циолковского", расположенного по адресу: г. П-К, проспект Циолковского, д. 6/1</t>
  </si>
  <si>
    <t>Семенова Е.И.</t>
  </si>
  <si>
    <t>"Жилой дом", расположенный по адресу: г. П-К, ул. Попова, дом 6а</t>
  </si>
  <si>
    <t>Служба заказчика Минстроя КК</t>
  </si>
  <si>
    <t>"ФОК с плавательным бассейном в г. П-К"</t>
  </si>
  <si>
    <t>ООО "Нефтесоюз-Камчатка"</t>
  </si>
  <si>
    <t>"АЗС", расположенная по адресу: г. П-К, ул. Высотная, дом 2а</t>
  </si>
  <si>
    <t>Олимпиева О.И.</t>
  </si>
  <si>
    <t>"ИЖС", расположенный по адресу: г. П-К, ул. Приморская, дом 26</t>
  </si>
  <si>
    <t>АО "Дирекция по эксплуатации зданий"</t>
  </si>
  <si>
    <t>"Здание Дома Быта", расположенное по адресу: г. П-К, ул. Ленинградская, дом 100</t>
  </si>
  <si>
    <t>ИП Бадражан С.Э.</t>
  </si>
  <si>
    <t>"Здание мастерские", расположеных по адресу: г. П-К, 
ул. Ленинградская, д 74</t>
  </si>
  <si>
    <t>Сельскохозяйственный производственный
кооператив "Заозерный"</t>
  </si>
  <si>
    <t>"Здание гараж на 50 автомашин", расположенный по адресу: г. П-К, 
ул. Новая, 1 А</t>
  </si>
  <si>
    <t>"Группа смешанной жилой застройки по ул. Кутузова", расположенная по адресу: г. П-К, ул. Кутузова</t>
  </si>
  <si>
    <t>ОТП-17-00966 от 26.01.2018</t>
  </si>
  <si>
    <t>ОТП-18-00131 от 16.04.2018</t>
  </si>
  <si>
    <t>ОТП-16-00495 от 29.08.2016</t>
  </si>
  <si>
    <t>ОТП-18-00311 от 01.06.2018</t>
  </si>
  <si>
    <t>ОТП-18-00326 от 08.06.2018</t>
  </si>
  <si>
    <t>ОТП-18-00478 от 30.07.2018</t>
  </si>
  <si>
    <t>ОТП-18-00693 от 02.11.2018</t>
  </si>
  <si>
    <t>ОТП-18-00715 от 14.11.2018</t>
  </si>
  <si>
    <t>ОТП-19-00028 от 06.03.2019</t>
  </si>
  <si>
    <t>ОТП-19-00360 от 02.07.2019</t>
  </si>
  <si>
    <t>ОТП-19-00406 от 18.07.2019</t>
  </si>
  <si>
    <t>ОТП-19-00347 от 29.08.2019</t>
  </si>
  <si>
    <t>ОТП-19-00532 от 19.09.2019</t>
  </si>
  <si>
    <t>ОТП-19-00550 от 25.09.2019</t>
  </si>
  <si>
    <t>ОТП-19-00478 от 18.10.2019</t>
  </si>
  <si>
    <t>ОТП-19-00537 от 30.09.2019</t>
  </si>
  <si>
    <t>ОТП-19-00565 от 11.10.2019</t>
  </si>
  <si>
    <t>ОТП-19-00544 от 22.10.2019</t>
  </si>
  <si>
    <t>ОТП-19-00635 от 02.12.2019</t>
  </si>
  <si>
    <t>ОТП-19-00692 от 02.12.2019</t>
  </si>
  <si>
    <t>ОТП-19-00633 от 26.12.2019</t>
  </si>
  <si>
    <t>ООО "ЛеДис"</t>
  </si>
  <si>
    <t>Павильон, П-К, ул. Давыдова</t>
  </si>
  <si>
    <t>ОТП-00487 от 10.09.2015</t>
  </si>
  <si>
    <t>ИП Колоскова Анжелика Армикова</t>
  </si>
  <si>
    <t>Здание магазина промышленных товаров, г. Петропавловск-Камчатский, ул. Тушканова, д.10/1</t>
  </si>
  <si>
    <t>ОТП-00426 от 18.08.2015</t>
  </si>
  <si>
    <t>Кириленко Алексей Сергеевич</t>
  </si>
  <si>
    <t>Индивидуальный жилой дом, г. П-К, ул. Лаперуза</t>
  </si>
  <si>
    <t>ОТП-00622 от 09.11.2015</t>
  </si>
  <si>
    <t>Куклина Ирина Ивановна</t>
  </si>
  <si>
    <t>Здание магазина, г. Петропавловск-Камчатский, ул. Пограничная, д.5</t>
  </si>
  <si>
    <t>ОТП-00430 от 17.08.2015</t>
  </si>
  <si>
    <t>Костарева Татьяна Юрьевна</t>
  </si>
  <si>
    <t>"ИЖС", расположенный по адресу: г. Петропавловск - Каичатский, ул. Заречная</t>
  </si>
  <si>
    <t>Журо А.А.</t>
  </si>
  <si>
    <t>ИЖС, г. Петропавловск-Камчатский, ул. Рыбаков</t>
  </si>
  <si>
    <t>ФГУП "РТРС"</t>
  </si>
  <si>
    <t>Сооружение телебашня, г. Петропавловск-Камчатский, с. Никольская</t>
  </si>
  <si>
    <t>ОТП-16-00824 от 16.12.2016</t>
  </si>
  <si>
    <t>ОТП-17-00076 от 27.02.2017</t>
  </si>
  <si>
    <t>ОТП-17-00010 от 21.02.2017</t>
  </si>
  <si>
    <t>ГСК-124</t>
  </si>
  <si>
    <t>ГСК 124 г. Петропавловск-Камчатский, 8 км</t>
  </si>
  <si>
    <t>ОТП-17-00637 от 01.09.2017</t>
  </si>
  <si>
    <t>Платонов К.А.</t>
  </si>
  <si>
    <t>«Жилой дом», расположенного по адресу: Камчатский край,г. Петропавловск-Камчатский, ул. Березовая, д.55.</t>
  </si>
  <si>
    <t>ОТП-17-00926 от 18.12.2017</t>
  </si>
  <si>
    <t>ООО "Аэроклуб "Камчатка"</t>
  </si>
  <si>
    <t>Здание ангара для хранения техники,г.П-К, пр. Победы</t>
  </si>
  <si>
    <t>ОТП-16-00653 от 10.11.2016</t>
  </si>
  <si>
    <t>ООО "Капитал Строй"</t>
  </si>
  <si>
    <t>"Парковка", Камчатский край, г.П-К</t>
  </si>
  <si>
    <t>ОТП-18-00333 от 29.05.2018</t>
  </si>
  <si>
    <t>АО "Газпром газораспределение"</t>
  </si>
  <si>
    <t>"Эксплуатационная база газового хоз-ва", расположенная по адресу: г.П-К</t>
  </si>
  <si>
    <t>ОТП-18-00132 от 23.05.2018</t>
  </si>
  <si>
    <t>ИП Зеленов А.Н.</t>
  </si>
  <si>
    <t>"Здание магазина", расположенный по адресу г. Петропавловск-Камчатский, ш. Петропавловское, 60</t>
  </si>
  <si>
    <t>ОТП-18-00328 от 13.06.2018</t>
  </si>
  <si>
    <t>ИП Хутова В.Я.</t>
  </si>
  <si>
    <t>"Здание столовой", расположенное по адресу: г.П-К, пр-т Циолковского</t>
  </si>
  <si>
    <t>ИП Нестеров О,К,</t>
  </si>
  <si>
    <t>"Объект незавершенного строительства (гараж)", расположенный по адресу: г.П-К, пр-т Циолковского, 3/1</t>
  </si>
  <si>
    <t>ОТП-18-00520 от 09.08.2018</t>
  </si>
  <si>
    <t>ОТП-18-00469 от 30.07.2018</t>
  </si>
  <si>
    <t>Хачатрян С.Г.</t>
  </si>
  <si>
    <t>"Административно-бытовой комплекс", расположенный по адресу: г.П-К, пр.Победы, 32</t>
  </si>
  <si>
    <t>ОТП-18-00536 от 28.08.2018</t>
  </si>
  <si>
    <t>КГАУ "Спортивная школа по сноуборду"</t>
  </si>
  <si>
    <t>"Спортивная школа", расположеный по адресу: Камчатский край, г. Петропавловск-Камчатский, ул. Дальняя</t>
  </si>
  <si>
    <t>ОТП-18-00637 от 08.10.2018</t>
  </si>
  <si>
    <t>ИП Маматкулов А.А.</t>
  </si>
  <si>
    <t>"Кафе", расположенное по адресу: г. П-К., ул. Чубарова</t>
  </si>
  <si>
    <t>ООО "КамРегионАвто"</t>
  </si>
  <si>
    <t>"Автомобильная автостоянка с услугами автомойки", расположенная по адресу: г. П-К, ш. Северо-Восточное</t>
  </si>
  <si>
    <t>ИП Кириленко А.С.</t>
  </si>
  <si>
    <t>"Яхтенный порт", расположенный по адресу: г. П-К, ул. Индустриальная</t>
  </si>
  <si>
    <t>ООО "Причал"</t>
  </si>
  <si>
    <t>"Административное здание", расположенное по адресу: г.П-К, ул. Индустриальная</t>
  </si>
  <si>
    <t>ООО "КАМОЙЛ"</t>
  </si>
  <si>
    <t>"Объект незавершенного строительства", расположенного по адресу: г. П-К, ш. Северо-Восточное</t>
  </si>
  <si>
    <t>ОТП-18-00663 от 31.10.2018</t>
  </si>
  <si>
    <t>ОТП-18-00659 от 26.10.2018</t>
  </si>
  <si>
    <t>ОТП-18-00667 от 31.10.2018</t>
  </si>
  <si>
    <t>ОТП-18-00674 от 31.10.2018</t>
  </si>
  <si>
    <t>ОТП-18-00640 от 22.10.2018</t>
  </si>
  <si>
    <t>ООО "Оникс"</t>
  </si>
  <si>
    <t>"Объект незавершенного строительства", расположенный по адресу: край Камчатский, г. Петропавловск-Камчатский, ш. Северо-Восточное</t>
  </si>
  <si>
    <t>Стуков А.Ю.</t>
  </si>
  <si>
    <t>"Жилой дом", расположенный по адресу: г. П-К, Северо-Восток</t>
  </si>
  <si>
    <t>Сысоева О.Н.</t>
  </si>
  <si>
    <t>ИЖС, расположенный по адресу: г.П-К, ул. Семена Удалого</t>
  </si>
  <si>
    <t>ОТП-18-00702 от 20.11.2018</t>
  </si>
  <si>
    <t>ОТП-18-00638 от 22.10.2018</t>
  </si>
  <si>
    <t>ОТП-18-00695 от 01.11.2018</t>
  </si>
  <si>
    <t>ООО Спецтехника</t>
  </si>
  <si>
    <t>Автобаза, расположенная по адресу: г.П-К, ш. Восточное</t>
  </si>
  <si>
    <t>ОТП-18-00644 от 30.10.2018</t>
  </si>
  <si>
    <t>Королева Е.А.</t>
  </si>
  <si>
    <t>Объект незавершенного строительсва, г. Петропавловск-Камчатский, ш. Елизовское, д. 26</t>
  </si>
  <si>
    <t>ООО АльянсКамСнаб</t>
  </si>
  <si>
    <t>Объект незавершенного строительства, г.П-К, ул.Вулканная</t>
  </si>
  <si>
    <t>ОТП-18-00706 от 15.11.2018</t>
  </si>
  <si>
    <t>ОТП-18-00712 от 14.11.2018</t>
  </si>
  <si>
    <t>ИП  Давыденко Д.А.</t>
  </si>
  <si>
    <t>Сооружение крытая площадка для хранения строительных материалов,                    г. П-К, ул. Тундровая</t>
  </si>
  <si>
    <t>ОТП-18-00669 от 06.11.2018</t>
  </si>
  <si>
    <t>Стулов Андрей Анатольевич</t>
  </si>
  <si>
    <t>"Объект незавершенного строительства", расположенный по адресу: Российская Федерация, Камчатский край, г. Петропавловск-Камчатский, ул. Березовая</t>
  </si>
  <si>
    <t>Барвинюк Артур Николаевич</t>
  </si>
  <si>
    <t>"Очистные сооружения", расположенный по адресу: Камчатский край, г. Петропавловск-Камчатский, пр-кт Карла Маркса, д. 35</t>
  </si>
  <si>
    <t>ИП Платонов Александр Владимирович</t>
  </si>
  <si>
    <t>"Сооружения Автостоянка (парковка)", расположенный по адресу: установлено относительно ориентира, расположенного за пределами участка. Почтовый адрес ориентира: Камчатский край, г. Петропавловск-Камчатский, б-р Рыбацкой Славы.</t>
  </si>
  <si>
    <t>ОТП-18-00750 от 23.11.2018</t>
  </si>
  <si>
    <t>ОТП-18-00746 от 05.12.2018</t>
  </si>
  <si>
    <t>ОТП-18-00769 от 03.12.2018</t>
  </si>
  <si>
    <t>"Автостоянка (парковка)", расположенный по адресу: установлено относительно ориентира, расположенного за пределами участка. Почтовый адрес ориентира: Камчатский край, г. Петропавловск-Камчатский, пр-кт Карла Маркса</t>
  </si>
  <si>
    <t>ОТП-18-00759 от 03.12.2018</t>
  </si>
  <si>
    <t xml:space="preserve">"Сооружения Автостоянка (парковка)", расположенный по адресу:  Российская Федерация, Камчатский край, г. Петропавловск-Камчатский, пр. Карла Маркса </t>
  </si>
  <si>
    <t>ОТП-18-00765 от 10.12.2018</t>
  </si>
  <si>
    <t>"Сооружения Автостоянка (парковка)", расположенный по адресу:  установлено относительно ориентира, расположенного за пределами участка. Почтовый адрес ориентира: Камчатский край, г. Петропавловск-Камчатский</t>
  </si>
  <si>
    <t>ОТП-18-00771 от 10.12.2018</t>
  </si>
  <si>
    <t>"Автостоянка (парковка)", расположенный по адресу: Камчатский край, г. Петропавловск-Камчатский, ул. Крутобереговая</t>
  </si>
  <si>
    <t>КГКУ "Слоужба заказчика Министерства строительства Камчатского края"</t>
  </si>
  <si>
    <t>"Многоэтажный жилой дом позиция 1, объекта "Группа смешанной жилой застройки по улице Кутузова в Петропавловск-Камчатском городском округе. Комплексное освоение территорий", расположенный по адресу: Камчатский край, г. Петропавловск-Камчатский, ул. Кутузова</t>
  </si>
  <si>
    <t>"Многоэтажный жилой дом позиция 2, объекта "Группа смешанной жилой застройки по улице Кутузова в Петропавловск-Камчатском городском округе. Комплексное освоение территорий", расположенный по адресу: Камчатский край, г. Петропавловск-Камчатский, ул. Кутузова</t>
  </si>
  <si>
    <t>ОТП-18-00779 от 11.12.2018</t>
  </si>
  <si>
    <t>ОТП-18-00634 от 17.12.2018</t>
  </si>
  <si>
    <t>ОТП-18-00635 от 17.12.2018</t>
  </si>
  <si>
    <t>ИП Халайчева Елена Николаевна</t>
  </si>
  <si>
    <t>"Здание Выставочный центр", расположенный по адресу: Камчатский край, г. Петропавловск-Камчатский, ш. Северо-Восточное, д. 27</t>
  </si>
  <si>
    <t>ОТП-18-00791 от 26.12.2018</t>
  </si>
  <si>
    <t>ООО "НИКАС-СТРОЙ"</t>
  </si>
  <si>
    <t>"Производственное здание", расположенное по адресу: 
Камчатский край, г. Петропавловск-Камчатский,  ул. Производственная, д.4</t>
  </si>
  <si>
    <t>ОТП-18-00833 от 17.01.2019</t>
  </si>
  <si>
    <t>ИП Казанцев И.В.</t>
  </si>
  <si>
    <t>"Здание СТО", расположенный по адресу: Камчатский край, г. Петропавловск-Камчатский, ул. Вулканная, д. 39</t>
  </si>
  <si>
    <t>ОТП-18-00822 от 05.02.2019</t>
  </si>
  <si>
    <t>Кан Александр Сергеевич,
Решетников Евгений Сергеевич,
Решетников Сергей Сергеевич</t>
  </si>
  <si>
    <t>"Здание бокса по ремонту грузового автотранспорта", расположенный по адресу: Камчатский край, г. Петропавловск-Камчатский, ул. Вулканная, д. 28а</t>
  </si>
  <si>
    <t>ООО "Мебель"</t>
  </si>
  <si>
    <t>"Здание центрального склада", расположенный по адресу: Камчатский край, г. Петропавловск-Камчатский, ул. Ватутина, д. 1</t>
  </si>
  <si>
    <t>ОТП-19-00057 от 18.02.2019</t>
  </si>
  <si>
    <t>ОТП-19-00071 от 20.02.2019</t>
  </si>
  <si>
    <t>ООО "Центр металлообработки и транспорта"</t>
  </si>
  <si>
    <t>"Объекты для хранения и обслуживания транспорта", расположенный по адресу: Российская Федерация, край Камчатский, г. Петропавловск-Камчатский, ул. Вулканная</t>
  </si>
  <si>
    <t>ОТП-19-00055 от 21.02.2019</t>
  </si>
  <si>
    <t>"Автобаза", расположенная по адресу: Камчатский край, Петропавловск-Камчатский г, Ватутина ул, дом № 1</t>
  </si>
  <si>
    <t>ОТП-19-00076 от 28.02.2019</t>
  </si>
  <si>
    <t>ООО "Конкурент"</t>
  </si>
  <si>
    <t>"Здание склада № 10", расположенного по адресу: г. П-К, ул. Приморская, дом 96</t>
  </si>
  <si>
    <t>ОТП-18-00808 от 13.03.2019</t>
  </si>
  <si>
    <t>Погорелов Е.И.</t>
  </si>
  <si>
    <t>"Здание магазина", расположенный по адресу: ш. Северо-Восточное, д.31</t>
  </si>
  <si>
    <t>ОТП-19-00100 от 18.03.2019</t>
  </si>
  <si>
    <t>ООО "Новый горизонт"</t>
  </si>
  <si>
    <t xml:space="preserve">"Организация визит-центра на озере "Култучное" г.Петропавловск-Камчатский, ул. Ленинградская, </t>
  </si>
  <si>
    <t>ОТП-19-00154 от 02.04.2019</t>
  </si>
  <si>
    <t>Бадражан В.И.</t>
  </si>
  <si>
    <t xml:space="preserve">Индивидуальный жилой дом, г. П-К, ул. Ларина, д. 14/5 </t>
  </si>
  <si>
    <t>ОТП-19-00158 от 05.04.2019</t>
  </si>
  <si>
    <t>ИП Старицын А.И.</t>
  </si>
  <si>
    <t>"Летний пункт общественного питания", расположенный по адресу: г. П-К, ул. Ленинградская</t>
  </si>
  <si>
    <t>ОТП-19-00127 от 19.03.2019</t>
  </si>
  <si>
    <t>ООО "ТК "Дружба"</t>
  </si>
  <si>
    <t>"Производственное здание", расположенное по адресу: г. П-К, ул. Абеля, д.6</t>
  </si>
  <si>
    <t>ООО "ПТБ"</t>
  </si>
  <si>
    <t>"Склад", расположенный по адресу: г. П-К, в районе ул. Вулканная</t>
  </si>
  <si>
    <t>ОТП-19-00200 от 06.05.2019</t>
  </si>
  <si>
    <t>ОТП-19-00203 от 16.05.2019</t>
  </si>
  <si>
    <t>ИП Китаев А.С.
ИП Махонин А.И.</t>
  </si>
  <si>
    <t>"Здание автосалона", расположенное по адресу: г. П-К, ул. Вулканная</t>
  </si>
  <si>
    <t>ОТП-19-00231 от 28.05.2019</t>
  </si>
  <si>
    <t>Клипов Д.Л.</t>
  </si>
  <si>
    <t>"Производственная база", расположенная по адресу: Петропавловск-Камчатский, ул. Приморская, д. 94</t>
  </si>
  <si>
    <t>ИП Лазарев Р.В</t>
  </si>
  <si>
    <t>"Здание склада строительных материалов", расположенного по адресу: Камчатский край, г. Петропавловск-Камчатский, пр. Содружества, дом 14</t>
  </si>
  <si>
    <t>ОТП-19-00337 от 11.06.2019</t>
  </si>
  <si>
    <t>ОТП-19-00282 от 07.06.2019</t>
  </si>
  <si>
    <t>ООО "Тур-Камчатка"</t>
  </si>
  <si>
    <t>Строительство гостиничного комплекса», расположенного по адресу: Камчатский край, г. Петропавловск-Камчатский, ул. Автомобилистов.</t>
  </si>
  <si>
    <t>ОТП-19-00279 от 04.06.2019</t>
  </si>
  <si>
    <t>Мавдрик И.И.</t>
  </si>
  <si>
    <t>"Жилой дом"  расположенный по адресу: Камчатский край, г. Петропавловск-Камчатский, ул. Ларина, д. 14/6</t>
  </si>
  <si>
    <t>ООО "Новый дом"</t>
  </si>
  <si>
    <t>"Канализационная насосная станция", расположенного по адресу: Камчатский край, г. Петропавловск-Камчатский, в районе улицы Озерновская коса</t>
  </si>
  <si>
    <t>ОТП-19-00283 от 06.06.2019</t>
  </si>
  <si>
    <t>ОТП-19-00359 от 17.06.2019</t>
  </si>
  <si>
    <t>ИП Балицкий В.Ю.</t>
  </si>
  <si>
    <t>"Здание автоматизированного склада цемента, здание бетоннорастворного узла", расположенного по адресу: Камчатский край, г. Петропавловск-Камчатский, ул. Вулканная</t>
  </si>
  <si>
    <t>ОТП-19-00348 от 20.06.2019</t>
  </si>
  <si>
    <t>ИП Сайдачаков</t>
  </si>
  <si>
    <t>"Гараж", расположенного по адресу: Камчатский край, Петропавловск-Камчатский, ул. Ватутина</t>
  </si>
  <si>
    <t>ОТП-19-00309 от 18.06.2019</t>
  </si>
  <si>
    <t>ООО "Строитель"</t>
  </si>
  <si>
    <t>"Здание механических мастерских", расположенное по адресу: г. П-К, 
ул. Вулканная, дом 21А</t>
  </si>
  <si>
    <t>ОТП-19-00391 от 06.08.2019</t>
  </si>
  <si>
    <t>Котов Д.В.</t>
  </si>
  <si>
    <t>"Жилой дом", расположенный по адресу: Ориентир, ул. Мишенная, дом 37</t>
  </si>
  <si>
    <t>ОТП-19-00472 от 16.08.2019</t>
  </si>
  <si>
    <t>Нуриев Л.А.</t>
  </si>
  <si>
    <t>"Жилой дом", расположенный по адресу: г. П-К, ул. Ларина, дом 39</t>
  </si>
  <si>
    <t>ОТП-19-00427 от 26.08.2019</t>
  </si>
  <si>
    <t>ООО "Данком-УП"</t>
  </si>
  <si>
    <t>"Производственный цех", расположенный по адресу: Камчатский край, 
г. П-К, проспект Содружества, дом 33</t>
  </si>
  <si>
    <t>ОТП-19-00441 от 24.09.2019</t>
  </si>
  <si>
    <t>Гребенникова Л.П.</t>
  </si>
  <si>
    <t>"Склад-офис", расположенного по адресу: г. П-К, ул. Пограничная, дом 89</t>
  </si>
  <si>
    <t>ОТП-19-00576 от 17.10.2019</t>
  </si>
  <si>
    <t>ООО "Эквивалент Плюс"</t>
  </si>
  <si>
    <t>"Инфаструктурный объект для частного детского сада", расположенный по адресу: г. П-К, ул. Березовая</t>
  </si>
  <si>
    <t>ОТП-19-00522 от 09.09.2019</t>
  </si>
  <si>
    <t>Крюкова Т.А.</t>
  </si>
  <si>
    <t>"Жилой дом", расположенный по адресу: г. П-К, ул. Березовая</t>
  </si>
  <si>
    <t>ОТП-19-00521 от 09.09.2019</t>
  </si>
  <si>
    <t>Слепцова И.А.</t>
  </si>
  <si>
    <t>"ИЖД", расположенный по адресу: г. П-К, ул. Невского</t>
  </si>
  <si>
    <t>Бартоломей Д.А.</t>
  </si>
  <si>
    <t>"Административно-бытовой корпус", расположенный по адресу: г. П-К, ул. Победы, дом 32</t>
  </si>
  <si>
    <t>ОТП-19-00562 от 25.10.2019</t>
  </si>
  <si>
    <t>ОТП-19-00584 от 28.10.2019</t>
  </si>
  <si>
    <t>ИП Воробьев А.В.</t>
  </si>
  <si>
    <t>"Здание склада", расположенного по адресу: г. П-К, ул. Вулканная, дом 21А</t>
  </si>
  <si>
    <t>ОТП-19-00612 от 14.11.2019</t>
  </si>
  <si>
    <t>ИП Внучкова Е.В.</t>
  </si>
  <si>
    <t>"Административное здание", расположеное по адресу: г. П-К, проспект Циолковского</t>
  </si>
  <si>
    <t>ОТП-19-00759 от 12.12.2019</t>
  </si>
  <si>
    <t>"Административное здание", расположенная по адресу: г.П-К, ул. Ватутина</t>
  </si>
  <si>
    <t>ОТП-19-00816 от 23.12.2019</t>
  </si>
  <si>
    <t>"Камчатское УГМС"</t>
  </si>
  <si>
    <t>"Лаборатория пост № 1", расположенная по адресу: г. П-К, ул. Стрелкова, дом 1 А</t>
  </si>
  <si>
    <t>ОТП-19-00510 от 30.09.2019</t>
  </si>
  <si>
    <t>ООО "ТК Логистик"</t>
  </si>
  <si>
    <t>"Производственное здание", расположенное по адресу: г. П-К</t>
  </si>
  <si>
    <t>ОТП-19-00763 от 30.12.2019</t>
  </si>
  <si>
    <t>ПРЭС - Миля + Реконструкция</t>
  </si>
  <si>
    <t>цзк</t>
  </si>
  <si>
    <t>Личное подсобное хозяйство, г. Елизово, ул. Песчаная, д.13</t>
  </si>
  <si>
    <t>ОТП-00765 от 28.12.2015</t>
  </si>
  <si>
    <t>ЖД, расположенный по адресу: п.Пионерский, ул.Лесная, 81</t>
  </si>
  <si>
    <t>ОТП-18-00504 от 07.08.2018</t>
  </si>
  <si>
    <t>Здание складские помещения, г. Елизово, ул. Мурманская, д.17.</t>
  </si>
  <si>
    <t>ОТП-17-00327 от 30.05.2017</t>
  </si>
  <si>
    <t>Личное подсобное хозяйство, Елизовский район, с. Паратунка, ул. Нагорная, рядом д. 29</t>
  </si>
  <si>
    <t>ОТП-17-00406 от 21.06.2017</t>
  </si>
  <si>
    <t>Объект промышленности, трикотажный цех, г. Елизово, ул. Архангельская</t>
  </si>
  <si>
    <t>ОТП-17-00460 от 13.07.2017</t>
  </si>
  <si>
    <t>Хозяйственные постройки, г. Петропавловск-Камчатский</t>
  </si>
  <si>
    <t>ОТП-17-00476 от 14.07.2017</t>
  </si>
  <si>
    <t>Магазин, Камчатский край, Елизовский район</t>
  </si>
  <si>
    <t>ОТП-17-00437 от 12.07.2017</t>
  </si>
  <si>
    <t>«Хозяйственные постройки», расположенного по адресу: Камчатский край, Елизовский район, п. Светлый, ЖСК-3, поз. 111</t>
  </si>
  <si>
    <t>ОТП-17-01029 от 29.12.2017</t>
  </si>
  <si>
    <t>"Хозяйственные постройки и теплицы", Камчатский край, Елизовский район</t>
  </si>
  <si>
    <t>"Жилой дом", расположенного по адресу: Елизовский район</t>
  </si>
  <si>
    <t>ОТП-18-00259 от 16.05.2018</t>
  </si>
  <si>
    <t>ОТП-17-01067 от 22.01.2018</t>
  </si>
  <si>
    <t>"Хозяйственные постройки", расположенного по 
адресу: Елизовский район</t>
  </si>
  <si>
    <t>"Жилой дом", расположенное по адресу: 
Елизовский район, г. Елизово, ул. Виталия Кручины, 54а</t>
  </si>
  <si>
    <t>ОТП-17-01047 от 29.01.2018</t>
  </si>
  <si>
    <t>ОТП-18-00004 от 25.01.2018</t>
  </si>
  <si>
    <t>"Жилой дом", расположенный по адресу: Камчатский край, Елизовский район, Елизовское лесничество, квартал 106 часть выдела 11 Елизовского участкового лесничества (часть 2)</t>
  </si>
  <si>
    <t>ОТП-17-00938 от 08.02.2018</t>
  </si>
  <si>
    <t>"Жилой дом", расположенный по адресу: с. Северные Коряки, 
ул. Ключевская, поз. 14</t>
  </si>
  <si>
    <t>ОТП-18-00196 от 17.04.2018</t>
  </si>
  <si>
    <t>"Жилой дом", п. Светлый, мкр. Молодежный, ул. Пионерская, 11</t>
  </si>
  <si>
    <t>Индивидуальное жилищное строительство, 795 м от ориентира пп-1484, Елизовский район</t>
  </si>
  <si>
    <t>ОТП-17-00943 от 08.12.2017</t>
  </si>
  <si>
    <t>ОТП-17-00851 от 22.11.2017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</si>
  <si>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</si>
  <si>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ОТП-18-00248 от 25.04.2018</t>
  </si>
  <si>
    <t>"Жилой дом", расположенный по адресу: г. Елизово, 7-й пер. Лыжный, д. 7</t>
  </si>
  <si>
    <t>ОТП-18-00109 от 26.03.2018</t>
  </si>
  <si>
    <t>База отдыха, г.Елизово</t>
  </si>
  <si>
    <t>"Жилой дом", Камчатский край, г. Елизово</t>
  </si>
  <si>
    <t>КНС № 14, Елизовский район, п. Н. Коляды</t>
  </si>
  <si>
    <t>ОТП-17-00319 от 20.06.2017 (совпадает с ОТП-18-00214 от 26.04.2018)</t>
  </si>
  <si>
    <t>ОТП-17-00542 от 29.09.2017</t>
  </si>
  <si>
    <t>ЖД, расположенный по адресу: Елизовский р-н, п. Двуречье, ул. Набережная 10</t>
  </si>
  <si>
    <t>ОТП-18-00511 от 16.08.2018</t>
  </si>
  <si>
    <t>"Индивидуальный жилой дом", расположенный по адресу: 
Камчатский край, Елизовский район, п. Пионерский, ул. Таежная, з/у 32</t>
  </si>
  <si>
    <t>ОТП-18-00313 от 30.05.2018</t>
  </si>
  <si>
    <t>"Хозяйственные постройки", расположенные по адресу: Участок находится примерно в 860 м по направлению на север-северо-запад от ориентира мост р. Мутная 2, расположенного за пределами участка, адрес ориентира: Елизовский район</t>
  </si>
  <si>
    <t>ОТП-18-00269 от 16.05.2018</t>
  </si>
  <si>
    <t>ИЖС, расположенный по адресу: Елизовское лесничество</t>
  </si>
  <si>
    <t>ОТП-18-00154 от 07.06.2018</t>
  </si>
  <si>
    <t>ИЖД, расположенный по адресу: г.Елизово.</t>
  </si>
  <si>
    <t>ОТП-18-00353 от 09.06.2018</t>
  </si>
  <si>
    <t>"ЖД", расположенный по адресу: р.п.Вулканный, ул.Вулканная 47</t>
  </si>
  <si>
    <t>ОТП-18-00346 от 14.06.2018</t>
  </si>
  <si>
    <t>"Хоз. постройки", расположенные по адресу: Елизовский р-н, п.Раздольный</t>
  </si>
  <si>
    <t>ОТП-18-00352 от 14.06.2018</t>
  </si>
  <si>
    <t>ЖД, расположенный по адресу: п.Раздольный, ул.Солнечная 71</t>
  </si>
  <si>
    <t>ОТП-18-00320 от 13.06.2018</t>
  </si>
  <si>
    <t>"Жилой дом", расположенный по адресу:  Елизовский р-н, п. Пионерский, ул. Таежная, 30</t>
  </si>
  <si>
    <t>ОТП-18-00310 от 04.06.2018</t>
  </si>
  <si>
    <t>ЖД. Расположенный по адресу: п.Светлый, ул.Горная 15А</t>
  </si>
  <si>
    <t>ОТП-18-00377 от 02.07.2018</t>
  </si>
  <si>
    <t>ЖД, расположенный по адресу: Камчатский край, Елизовский р-н. п.Пионерский, ул.Таежная, 40</t>
  </si>
  <si>
    <t>"Жилой дом", расположенный по адресу: п.Пионерский, ул.Таежная 35</t>
  </si>
  <si>
    <t>ОТП-18-00465 от 31.07.2018</t>
  </si>
  <si>
    <t>ОТП-18-00366 от 28.06.2018</t>
  </si>
  <si>
    <t>"ЖД", Камчатский край, Елизовский район, п.Пионерский, ул.Таежная, 25</t>
  </si>
  <si>
    <t>Хозпостройки, расположенные по адресу: п.Пионерский, ул. Таежная 20</t>
  </si>
  <si>
    <t>ОТП-18-00301 от 31.05.2018</t>
  </si>
  <si>
    <t>ОТП-18-000364 от 29.06.2018</t>
  </si>
  <si>
    <t>"Квартира № 2", расположенная по адресу: Елизовский р-н, п.Лесной, ул.Октябрьская, д.2, кв. 2</t>
  </si>
  <si>
    <t>ЖД, расположенный по адресу: Елизовский р-н, п. Пионерский, мкр Центральный, ул. Северная, 33</t>
  </si>
  <si>
    <t>ОТП-18-00378 от 02.07.2018</t>
  </si>
  <si>
    <t>ОТП-18-00379 от 04.07.2018</t>
  </si>
  <si>
    <t>ЖД, расположенный по адресу: г.Елизово, ул.Виталия Кручины, 46</t>
  </si>
  <si>
    <t>ЖД, расположенный по адресу: г.Елизово, ул.Виталия Кручины, д. 42</t>
  </si>
  <si>
    <t>ЖД, расположенный по адресу: г.Елизово, ул.Виталия Кручины, д. 48</t>
  </si>
  <si>
    <t>ЖД, расположенный по адресу: г.Елизово, ул.Виталия Кручины, д. 50</t>
  </si>
  <si>
    <t>ОТП-18-00523 от 28.08.2018</t>
  </si>
  <si>
    <t>ОТП-18-00363 от 03.07.2018</t>
  </si>
  <si>
    <t>ОТП-18-00398 от 11.07.2018</t>
  </si>
  <si>
    <t>ОТП-18-00399 от 11.07.2018</t>
  </si>
  <si>
    <t>ЖД, г. Елизово, ул. Крестьянская, д.21</t>
  </si>
  <si>
    <t>ОТП-17-00466 от 19.07.2017</t>
  </si>
  <si>
    <t>ЖД. Расположенный по адресу: г.Елизово, ул.Рябиновая, 3</t>
  </si>
  <si>
    <t>ОТП-18-00406 от 16.07.2018</t>
  </si>
  <si>
    <t>Хозпостройки, расположенные по адресу: п.Термальный, ул. Ленина, 11</t>
  </si>
  <si>
    <t>ОТП-18-00424 от 16.07.2018</t>
  </si>
  <si>
    <t>ЖД, расположенный по адресу: Раздольненское сп</t>
  </si>
  <si>
    <t>ОТП-18-00403 от 20.07.2018</t>
  </si>
  <si>
    <t>ЖД, расположенный по адресу: г.Елизово, ул.Виталия Кручины, д.66</t>
  </si>
  <si>
    <t>ЖД, расположенный по адресу: с.Паратунка, ул.Коркина, д. 36</t>
  </si>
  <si>
    <t>ОТП-18-00381 от 09.07.2018</t>
  </si>
  <si>
    <t>ОТП-18-00425 от 18.07.2018</t>
  </si>
  <si>
    <t>"Скважина РЭ-10", расположенная по адресу: с.Паратунка</t>
  </si>
  <si>
    <t>"Хозпостройки", расположенные по адресу: Николаевское сп, с.Сосновка, зу 2</t>
  </si>
  <si>
    <t>ОТП-18-00448 от 30.07.2018</t>
  </si>
  <si>
    <t>ОТП-18-00456 от 30.07.2018</t>
  </si>
  <si>
    <t>"Жилой дом", расположенный по адресу: Елизовский район, 
п. Светлый, мкр. Молодежный</t>
  </si>
  <si>
    <t>«ИЖС», расположенного по адресу: Камчатский край, Елизовский район, п. Светлый.</t>
  </si>
  <si>
    <t>"Жилой дом", п. Светлый, мкр. Молодежный</t>
  </si>
  <si>
    <t>ОТП-18-00186 от 10.04.2018</t>
  </si>
  <si>
    <t>ОТП-17-01066 от 19.01.2018</t>
  </si>
  <si>
    <t>ОТП-18-00073 от 05.03.2018</t>
  </si>
  <si>
    <t>"ЖД", Елизовский р-н, п.Светлый, мкр.Молодежный</t>
  </si>
  <si>
    <t>ОТП-18-00423 от 30.07.2018</t>
  </si>
  <si>
    <t>ИЖС, расположенное по адресу: п.Светлый, мкр.Молодежный</t>
  </si>
  <si>
    <t>ОТП-18-00440 от 30.07.2018</t>
  </si>
  <si>
    <t>«ИЖД», расположенного по адресу: Камчатский край, Елизовский район, п. Светлый, мкр. Молодежный, 215</t>
  </si>
  <si>
    <t>ОТП-17-01065 от 19.01.2018</t>
  </si>
  <si>
    <t>"Жилой дом", расположенный по адресу: Камчатский край, Елизовский район, пос. Светлый, мкр-н Молодёжный, 153</t>
  </si>
  <si>
    <t>"Жилой дом", камчатский край, Елизовский р-н, п.Светлый, мкр Молодежный 370</t>
  </si>
  <si>
    <t>ОТП-18-00550 от 04.09.2018</t>
  </si>
  <si>
    <t>ОТП-18-00290 от 28.05.2018</t>
  </si>
  <si>
    <t>"Жилой дом", Камчатский край, п. Северный, мкр. Молодежный, ул. Муравьева-Амурского, ЗУ 8</t>
  </si>
  <si>
    <t>"ИЖД", п.Светлый, мкр.Молодежный, уч. 308</t>
  </si>
  <si>
    <t>"Личное подсобное хозяйство", расположенный по адресу: Камчатский край, р-н Елизовский, п. Светлый, мкр. Молодежный 216</t>
  </si>
  <si>
    <t>ОТП-17-01086 от 21.02.2018</t>
  </si>
  <si>
    <t>ОТП-18-00090 от 29.03.2018</t>
  </si>
  <si>
    <t>ОТП-18-00636</t>
  </si>
  <si>
    <t>Жилой дом, п. Светлый, мкр. Молодежный, ул. Петропавловская, з/у 15</t>
  </si>
  <si>
    <t>ОТП-17-01008 от 19.12.2017</t>
  </si>
  <si>
    <t>"ИЖД", Камчатский край, п.Светлый, мкр.Молодежный, 403</t>
  </si>
  <si>
    <t>"ИЖД", п.Светлый, мкр. Молодежный, уч. 398</t>
  </si>
  <si>
    <t>"Индивидуальное жилищное строительство", расположенный по адресу: Камчатский край, Елизовский район, пос. Светлый, мкр-н Молодежный, уч. 366</t>
  </si>
  <si>
    <t>ОТП-18-000119 от 26.03.2018</t>
  </si>
  <si>
    <t>ОТП-18-00068 от 27.02.2018</t>
  </si>
  <si>
    <t>ОТП-17-01053 от 13.02.2018</t>
  </si>
  <si>
    <t>"ИЖС", расположенное по адресу: п. Светлый, м/р Молодежный, уч. 77</t>
  </si>
  <si>
    <t>"ИЖС" Елизовский м.р-н, Пионерское с.п., п. Светлый, мкр. Молодежный, ул. Петропавловская, д.6</t>
  </si>
  <si>
    <t>ОТП-18-000129 от 21.03.2018</t>
  </si>
  <si>
    <t>ОТП-17-01043 от 15.01.2018</t>
  </si>
  <si>
    <t>ЖД, п.Пионерский , ул. Дачная, з/у 28</t>
  </si>
  <si>
    <t>ОТП-18-00492 от 08.08.2018</t>
  </si>
  <si>
    <t>ЖД, расположенный по адресу: г. Елизово, ул.Родниковая, 26</t>
  </si>
  <si>
    <t>ОТП-18-00539 от 29.08.2018</t>
  </si>
  <si>
    <t>"Жилой дом", расположенный по адресу: Камчатский край, Елизовский район, п. Крутобереговый</t>
  </si>
  <si>
    <t>"Здание склад цемент", расположенный по адресу: Камчатский край, Елизовский район, п. Крутобереговый, 12 км автодороги Петропавловск-Елизово</t>
  </si>
  <si>
    <t>ОТП-18-00556 от 06.09.2018</t>
  </si>
  <si>
    <t>ОТП-18-00503 от 05.09.2018</t>
  </si>
  <si>
    <t>"Строение", Камчатский край, Елизовский район, п. Светлый, м-н Молодежный №388.</t>
  </si>
  <si>
    <t>«ИЖС», расположенного по адресу: Камчатский край, Елизовский район, п. Светлый, ул. Кооперативная, дом 18</t>
  </si>
  <si>
    <t>ОТП-17-01057 от 19.01.2018</t>
  </si>
  <si>
    <t>"ИЖС", расположенное по адресу: Камчатский край, Елизовский район, п. Светлый</t>
  </si>
  <si>
    <t>"Светофорный объект", расположенный по адресу: 18 км + 600</t>
  </si>
  <si>
    <t>ОТП-18-00577 от 13.09.2018</t>
  </si>
  <si>
    <t>ОТП-18-00506 от 02.10.2018</t>
  </si>
  <si>
    <t>Жилой дом, расположенный по адресу: Елизовский р-н, п. Пионерский, мкр.Центральный, ул.Российская, з/у 26</t>
  </si>
  <si>
    <t>Жилой дом, расположенный по адресу: Елизовский р-н, рп. Вулканный, район очистных сооружений</t>
  </si>
  <si>
    <t>ОТП-18-00650 от 30.10.2018</t>
  </si>
  <si>
    <t>ОТП-18-00641 от 29.10.2018</t>
  </si>
  <si>
    <t>Жилой дом, расположенный по адресу: г.Елизово, 4й лыжный переулок, 13</t>
  </si>
  <si>
    <t>ОТП-18-00682 от 07.11.2018</t>
  </si>
  <si>
    <t>ЖД, п. Пионерский, ул. Лесная, д.4</t>
  </si>
  <si>
    <t>Хозпостройки, расположенные по адресу: Елизовский р-н</t>
  </si>
  <si>
    <t>ОТП-18-00653 от 22.10.2018</t>
  </si>
  <si>
    <t>ОТП-18-00710 от 06.11.2018</t>
  </si>
  <si>
    <t>"Жилой дом", расположенный по адресу: Камчатский край, Елизовский муниципальны район, Елизовское городское поселение, г. Елизово, ул. Береговая</t>
  </si>
  <si>
    <t>ОТП-18-00691 от 07.11.2018</t>
  </si>
  <si>
    <t>"Жилой дом", расположенный по адресу: Камчатский край, Елизовский район, г. Елизово</t>
  </si>
  <si>
    <t>ОТП-18-00809 от 09.01.2019</t>
  </si>
  <si>
    <t>"Индивидуальное жилищное строительство", расположенный по адресу: месторасположение установлено относительно ориентира, расположенного за пределами участка. Ориентир жилой дом. Участок находится примерно в 24 м, по направлению на юго-восток от ориентира. Почтовый адрес ориетира: КАмчатский край, район Елизовский, п. светлый, ул. Радужная, д. 11"</t>
  </si>
  <si>
    <t>ОТП-19-00016 от 05.02.2019</t>
  </si>
  <si>
    <t>"Жилой дом", расположенный по адресу: Камчатский край, г. Елизово, ул. Маяковского, д. 28</t>
  </si>
  <si>
    <t>ОТП-19-00024 от 31.01.2019</t>
  </si>
  <si>
    <t>"Жилой дом", расположенный по адресу: Камчатский край, Елизовский район, г. Елизово, ул. Завойко, д. 99а</t>
  </si>
  <si>
    <t>ОТП-18-00825 от 18.01.2019</t>
  </si>
  <si>
    <t>"Жилой дом", расположенный по адресу: Камчатский край, Елизовский муниципальный район, Елизовское городское поселение, Елизово г., Родниковая ул., 8</t>
  </si>
  <si>
    <t>ОТП-19-00073 от 18.02.2019</t>
  </si>
  <si>
    <t>"Жилой дом", расположенный по адресу: Камчатский край, п. Раздольный</t>
  </si>
  <si>
    <t>ОТП-19-00103 от 12.03.2019</t>
  </si>
  <si>
    <t>"Жилой дом"п. Раздольный, ул. Зелёная</t>
  </si>
  <si>
    <t>ОТП-19-00134 от 01.04.2019</t>
  </si>
  <si>
    <t xml:space="preserve">"Жилой дом", Елизовский р-н, п. Термальный </t>
  </si>
  <si>
    <t>"Жилой дом", Камчатский край, р-н Елизовский, г. Елизово, ул. Рябиновая</t>
  </si>
  <si>
    <t>ОТП-19-00156 от  08.04.2019</t>
  </si>
  <si>
    <t>ОТП-19-00169 от 08.04.2019</t>
  </si>
  <si>
    <t xml:space="preserve">Здание по продаже автомобильных запчастей и сопутствующих товаров, Елизовский р-н, п. Нагорный </t>
  </si>
  <si>
    <t>ОТП-19-00118 от 08.04.2019</t>
  </si>
  <si>
    <t>"Жилой дом", расположенный по адресу: Камчатский край, п. Пионерский, ул. Лесная</t>
  </si>
  <si>
    <t>ОТП19-00132 от 17.04.2019</t>
  </si>
  <si>
    <t>"Жилой дом", расположенный по адресу: Камчатский край, п. Пионерский, ул. Лесная, дом 110</t>
  </si>
  <si>
    <t>ОТП-19-00145 от 17.04.2019</t>
  </si>
  <si>
    <t>"Хозяйственные постройки", расположенные по адресу: Елизовский район, Новоавачинское сельское поселение</t>
  </si>
  <si>
    <t>ОТП-19-00124 от 21.03.2019</t>
  </si>
  <si>
    <t>"Хозяйственные постройки (здание гаража)", расположенные по адресу: Елизовский район, п. Лесной, ул. Шоссейная, дом 2, кв. 2</t>
  </si>
  <si>
    <t>ОТП-19-00193 от 14.05.2019</t>
  </si>
  <si>
    <t>"Жилой дом", расположенный по адресу: г. Елизово, ул. Некрасова, дом 2</t>
  </si>
  <si>
    <t>ОТП-19-00135 от 14.05.2020</t>
  </si>
  <si>
    <t>"Хозяйственные постройки", расположенные по адресу: Елизовский район, 
п. Раздольный</t>
  </si>
  <si>
    <t>ОТП-19-00230 от 14.05.2019</t>
  </si>
  <si>
    <t>"Жилой дом"  расположенный по адресу: Камчатский край, г. Петропавловск-Камчатский, ул. Дальняя</t>
  </si>
  <si>
    <t>ОТП-19-00303 от 11.06.2019</t>
  </si>
  <si>
    <t>"Здание универсальный магазин", расположенное по адресу: Камчатский край, с. Коряки, ул. Дорожная, д.2</t>
  </si>
  <si>
    <t>ОТП-19-00317 от 11.06.2019</t>
  </si>
  <si>
    <t>"Жилой дом"  расположенный по адресу: Камчатский край, Елизовский  р-н, г. Елизово, проезд Излучина, 12</t>
  </si>
  <si>
    <t>ОТП-19-00273 от 20.06.2019</t>
  </si>
  <si>
    <t>"Хозяйственные постройки" , расположенного по адресу: Камчатский край, Елизовский р-н, п. Раздольный</t>
  </si>
  <si>
    <t>ОТП-19-00341 от 24.06.2019</t>
  </si>
  <si>
    <t>ОТП-19-00351 от 24.06.2019</t>
  </si>
  <si>
    <t>"Индивидуальный жилой дом", расположенный по адресу: п. Светлый, мкр. Центральный, ул. Восточная, зу 25</t>
  </si>
  <si>
    <t>ОТП-19-00372 от 04.07.2019</t>
  </si>
  <si>
    <t>"Индивидуальное жилищное строительство", мкр. Молодежный, ул. Рабочая, зу 14</t>
  </si>
  <si>
    <t>ОТП-19-00415 от 12.07.2019</t>
  </si>
  <si>
    <t>"Индивидуальный жилой дом", расположенный по адресу: г. Елизово, 
ул. Виталия Кручины, ул. 60</t>
  </si>
  <si>
    <t>ОТП-19-00262 от 03.07.2019</t>
  </si>
  <si>
    <t>"ИЖС", расположенное по адресу: п. Светлый, ул. Кооператорская, д.18</t>
  </si>
  <si>
    <t>"ИЖС", расположенный по адресу: п. Светлый</t>
  </si>
  <si>
    <t>ОТП-19-00463 от 08.08.2019</t>
  </si>
  <si>
    <t>ОТП-19-00457 от 08.08.2019</t>
  </si>
  <si>
    <t>"Дачный домик", п. Термальный</t>
  </si>
  <si>
    <t>ОТП-19-00434 от 26.07.2019</t>
  </si>
  <si>
    <t>"ИЖС", п. Двуречье, ул. Восточная</t>
  </si>
  <si>
    <t>ОТП-19-00454 от 02.08.2019</t>
  </si>
  <si>
    <t>"Хозяйственные постройки", с. Сосновка, з/у 1</t>
  </si>
  <si>
    <t>ОТП-19-00409 от 15.07.2019</t>
  </si>
  <si>
    <t>"Жилой дом", расположенный по адресу: мкр. Молодежный</t>
  </si>
  <si>
    <t>"Телекоммуникационный узел доступа", расположенный по адресу: 
п. Новый, ул. Молодежная</t>
  </si>
  <si>
    <t>"Телекоммуникационный узел доступа", расположенный по адресу: 
п. Нагорный, ул. Совхозная</t>
  </si>
  <si>
    <t>"Телекоммуникационный узел доступа", расположенный по адресу: 
с. Коряки, ул. Колхозная</t>
  </si>
  <si>
    <t>"Телекоммуникационный узел доступа", расположенный по адресу: 
п. Пионерский, ул. Николая Коляды</t>
  </si>
  <si>
    <t>ОТП-19-00499 от 26.08.2019</t>
  </si>
  <si>
    <t>ОТП-19-00469 от 12.08.2019</t>
  </si>
  <si>
    <t>ОТП-19-00467 от 12.08.2019</t>
  </si>
  <si>
    <t>ОТП-19-00465 от 12.08.2019</t>
  </si>
  <si>
    <t>ОТП-19-00470 от 12.08.2019</t>
  </si>
  <si>
    <t>"ИЖД", расположенный по адресу: г. Елизово</t>
  </si>
  <si>
    <t>"Павильон", расположенный по адресу: в районе 16 км объездной дороги</t>
  </si>
  <si>
    <t>ОТП-19-00486 от 02.09.2019</t>
  </si>
  <si>
    <t>ОТП-19-00456 от 06.09.2019</t>
  </si>
  <si>
    <t>"Жилой дом", рапсоложенный по адресу: Камчатский край, п. Светлый, ул. Кооперативная, дом 18</t>
  </si>
  <si>
    <t>ОТП-19-00534 от 07.10.2019</t>
  </si>
  <si>
    <t>"ЖД", расположенный по адресу: п. Раздольный</t>
  </si>
  <si>
    <t>ОТП-19-00527 от 30.09.2019</t>
  </si>
  <si>
    <t>"ЖД", расположенный по адресу: г. Елизово, ул. Виталия Кручины, дом 44</t>
  </si>
  <si>
    <t>ОТП-19-00524 от 27.09.2019</t>
  </si>
  <si>
    <t>"Магазин", расположенный по адресу: г. П-К</t>
  </si>
  <si>
    <t>ОТП-19-00535 от 30.09.2019</t>
  </si>
  <si>
    <t>"Базовая станция сети сотовой связи 41-195"</t>
  </si>
  <si>
    <t>ОТП-19-00538 от 10.10.2019</t>
  </si>
  <si>
    <t>"Производственно-техническая база" расположенная по адресу: Камчатский край, Елизовский район, п. Крутобереговый</t>
  </si>
  <si>
    <t>"Жилой дом", расположенный по адресу: Елизовский район, тер. ТСН "Светлое", ул. Полевая, дом 28</t>
  </si>
  <si>
    <t>ОТП-19-00474 от 10.10.2019</t>
  </si>
  <si>
    <t>ОТП-19-00601 от 24.10.2019</t>
  </si>
  <si>
    <t>"ЖД", расположенный по адресу: мкр. Молодежный, дом 146</t>
  </si>
  <si>
    <t>"ЖД", расположенный по адресу: мкр. Молодежный</t>
  </si>
  <si>
    <t>"ИЖД", расположенный по адресу: мкр. Молодежный, уч. 75</t>
  </si>
  <si>
    <t>ОТП-19-00631 от 11.11.2019</t>
  </si>
  <si>
    <t>ОТП-19-00624 от 11.11.2019</t>
  </si>
  <si>
    <t>ОТП-19-00608 от 01.11.2019</t>
  </si>
  <si>
    <t>"ЖД", расположенный по адресу: мкр. Молодежный, ул. Снеговая, дом 32</t>
  </si>
  <si>
    <t>"ЖД", расположенный по адресу: мкр. Молодежный, ул. Невельского, з/у 21</t>
  </si>
  <si>
    <t>ОТП-19-00632 от 08.11.2019</t>
  </si>
  <si>
    <t>ОТП-19-00640 от 08.11.2019</t>
  </si>
  <si>
    <t>"Жилой дом", расположенный по адресу: п. Кеткино</t>
  </si>
  <si>
    <t>"Жилой дом", расположенный по адресу: п. Светлый</t>
  </si>
  <si>
    <t>"ИЖС", расположенное по адресу: п. Пионерский</t>
  </si>
  <si>
    <t>"ЛПХ", расположенное по адресу: п. Термальный, ул. Крашенинникова, д.9</t>
  </si>
  <si>
    <t>ОТП-19-00685 от 21.11.2019</t>
  </si>
  <si>
    <t>ОТП-19-00614 от 22.11.2019</t>
  </si>
  <si>
    <t>ОТП-19-00678 от 22.11.2019</t>
  </si>
  <si>
    <t>ОТП-19-00716 от 28.11.2019</t>
  </si>
  <si>
    <t>ОТП-19-00743 от 28.11.2019</t>
  </si>
  <si>
    <t>ОТП-19-00674 от 21.11.2019</t>
  </si>
  <si>
    <t>"Жилой дом", расположенный по адресу: мкр. Молодежный, ул. Кооперативная, уч. 558</t>
  </si>
  <si>
    <t>"Жилой дом", расположенный по адресу: мкр. Молодежный, дом 253</t>
  </si>
  <si>
    <t>"ИЖС", расположенный по адресу: мкр. Молодежный</t>
  </si>
  <si>
    <t>"ЛПХ", расположенное по адресу: с. Сосновка, Тимерязева</t>
  </si>
  <si>
    <t>"ИЖС", расположенный по адресу: п. Светлый, ул. Кооперативная, 18</t>
  </si>
  <si>
    <t>ОТП-19-00747 от 03.12.2019</t>
  </si>
  <si>
    <t>ОТП-19-00703 от 29.11.2019</t>
  </si>
  <si>
    <t>ОТП-19-00748 от 03.12.2019</t>
  </si>
  <si>
    <t>ОТП-19-00754 от 03.12.2019</t>
  </si>
  <si>
    <t>ОТП-19-00760 от 03.12.2019</t>
  </si>
  <si>
    <t>ОТП-19-00757 от 04.12.2019</t>
  </si>
  <si>
    <t>ОТП-19-00715 от 05.12.2019</t>
  </si>
  <si>
    <t>"Квартира", расположенный по адресу: Камчатский край, г. Елизово, 
ул. Завойко, дом 77, кв. 2</t>
  </si>
  <si>
    <t>ОТП-19-00655 от 03.12.2019</t>
  </si>
  <si>
    <t>"ИЖС", расположенный по адресу: г. Елизово, уч. 5</t>
  </si>
  <si>
    <t>ОТП-19-00793 от 10.12.2019</t>
  </si>
  <si>
    <t>ОТП-19-00794 от 10.12.2019</t>
  </si>
  <si>
    <t>ОТП-19-00718 от 05.12.2019</t>
  </si>
  <si>
    <t>ОТП-19-00728 от 04.12.2019</t>
  </si>
  <si>
    <t>ОТП-19-00734 от 29.11.2019</t>
  </si>
  <si>
    <t>ОТП-19-00803 от 12.12.2019</t>
  </si>
  <si>
    <t>ОТП-19-00758 от 12.12.2019</t>
  </si>
  <si>
    <t>"Жилой дом", расположенный по адресу: мкр. Молодежный, ул. Рабочая, 
зу № 6</t>
  </si>
  <si>
    <t>"ИЖС", расположенный по адресу: с. Паратунка, ул. Гнечко, 2кв, уч. № 9</t>
  </si>
  <si>
    <t>"Жилой дом", расположенный по адресу: мкр. Молодежный, д. 331</t>
  </si>
  <si>
    <t>ОТП-19-00679 от 24.12.2019</t>
  </si>
  <si>
    <t>ОТП-19-00778 от 09.12.2019</t>
  </si>
  <si>
    <t>ОТП-19-00713 от 29.11.2019</t>
  </si>
  <si>
    <t>"ИЖС", расположенный по адресу: п. Светлый, район ул. Дачной, дом 2</t>
  </si>
  <si>
    <t>ОТП-19-00832 от 26.12.2019</t>
  </si>
  <si>
    <t>"Хозяйственные постройки", расположенные по адресу: п. Раздольный</t>
  </si>
  <si>
    <t>ОТП-19-00893 от 30.12.2019</t>
  </si>
  <si>
    <t>"ИЖС", расположенный по адресу: с. Паратунка, ул. Гнечко, 2кв, уч. № 10</t>
  </si>
  <si>
    <t>ОТП-19-00773 от 09.12.2019</t>
  </si>
  <si>
    <t>"Объект незавершенного строительства", расположенный по адресу: мкр. Молодежный</t>
  </si>
  <si>
    <t>ОТП-19-00828 от 30.12.2019</t>
  </si>
  <si>
    <t>"Хозяйственные постройки", расположенные по адресу: Елизовский район</t>
  </si>
  <si>
    <t>ОТП-19-00895 от 10.01.2020</t>
  </si>
  <si>
    <t>"Жилой дом", расположенный по адресу: п. Пионерский</t>
  </si>
  <si>
    <t>"ИЖС", расположенное по адресу: Елизовское лесничество, квартал 102</t>
  </si>
  <si>
    <t>ОТП-19-00699 от 30.12.2019</t>
  </si>
  <si>
    <t>ОТП-19-00892 от 31.12.2019</t>
  </si>
  <si>
    <t>Пересмотренные мероприятия</t>
  </si>
  <si>
    <t>Объект ПРЭС</t>
  </si>
  <si>
    <t>Фактическое присоединение к ВЛ-0,4 кВ ТП-58 ф. 3 Песчаная</t>
  </si>
  <si>
    <t>Фактическое присоединение к ВЛ-0,4 кВ ТП-14-25 ф. 2</t>
  </si>
  <si>
    <t>Без изменений</t>
  </si>
  <si>
    <t>Электроснабжение объекта по ЛЭП-0,4 кВ от РУ-0,4 кВ ТП-30-17 (L=40 м)</t>
  </si>
  <si>
    <t>Электроснабжение объекта путем опосредованного присоединения к РУ-0,4 кВ ТП-19-4</t>
  </si>
  <si>
    <t>Объект строится</t>
  </si>
  <si>
    <t>Договор расторгнут</t>
  </si>
  <si>
    <t>Электроснабжение объекта путем опосредованного присоединения к РУ-0,4 кВ ТП-204</t>
  </si>
  <si>
    <t>Электроснабжение объекта путем опосредованного присоединения к ВЛ-0,4 кВ ТП-227, L=50 м</t>
  </si>
  <si>
    <t>Фактическое присоединение к ВЛ-0,4 кВ ТП-14-2 ф. 3</t>
  </si>
  <si>
    <t>Фактическое присоединение к ВЛ-0,4 кВ ТП-24-5 ф. 11</t>
  </si>
  <si>
    <t>Фактическое присоединение объекта путем опосредованного присоединения к ВЛ-0,4 кВ ТП-227</t>
  </si>
  <si>
    <t>Стройка 40 м</t>
  </si>
  <si>
    <t>Фактическое присоединение к ВЛ-0,4 кВ ТП-Р-8 ф. 8</t>
  </si>
  <si>
    <t xml:space="preserve">Фактическое присоединение к ВЛ-0,4 кВ ТП-14-23 ф. 2 </t>
  </si>
  <si>
    <t>Фактическое присоединение к ВЛ-0,4 кВ ТП-59-5 ф. 1</t>
  </si>
  <si>
    <t>Фактическое присоединение к ВЛ-0,4 кВ ТП-219 ф. 4</t>
  </si>
  <si>
    <t>Строительство L=90 м</t>
  </si>
  <si>
    <t>Электроснабжение объекта от РУ-0,4 кВ ТП-228, L=30 м</t>
  </si>
  <si>
    <t>Фактическое присоединение к ВЛ-0,4 кВ ТП-120 ф. Коркина</t>
  </si>
  <si>
    <t>Объект подключен</t>
  </si>
  <si>
    <t>Фактическое присоединение к ВЛ-0,4 кВ ТП-13-18 ф. 4</t>
  </si>
  <si>
    <t>Фактическое присоединение к ВЛ-0,4 кВ ТП-13-16 ф. 2</t>
  </si>
  <si>
    <t>Фактическое присоединение к ВЛ-0,4 кВ ТП-13-19 ф. 3</t>
  </si>
  <si>
    <t>электроснабжение объекта от ВЛ-0,4 кВ ТП-13-18 ф. 4,  L=50 м.</t>
  </si>
  <si>
    <t>Фактическое присоединение к ВЛ-0,4 кВ ТП-13-18 ф. 1</t>
  </si>
  <si>
    <t>Электроснабжение объекта от РУ-0,4 кВ ТП-12-10, L=150 м</t>
  </si>
  <si>
    <t>Фактическое присоединение к ВЛ-0,4 кВ ТП-13-20 ф. 2</t>
  </si>
  <si>
    <t>Фактическое присоединение к ВЛ-0,4 кВ ТП-13-20 ф. 1</t>
  </si>
  <si>
    <t>Расторгнут</t>
  </si>
  <si>
    <t>объект подключен опосредованно от ТП-227</t>
  </si>
  <si>
    <t>Электроснабжение объекта путем опосредованного присоединения к ВЛ-0,4 кВ ТП-227, L=33 м</t>
  </si>
  <si>
    <t>Фактическое присоединение к ВЛ-0,4 кВ ТП-55 ф. 9</t>
  </si>
  <si>
    <t>Объект построен и подключен</t>
  </si>
  <si>
    <t>Фактическое присоединение к ВЛ-0,4 кВ ТП-20-22 СНТ "Надежда"</t>
  </si>
  <si>
    <t>Объект подключен от ВЛ-0,4 кВ ТП-59-1</t>
  </si>
  <si>
    <t xml:space="preserve">Фактическое присоединение к ВЛ-0,4 кВ ТП-РЦ-4 ф. Попова правая </t>
  </si>
  <si>
    <t>Фактическое присоединение к ВЛ-0,4 кВ ТП-К-22 ф. 2 (Бесхозяйная сеть)</t>
  </si>
  <si>
    <t xml:space="preserve">Электроснабжние объекта от ВЛ-0,4 кВ ТП-Р-17 ф. 2, L-185 м </t>
  </si>
  <si>
    <t xml:space="preserve">Электроснабжение объекта от ВЛ-0,4 кВ ТП-13-15 ф. 6, L-30 м </t>
  </si>
  <si>
    <t xml:space="preserve">Электроснабжение объекта от ВЛ-0,4 кВ ТП-13-18 ф. 4, L-40 м </t>
  </si>
  <si>
    <t xml:space="preserve">Электроснабжение объекта от РУ-0,4 кВ ТП-228, L-40 м </t>
  </si>
  <si>
    <t>Фактическое присоединение объекта к ВЛ-0,4 кВ ТП-13-19 ф. 2</t>
  </si>
  <si>
    <t>Фактическое присоединение к ВЛ-0,23 кВ ТП-Т-11 СОДНТ "Ручеек"</t>
  </si>
  <si>
    <t>Фактическое присоединение к ВЛ-0,4 кВ ТП-24-10 ф. 3</t>
  </si>
  <si>
    <t>Фактическое присоединение к ВЛ-0,4 кВ ТП-13-18 ф. 3</t>
  </si>
  <si>
    <t xml:space="preserve">Электроснабжение объекта от ВЛ-0,4 кВ ТП-20-04 ф. 3, L-65 м </t>
  </si>
  <si>
    <t>Фактическое присоединение к ВЛ-0,4 кВ ТП-13-19 ф. 1</t>
  </si>
  <si>
    <t>Фактическое присоединение к ВЛ-0,4 кВ ТП-213 (Объект подключен от данной ВЛ)</t>
  </si>
  <si>
    <t>Фактическое присоединение к ВЛ-0,4 кВ ТП-454 ф. 2 (объект подключен по временной схеме от ВЛ-0,4 кВ ТП-454 ф. 2)</t>
  </si>
  <si>
    <t xml:space="preserve">Электроснабжение объекта от ВЛ-0,4 кВ ТП-Р-31 ф. 19, L-75 м </t>
  </si>
  <si>
    <t xml:space="preserve">Электроснабжение объекта от ВЛ-0,4 кВ ТП-13-18 ф. 3, L-70 м </t>
  </si>
  <si>
    <t xml:space="preserve">Фактическое присоединение к ВЛ-0,4 кВ ТП-Т-18 ф. 7 </t>
  </si>
  <si>
    <t>Фактическое присоединение к ВЛ-0,4 кВ ТП-13-19 ф. 2</t>
  </si>
  <si>
    <t>Электроснабжение объекта по ЛЭП-0,4 кВ от ВЛ-0,4 кВ ТП-13-18 ф. 4 (L=205 м)</t>
  </si>
  <si>
    <t>Электроснабжение объекта по ЛЭП-0,4 кВ от ВЛ-0,4 кВ ТП-13-18 ф. 4 (L=90 м)</t>
  </si>
  <si>
    <t>Электроснабжение объекта по ЛЭП-0,4 кВ от ВЛ-0,4 кВ ТП-448 ф. 2 (L=240 м)</t>
  </si>
  <si>
    <t>Электроснабжение объекта по ЛЭП до 1 кВ расчетного сечения от РУ-0,4 кВ ТП-448</t>
  </si>
  <si>
    <t>Статус</t>
  </si>
  <si>
    <t>Уведомление</t>
  </si>
  <si>
    <t>Факт</t>
  </si>
  <si>
    <t>Прэс</t>
  </si>
  <si>
    <t>Результат сравнения</t>
  </si>
  <si>
    <t>ОТП-17-00837 от 01.11.2017</t>
  </si>
  <si>
    <t>ОТП-18-00214 от 26.04.2018</t>
  </si>
  <si>
    <t>№ работ</t>
  </si>
  <si>
    <t>Наименование стадии</t>
  </si>
  <si>
    <t>=D4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</si>
</sst>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9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14" fontId="4" fillId="0" borderId="4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3" fillId="0" borderId="0" xfId="0" applyFont="1"/>
    <xf numFmtId="14" fontId="4" fillId="0" borderId="1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12" fillId="2" borderId="0" xfId="0" applyFont="1" applyFill="1"/>
    <xf numFmtId="0" fontId="13" fillId="2" borderId="2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2" fillId="2" borderId="0" xfId="0" applyFont="1" applyFill="1" applyBorder="1"/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0" xfId="0" applyFont="1" applyFill="1" applyAlignment="1">
      <alignment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wrapText="1"/>
    </xf>
    <xf numFmtId="0" fontId="14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wrapText="1"/>
    </xf>
    <xf numFmtId="0" fontId="13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/>
    <xf numFmtId="49" fontId="13" fillId="2" borderId="0" xfId="0" applyNumberFormat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2" fontId="12" fillId="2" borderId="0" xfId="0" applyNumberFormat="1" applyFont="1" applyFill="1" applyBorder="1"/>
    <xf numFmtId="2" fontId="12" fillId="2" borderId="0" xfId="0" applyNumberFormat="1" applyFont="1" applyFill="1"/>
    <xf numFmtId="49" fontId="6" fillId="2" borderId="1" xfId="0" applyNumberFormat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wrapText="1"/>
    </xf>
    <xf numFmtId="0" fontId="13" fillId="2" borderId="1" xfId="0" applyFont="1" applyFill="1" applyBorder="1" applyAlignment="1">
      <alignment horizontal="center" vertical="center"/>
    </xf>
    <xf numFmtId="0" fontId="13" fillId="2" borderId="0" xfId="0" applyFont="1" applyFill="1" applyBorder="1"/>
    <xf numFmtId="0" fontId="13" fillId="2" borderId="0" xfId="0" applyFont="1" applyFill="1"/>
    <xf numFmtId="14" fontId="6" fillId="2" borderId="1" xfId="0" applyNumberFormat="1" applyFont="1" applyFill="1" applyBorder="1" applyAlignment="1">
      <alignment horizontal="center" vertical="center"/>
    </xf>
    <xf numFmtId="0" fontId="12" fillId="2" borderId="4" xfId="0" applyFont="1" applyFill="1" applyBorder="1"/>
  </cellXfs>
  <cellStyles count="3">
    <cellStyle name="Обычный" xfId="0" builtinId="0"/>
    <cellStyle name="Обычный 2" xfId="2"/>
    <cellStyle name="Обычный_Лист1" xfId="1"/>
  </cellStyles>
  <dxfs count="2">
    <dxf>
      <fill>
        <patternFill>
          <bgColor theme="0" tint="-0.14996795556505021"/>
        </patternFill>
      </fill>
    </dxf>
    <dxf>
      <fill>
        <patternFill>
          <bgColor rgb="FFFFFF97"/>
        </patternFill>
      </fill>
    </dxf>
  </dxfs>
  <tableStyles count="0" defaultTableStyle="TableStyleMedium2" defaultPivotStyle="PivotStyleMedium9"/>
  <colors>
    <mruColors>
      <color rgb="FFF6F89A"/>
      <color rgb="FFFFFF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TP\&#1044;&#1086;&#1075;&#1086;&#1074;&#1086;&#1088;&#1072;\&#1055;&#1088;&#1086;&#1095;&#1080;&#1081;%20&#1089;&#1086;&#1088;&#1090;\mine_xc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ее"/>
      <sheetName val="Лист1"/>
      <sheetName val="Завершенные"/>
      <sheetName val="ЕГП"/>
      <sheetName val="ЕМР"/>
      <sheetName val="ПКГО"/>
      <sheetName val="Мильково"/>
      <sheetName val="Параметры"/>
    </sheetNames>
    <sheetDataSet>
      <sheetData sheetId="0">
        <row r="2">
          <cell r="I2" t="str">
            <v>Подземная комиссия</v>
          </cell>
          <cell r="J2" t="str">
            <v>Дополнительные согласования, ТУ</v>
          </cell>
          <cell r="K2" t="str">
            <v>Передано кадастровому инженеру</v>
          </cell>
          <cell r="L2" t="str">
            <v>Подготовлен акт выбора трассы</v>
          </cell>
          <cell r="M2" t="str">
            <v>Заявление на выдачу разрешения на размещение</v>
          </cell>
        </row>
        <row r="34">
          <cell r="D34" t="str">
            <v>ОТП-18-00077 от 02.03.2018</v>
          </cell>
          <cell r="E34" t="str">
            <v>ПКГО</v>
          </cell>
          <cell r="H34">
            <v>1</v>
          </cell>
          <cell r="I34" t="str">
            <v>100%. Прошли в сентябре 2018</v>
          </cell>
          <cell r="J34" t="str">
            <v>30.04.2019 - заключен сервитут с СШ по ЗВС.
Биатлонный комплекс - сервитут согласовывается.</v>
          </cell>
          <cell r="K34" t="str">
            <v>23.04.2019 - корректировки
27.02.2019</v>
          </cell>
          <cell r="L34" t="str">
            <v>24.04.2019 - корректировки
05.03.2019</v>
          </cell>
          <cell r="M34" t="str">
            <v>Не требуется</v>
          </cell>
          <cell r="N34" t="str">
            <v>Не требуется</v>
          </cell>
          <cell r="O34">
            <v>43591</v>
          </cell>
          <cell r="P34" t="str">
            <v>Ордер № 134 от 06.05.2019 (до 29.04.2020)</v>
          </cell>
          <cell r="Q34" t="str">
            <v>Не требуется</v>
          </cell>
          <cell r="R34" t="str">
            <v>Не требуется</v>
          </cell>
          <cell r="S34">
            <v>0</v>
          </cell>
          <cell r="T34">
            <v>0</v>
          </cell>
          <cell r="U34">
            <v>251</v>
          </cell>
          <cell r="V34">
            <v>0</v>
          </cell>
          <cell r="W34">
            <v>0</v>
          </cell>
          <cell r="X34">
            <v>140</v>
          </cell>
          <cell r="Y34" t="str">
            <v>+</v>
          </cell>
          <cell r="Z34" t="str">
            <v>-</v>
          </cell>
          <cell r="AD34">
            <v>43677</v>
          </cell>
        </row>
        <row r="35">
          <cell r="D35" t="str">
            <v>ОТП-18-00334 от 29.05.2018</v>
          </cell>
          <cell r="E35" t="str">
            <v>ПКГО</v>
          </cell>
          <cell r="F35" t="str">
            <v>"Объект незавершенного строительства", распорложенный по адресу: Камчатский край, г. П-К, ул. Березовая</v>
          </cell>
          <cell r="H35">
            <v>1</v>
          </cell>
          <cell r="I35" t="str">
            <v>20.03.2019 - начало согласования, 12.04.19-согласован на 100%</v>
          </cell>
          <cell r="J35" t="str">
            <v>-</v>
          </cell>
          <cell r="K35" t="str">
            <v>10.04.2019
13.05.2019 - повторно</v>
          </cell>
          <cell r="L35">
            <v>43616</v>
          </cell>
          <cell r="M35">
            <v>43616</v>
          </cell>
          <cell r="N35" t="str">
            <v>№ 731/19 от 06.06.19 (до 06.06.21)</v>
          </cell>
          <cell r="O35">
            <v>43631</v>
          </cell>
          <cell r="P35" t="str">
            <v>Ордер № 219 от 18.06.2019 (до 31.12.2019)</v>
          </cell>
          <cell r="Q35" t="str">
            <v>Не требуется</v>
          </cell>
          <cell r="R35" t="str">
            <v>Не требуется</v>
          </cell>
          <cell r="S35">
            <v>15</v>
          </cell>
          <cell r="T35">
            <v>15</v>
          </cell>
          <cell r="U35">
            <v>0</v>
          </cell>
          <cell r="V35">
            <v>0</v>
          </cell>
          <cell r="W35">
            <v>1</v>
          </cell>
          <cell r="X35">
            <v>150</v>
          </cell>
          <cell r="Y35" t="str">
            <v>+</v>
          </cell>
          <cell r="Z35" t="str">
            <v>-</v>
          </cell>
          <cell r="AD35">
            <v>43670</v>
          </cell>
        </row>
        <row r="36">
          <cell r="D36" t="str">
            <v>ОТП-18-00591 от 14.09.2018</v>
          </cell>
          <cell r="E36" t="str">
            <v>ЕМР</v>
          </cell>
          <cell r="F36" t="str">
            <v>"Производственная база", расположенная по адресу: Российская Федерация, Камчатский край, Елизовский муниципальный район, Пионерское СП, п. Крутобереговый, ул. Елизовское шоссе, д. 18</v>
          </cell>
          <cell r="H36">
            <v>1</v>
          </cell>
          <cell r="I36" t="str">
            <v>29.04.2019 - начало согласования.
06.05.2019 - корректировки от ПРЭС.</v>
          </cell>
          <cell r="J36" t="str">
            <v>-</v>
          </cell>
          <cell r="K36">
            <v>43605</v>
          </cell>
          <cell r="L36">
            <v>43607</v>
          </cell>
          <cell r="M36">
            <v>43607</v>
          </cell>
          <cell r="N36" t="str">
            <v>№ 593 от 24.05.2019 (до 24.05.2021)</v>
          </cell>
          <cell r="O36">
            <v>43620</v>
          </cell>
          <cell r="P36" t="str">
            <v>Ордер № 11/19 от 19.06.2019 (до 31.12.2019)</v>
          </cell>
          <cell r="Q36" t="str">
            <v>Не требуется</v>
          </cell>
          <cell r="R36" t="str">
            <v>Не требуется</v>
          </cell>
          <cell r="S36">
            <v>0</v>
          </cell>
          <cell r="T36">
            <v>0</v>
          </cell>
          <cell r="U36">
            <v>0</v>
          </cell>
          <cell r="V36">
            <v>415</v>
          </cell>
          <cell r="W36">
            <v>1</v>
          </cell>
          <cell r="X36">
            <v>80</v>
          </cell>
          <cell r="Y36" t="str">
            <v>+</v>
          </cell>
          <cell r="Z36" t="str">
            <v>-</v>
          </cell>
        </row>
        <row r="37">
          <cell r="D37" t="str">
            <v>ОТП-18-00271 от 15.05.2018</v>
          </cell>
          <cell r="E37" t="str">
            <v>ЕГП</v>
          </cell>
          <cell r="H37" t="str">
            <v>550 р.</v>
          </cell>
          <cell r="I37" t="str">
            <v>Необходимо получить согласования заново
20.08.2018</v>
          </cell>
          <cell r="J37" t="str">
            <v>-</v>
          </cell>
          <cell r="K37">
            <v>43697</v>
          </cell>
          <cell r="L37">
            <v>43346</v>
          </cell>
          <cell r="M37">
            <v>43348</v>
          </cell>
          <cell r="N37" t="str">
            <v>24.09.2018 № 54 до 23.09.2020</v>
          </cell>
          <cell r="O37" t="str">
            <v>06.06.2019 - на новый ордер
17.05.2019 - подано заявл-е на новый ордер
03.10.2018</v>
          </cell>
          <cell r="P37" t="str">
            <v>№ 04-07/77 от 02.08.2019 (до 30.10.2019)
№ 04-07/122 от 05.10.2018 (до 31.11.2018, необходимо продление!)</v>
          </cell>
          <cell r="Q37" t="str">
            <v>Не требуется</v>
          </cell>
          <cell r="R37" t="str">
            <v>Не требуется</v>
          </cell>
          <cell r="S37">
            <v>0</v>
          </cell>
          <cell r="T37">
            <v>0</v>
          </cell>
          <cell r="U37">
            <v>150</v>
          </cell>
          <cell r="V37">
            <v>0</v>
          </cell>
          <cell r="W37">
            <v>0</v>
          </cell>
          <cell r="X37">
            <v>25</v>
          </cell>
          <cell r="Y37" t="str">
            <v>+</v>
          </cell>
          <cell r="Z37" t="str">
            <v>-</v>
          </cell>
          <cell r="AD37" t="str">
            <v>21.08.2019</v>
          </cell>
        </row>
        <row r="38">
          <cell r="D38" t="str">
            <v>ОТП-17-00931 от 13.11.2017</v>
          </cell>
          <cell r="E38" t="str">
            <v>ПКГО</v>
          </cell>
          <cell r="G38" t="str">
            <v>41:01:0010128:124</v>
          </cell>
          <cell r="I38" t="str">
            <v>04.07.2019 - начало согласования
02.07.2019 - трасса разработана</v>
          </cell>
          <cell r="J38" t="str">
            <v>05.08.2019 - получены ТУ от МКУ "САД ПКГО"
24.07.2019 - повторно в МКУ "САД ПКГО"
18.07.2019 - получены ТУ от МКУ "СБ ПКГО"
05.07.2019 - запрос ТУ в МКУ "СБ ПКГО" и МКУ "САД ПКГО" (принято 08.07.2019)</v>
          </cell>
          <cell r="K38">
            <v>43802</v>
          </cell>
          <cell r="L38">
            <v>43803</v>
          </cell>
          <cell r="M38">
            <v>43804</v>
          </cell>
          <cell r="N38" t="str">
            <v>-</v>
          </cell>
          <cell r="O38">
            <v>43683</v>
          </cell>
          <cell r="P38" t="str">
            <v>№ 430 от 19.08.2019 (до 01.11.2019)</v>
          </cell>
          <cell r="Q38" t="str">
            <v>Не требуется</v>
          </cell>
          <cell r="R38" t="str">
            <v>Не требуется</v>
          </cell>
          <cell r="S38">
            <v>0</v>
          </cell>
          <cell r="T38">
            <v>0</v>
          </cell>
          <cell r="U38">
            <v>116</v>
          </cell>
          <cell r="V38">
            <v>0</v>
          </cell>
          <cell r="W38">
            <v>0</v>
          </cell>
          <cell r="X38">
            <v>250</v>
          </cell>
          <cell r="Y38" t="str">
            <v>+</v>
          </cell>
          <cell r="AD38" t="str">
            <v>+</v>
          </cell>
        </row>
        <row r="39">
          <cell r="D39" t="str">
            <v>-</v>
          </cell>
          <cell r="E39" t="str">
            <v>ЕГП</v>
          </cell>
          <cell r="G39" t="str">
            <v>-</v>
          </cell>
          <cell r="H39" t="str">
            <v>-</v>
          </cell>
          <cell r="I39" t="str">
            <v>31.05.2019 - согласование завершено
29.05.2019 - начало согласований</v>
          </cell>
          <cell r="J39" t="str">
            <v>-</v>
          </cell>
          <cell r="K39">
            <v>43619</v>
          </cell>
          <cell r="L39">
            <v>43629</v>
          </cell>
          <cell r="M39">
            <v>43640</v>
          </cell>
          <cell r="N39" t="str">
            <v>№ 24 от 01.07.2019 (до 30.06.2021)</v>
          </cell>
          <cell r="O39" t="str">
            <v>вх. №1601 от 29.08.19г.</v>
          </cell>
          <cell r="P39" t="str">
            <v>04-07/91 от 30.08.2019 (о 01.09.2020)</v>
          </cell>
          <cell r="Q39" t="str">
            <v>Не требуется</v>
          </cell>
          <cell r="R39" t="str">
            <v>Не требуется</v>
          </cell>
          <cell r="S39">
            <v>0</v>
          </cell>
          <cell r="T39">
            <v>0</v>
          </cell>
          <cell r="U39">
            <v>414</v>
          </cell>
          <cell r="V39">
            <v>0</v>
          </cell>
          <cell r="W39">
            <v>0</v>
          </cell>
          <cell r="X39" t="str">
            <v>-</v>
          </cell>
          <cell r="Y39" t="str">
            <v>+</v>
          </cell>
          <cell r="Z39" t="str">
            <v>-</v>
          </cell>
        </row>
        <row r="40">
          <cell r="D40" t="str">
            <v>ОТП-18-00497 от 08.08.2018</v>
          </cell>
          <cell r="E40" t="str">
            <v>ЕГП</v>
          </cell>
          <cell r="F40" t="str">
            <v>"Жилой дом", расположенный по адресу: Камчатский край, Елизовский район, г. Елизово, пр. Излучина, д.14</v>
          </cell>
          <cell r="G40" t="str">
            <v>41:05:0101003:488</v>
          </cell>
          <cell r="H40" t="str">
            <v>550 р.</v>
          </cell>
          <cell r="I40" t="str">
            <v>17.07.2019 - согласовано
03.06.19 - начало согласования</v>
          </cell>
          <cell r="J40" t="str">
            <v>-</v>
          </cell>
          <cell r="K40">
            <v>43704</v>
          </cell>
          <cell r="L40">
            <v>43704</v>
          </cell>
          <cell r="M40">
            <v>43798</v>
          </cell>
          <cell r="N40" t="str">
            <v>№ 66 от 09.12.2019 (до 08.12.2021)</v>
          </cell>
          <cell r="O40">
            <v>43844</v>
          </cell>
          <cell r="P40" t="str">
            <v>№04-07/01 от 23.01.2020</v>
          </cell>
          <cell r="Q40" t="str">
            <v>12.03.2020 - платёжное поручение получено 
03.03.2020 - направлено в оплату
31.01.2020 - на оплату
28.01.2020</v>
          </cell>
          <cell r="R40" t="str">
            <v>№ 02/04-04 от 13.03.2020</v>
          </cell>
          <cell r="S40">
            <v>330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15</v>
          </cell>
          <cell r="Y40" t="str">
            <v>+</v>
          </cell>
          <cell r="Z40" t="str">
            <v>-</v>
          </cell>
          <cell r="AD40" t="str">
            <v>-</v>
          </cell>
        </row>
        <row r="41">
          <cell r="D41" t="str">
            <v>ОТП-17-00019 от 18.12.2017</v>
          </cell>
          <cell r="E41" t="str">
            <v>ПКГО</v>
          </cell>
          <cell r="H41" t="str">
            <v>550 р.</v>
          </cell>
          <cell r="I41" t="str">
            <v>12.02.2019 - согласовано на 100%</v>
          </cell>
          <cell r="J41" t="str">
            <v>-</v>
          </cell>
          <cell r="K41" t="str">
            <v>04.06.2019 - необходимы корректировки в АВТ
25.04.2019
13.05.2019 - повторно</v>
          </cell>
          <cell r="L41">
            <v>43616</v>
          </cell>
          <cell r="M41" t="str">
            <v>04.06.2019 - необходимы корректировки в АВТ
31.05.2019</v>
          </cell>
          <cell r="N41" t="str">
            <v>№ 729/19 от 06.06.19 (до 06.06.21)</v>
          </cell>
          <cell r="O41">
            <v>43635</v>
          </cell>
          <cell r="P41" t="str">
            <v>Ордер № 287 от 28.06.2019 (до 31.12.2019)</v>
          </cell>
          <cell r="Q41">
            <v>43662</v>
          </cell>
          <cell r="S41">
            <v>165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100</v>
          </cell>
          <cell r="Y41" t="str">
            <v>+</v>
          </cell>
          <cell r="Z41" t="str">
            <v>-</v>
          </cell>
        </row>
        <row r="42">
          <cell r="D42" t="str">
            <v>ОТП-18-00748 от 14.01.2019</v>
          </cell>
          <cell r="E42" t="str">
            <v>ПКГО</v>
          </cell>
          <cell r="F42" t="str">
            <v>"Производственный логистический центр", расположенный по адресу: Российская Федерация, Камчатский край, г. Петропавловск-Камчатский, в районе шоссе Восточного</v>
          </cell>
          <cell r="H42">
            <v>1</v>
          </cell>
          <cell r="I42" t="str">
            <v>03.06.19 - 100% 14.05.2019 - приступили к разработке</v>
          </cell>
          <cell r="J42" t="str">
            <v>-</v>
          </cell>
          <cell r="K42">
            <v>43616</v>
          </cell>
          <cell r="L42">
            <v>43630</v>
          </cell>
          <cell r="M42">
            <v>43647</v>
          </cell>
          <cell r="N42" t="str">
            <v>№ 901/19 от 08.07.2019 (до 08.07.2021)</v>
          </cell>
          <cell r="O42">
            <v>43671</v>
          </cell>
          <cell r="P42" t="str">
            <v>№ 372 от 29.07.2019 (до 31.05.2020)</v>
          </cell>
          <cell r="Q42">
            <v>43797</v>
          </cell>
          <cell r="S42">
            <v>0</v>
          </cell>
          <cell r="T42">
            <v>280</v>
          </cell>
          <cell r="U42">
            <v>0</v>
          </cell>
          <cell r="V42">
            <v>0</v>
          </cell>
          <cell r="W42">
            <v>0</v>
          </cell>
          <cell r="X42">
            <v>100</v>
          </cell>
          <cell r="Y42" t="str">
            <v>+</v>
          </cell>
          <cell r="Z42" t="str">
            <v>-</v>
          </cell>
        </row>
        <row r="43">
          <cell r="D43" t="str">
            <v>ОТП-18-00659 от 26.10.2018</v>
          </cell>
          <cell r="E43" t="str">
            <v>ПКГО</v>
          </cell>
          <cell r="H43">
            <v>1</v>
          </cell>
          <cell r="I43" t="str">
            <v>03.07.2019 - трасса согласована
26.06.2019 - трасса разработана
На 25.06.2019 - требуется пересмотр мероприятий</v>
          </cell>
          <cell r="J43" t="str">
            <v>-</v>
          </cell>
          <cell r="K43" t="str">
            <v>-</v>
          </cell>
          <cell r="L43" t="str">
            <v>12.08.2019 - корректировки
05.07.2019</v>
          </cell>
          <cell r="M43" t="str">
            <v>12.08.2019
22.07.2019 - отказ в размещении
12.07.2019</v>
          </cell>
          <cell r="N43" t="str">
            <v>№ 1294/19 от 23.08.2019г. (до 23.08.2021г.)</v>
          </cell>
          <cell r="O43" t="str">
            <v>Подано 03.09.2019</v>
          </cell>
          <cell r="P43" t="str">
            <v>№501 от 16.09.2019</v>
          </cell>
          <cell r="S43">
            <v>0</v>
          </cell>
          <cell r="T43">
            <v>0</v>
          </cell>
          <cell r="U43">
            <v>380</v>
          </cell>
          <cell r="V43">
            <v>0</v>
          </cell>
          <cell r="W43">
            <v>0</v>
          </cell>
          <cell r="X43">
            <v>150</v>
          </cell>
          <cell r="Y43" t="str">
            <v>+</v>
          </cell>
          <cell r="Z43" t="str">
            <v>-</v>
          </cell>
        </row>
        <row r="44">
          <cell r="D44" t="str">
            <v>ОТП-18-00703 от 12.11.2018</v>
          </cell>
          <cell r="E44" t="str">
            <v>ПКГО</v>
          </cell>
          <cell r="F44" t="str">
            <v>"Транспортно-логистический центр", расположенный по адресу: г.П-К, ш.Северо-Восточное</v>
          </cell>
          <cell r="H44">
            <v>1</v>
          </cell>
          <cell r="X44">
            <v>150</v>
          </cell>
          <cell r="Y44" t="str">
            <v>-</v>
          </cell>
          <cell r="Z44" t="str">
            <v>-</v>
          </cell>
        </row>
        <row r="45">
          <cell r="D45" t="str">
            <v>ОТП-18-00070 от 28.02.2018</v>
          </cell>
          <cell r="E45" t="str">
            <v>ЕГП</v>
          </cell>
          <cell r="H45">
            <v>1</v>
          </cell>
          <cell r="I45">
            <v>43560</v>
          </cell>
          <cell r="J45" t="str">
            <v>-</v>
          </cell>
          <cell r="K45" t="str">
            <v>09.04.2019
13.05.2019 - повторно</v>
          </cell>
          <cell r="L45">
            <v>43619</v>
          </cell>
          <cell r="M45" t="str">
            <v>04.06.2019 (рег. № 990 от 04.06.2019, № 01-36/810 от 13.06.2019)</v>
          </cell>
          <cell r="N45" t="str">
            <v>№ 23 от 17.06.2019 (до 16.06.2021)</v>
          </cell>
          <cell r="O45" t="str">
            <v>вх. № 1318 от 23.07.2019</v>
          </cell>
          <cell r="P45" t="str">
            <v>№ 04-07/62 от 25.07.2019 (до 25.07.2020)</v>
          </cell>
          <cell r="S45">
            <v>20</v>
          </cell>
          <cell r="T45">
            <v>10</v>
          </cell>
          <cell r="U45">
            <v>0</v>
          </cell>
          <cell r="V45">
            <v>0</v>
          </cell>
          <cell r="W45">
            <v>1</v>
          </cell>
          <cell r="X45">
            <v>150</v>
          </cell>
          <cell r="Y45" t="str">
            <v>+</v>
          </cell>
          <cell r="Z45" t="str">
            <v>-</v>
          </cell>
        </row>
        <row r="46">
          <cell r="D46" t="str">
            <v>ОТП-17-00818 от 01.11.2017</v>
          </cell>
          <cell r="E46" t="str">
            <v>ЕМР</v>
          </cell>
          <cell r="F46" t="str">
            <v>"Жилой дом", расположенного по адресу: Российская Федерация, Елизовский м.р-н, Пионерское с.п., п. Светлый, мкр. Молодежный, ул. Беринга, д. 15</v>
          </cell>
          <cell r="H46">
            <v>1</v>
          </cell>
          <cell r="I46" t="str">
            <v>22.03.2019 - печати
29.11.2018 - согласования
13.08.2018 - старый образец
16.05.2018 - обвинение в подлоге</v>
          </cell>
          <cell r="J46" t="str">
            <v>-</v>
          </cell>
          <cell r="K46" t="str">
            <v>01.03.2019 - Г.Г. Белоусову
18.06.2018 - Р.А. Долгову</v>
          </cell>
          <cell r="L46" t="str">
            <v>10.06.2019 - Г.Г. Белоусов
20.07.2018 - от Р.А. Долгова</v>
          </cell>
          <cell r="M46" t="str">
            <v>02.08.2019 - направлено (зарегистрировано 07.08.2019, т.к. некому отписывать, а сроки идут)
31.01.2019 - повторно
11.12.2018 - ОТКАЗ
29.11.2018 - повторно
07.11.2018 - ОТКАЗ
25.10.2018 - повторно
20.07.2018 - отозвано</v>
          </cell>
          <cell r="N46" t="str">
            <v>№ 919 от 08.08.2019</v>
          </cell>
          <cell r="O46">
            <v>43691</v>
          </cell>
          <cell r="P46" t="str">
            <v>№ 12/19 от 22.08.2019 (до 19.08.2020)</v>
          </cell>
          <cell r="S46">
            <v>1363</v>
          </cell>
          <cell r="T46">
            <v>0</v>
          </cell>
          <cell r="U46">
            <v>0</v>
          </cell>
          <cell r="V46">
            <v>795</v>
          </cell>
          <cell r="W46">
            <v>1</v>
          </cell>
          <cell r="X46">
            <v>15</v>
          </cell>
          <cell r="Y46" t="str">
            <v>-</v>
          </cell>
          <cell r="Z46" t="str">
            <v>-</v>
          </cell>
        </row>
        <row r="47">
          <cell r="D47" t="str">
            <v>ОТП-17-01051 от 18.01.2018</v>
          </cell>
          <cell r="E47" t="str">
            <v>ЕМР</v>
          </cell>
          <cell r="F47" t="str">
            <v>"Жилой дом", расположенного по адресу: Камчатский край, Елизовский м.р-н, Пионерское с.п. п. Светлый, мкр. Молодежный, ул. Беринга, д. 45</v>
          </cell>
          <cell r="H47">
            <v>1</v>
          </cell>
          <cell r="X47">
            <v>15</v>
          </cell>
          <cell r="Y47" t="str">
            <v>-</v>
          </cell>
        </row>
        <row r="48">
          <cell r="D48" t="str">
            <v>ОТП-17-01058 от 19.01.2018</v>
          </cell>
          <cell r="E48" t="str">
            <v>ЕМР</v>
          </cell>
          <cell r="H48">
            <v>1</v>
          </cell>
          <cell r="X48">
            <v>15</v>
          </cell>
          <cell r="Y48" t="str">
            <v>-</v>
          </cell>
        </row>
        <row r="49">
          <cell r="D49" t="str">
            <v>ОТП-17-01064 от 22.01.2018</v>
          </cell>
          <cell r="E49" t="str">
            <v>ЕМР</v>
          </cell>
          <cell r="F49" t="str">
            <v>"Жилой дом", расположенного по адресу: Камчатский край, Елизовский м.р-н, п. Светлый, мкр. Молодежный 235</v>
          </cell>
          <cell r="H49">
            <v>1</v>
          </cell>
          <cell r="X49">
            <v>15</v>
          </cell>
          <cell r="Y49" t="str">
            <v>+</v>
          </cell>
        </row>
        <row r="50">
          <cell r="D50" t="str">
            <v>ОТП-17-01077 от 31.01.2018</v>
          </cell>
          <cell r="E50" t="str">
            <v>ЕМР</v>
          </cell>
          <cell r="F50" t="str">
            <v>"Жилой дом", расположенного по адресу: край Камчатский, Елизовский район, пос. Светлый, мкр. Молодежный, 242</v>
          </cell>
          <cell r="H50">
            <v>1</v>
          </cell>
          <cell r="X50">
            <v>15</v>
          </cell>
          <cell r="Y50" t="str">
            <v>-</v>
          </cell>
        </row>
        <row r="51">
          <cell r="D51" t="str">
            <v>ОТП-17-01081 от 19.01.2018</v>
          </cell>
          <cell r="E51" t="str">
            <v>ЕМР</v>
          </cell>
          <cell r="F51" t="str">
            <v>"Жилой дом", расположенного по адресу: Камчатский край, Елизовский район, Пионерское с.п., п. Светлый, мкр. Молодежный, ул. Крашенинникова, д. 21</v>
          </cell>
          <cell r="H51">
            <v>1</v>
          </cell>
          <cell r="X51">
            <v>15</v>
          </cell>
          <cell r="Y51" t="str">
            <v>-</v>
          </cell>
        </row>
        <row r="52">
          <cell r="D52" t="str">
            <v>ОТП-18-00009 от 27.02.2018</v>
          </cell>
          <cell r="E52" t="str">
            <v>ЕМР</v>
          </cell>
          <cell r="F52" t="str">
            <v>"Жилой дом", расположенного по адресу: Камчатский край, Елизовский м.р-н, Пионерское с.п., п. Светлый, мкр. Молодежный, ул. Крашенинникова, д. 23</v>
          </cell>
          <cell r="H52">
            <v>1</v>
          </cell>
          <cell r="X52">
            <v>15</v>
          </cell>
          <cell r="Y52" t="str">
            <v>-</v>
          </cell>
        </row>
        <row r="53">
          <cell r="D53" t="str">
            <v>ОТП-17-01074 от 26.01.2018</v>
          </cell>
          <cell r="E53" t="str">
            <v>ЕМР</v>
          </cell>
          <cell r="F53" t="str">
            <v>"Индивидуальное жилищное строительство", расположенного по адресу: Камчатский край, Елизовский район, п. Светлый, мкр. Молодежный, 354</v>
          </cell>
          <cell r="H53">
            <v>1</v>
          </cell>
          <cell r="X53">
            <v>15</v>
          </cell>
          <cell r="Y53" t="str">
            <v>-</v>
          </cell>
        </row>
        <row r="54">
          <cell r="D54" t="str">
            <v>ОТП-17-01078 от 22.01.2018</v>
          </cell>
          <cell r="E54" t="str">
            <v>ЕМР</v>
          </cell>
          <cell r="F54" t="str">
            <v>"Индивидуальное жилищное строительство", расположенного по адресу: Камчатский край, Елизовский р-н, п. Светлый, м/р. Молодежный 236</v>
          </cell>
          <cell r="H54">
            <v>1</v>
          </cell>
          <cell r="X54">
            <v>15</v>
          </cell>
          <cell r="Y54" t="str">
            <v>-</v>
          </cell>
        </row>
        <row r="55">
          <cell r="D55" t="str">
            <v>ОТП-18-00090 от 29.03.2018</v>
          </cell>
          <cell r="E55" t="str">
            <v>ЕМР</v>
          </cell>
          <cell r="F55" t="str">
            <v>"Индивидуальный жилой дом", расположенного по адресу: Камчатский край, Елизовский район, п. Светлый, мкр. Молодежный, 308;</v>
          </cell>
          <cell r="H55">
            <v>1</v>
          </cell>
          <cell r="X55">
            <v>15</v>
          </cell>
          <cell r="Y55" t="str">
            <v>-</v>
          </cell>
        </row>
        <row r="56">
          <cell r="D56" t="str">
            <v>ОТП-17-01086 от 21.02.2018</v>
          </cell>
          <cell r="E56" t="str">
            <v>ЕМР</v>
          </cell>
          <cell r="F56" t="str">
            <v>"Жилой дом", расположенного по адресу: Российская Федерация, Камчатский край, Елизовский м. р-н, п. Светлый, мкр Молодежный, ул. Муравьева-Амурского, з/у 8</v>
          </cell>
          <cell r="X56">
            <v>15</v>
          </cell>
        </row>
        <row r="57">
          <cell r="D57" t="str">
            <v>ОТП-17-01072 от 26.01.2018</v>
          </cell>
          <cell r="E57" t="str">
            <v>ЕМР</v>
          </cell>
          <cell r="F57" t="str">
            <v>"Личное подсобное хозяйство", расположенного по адресу: Камчатский край, р-н Елизовский, п. Светлый, м/р Молодежный, 310;</v>
          </cell>
          <cell r="H57">
            <v>1</v>
          </cell>
          <cell r="X57">
            <v>15</v>
          </cell>
          <cell r="Y57" t="str">
            <v>-</v>
          </cell>
        </row>
        <row r="58">
          <cell r="D58" t="str">
            <v>ОТП-19-00243 от 27.05.2019</v>
          </cell>
          <cell r="E58" t="str">
            <v>ЕМР</v>
          </cell>
          <cell r="F58" t="str">
            <v>"Индивидуальное жилищное строительство", расположенного по адресу: Камчатский край, р-н Елизовский, п. Светлый, мкр. Молодежный, ул. Невельского, з/у 29</v>
          </cell>
          <cell r="X58">
            <v>30</v>
          </cell>
        </row>
        <row r="59">
          <cell r="D59" t="str">
            <v>ОТП-19-00237 от 27.05.2019</v>
          </cell>
          <cell r="F59" t="str">
            <v>"Индивидуальное жилищное строительство", расположенного по адресу: Камчатский край, Елизовский район, п. Светлый</v>
          </cell>
          <cell r="X59">
            <v>15</v>
          </cell>
        </row>
        <row r="60">
          <cell r="D60" t="str">
            <v>ОТП-19-00252 от 27.05.2019</v>
          </cell>
          <cell r="F60" t="str">
            <v>"Индивидуальное жилищное строительство", расположенного по адресу: Российская Федерация, Камчатский край, Елизовский м. р-н, Пионерское с.п., п. Светлый, мкр. Молодежный, ул. Невельского, з/у 24</v>
          </cell>
          <cell r="X60">
            <v>15</v>
          </cell>
        </row>
        <row r="61">
          <cell r="D61" t="str">
            <v>ОТП-17-01069 от 09.02.2018</v>
          </cell>
          <cell r="E61" t="str">
            <v>ЕМР</v>
          </cell>
          <cell r="F61" t="str">
            <v>"Индивидуальный жилой дом", расположенного по адресу: Камчатский край, р-н Елизовский, п. Светлый, м/р. Молодежный, 312</v>
          </cell>
          <cell r="H61">
            <v>1</v>
          </cell>
          <cell r="X61">
            <v>15</v>
          </cell>
          <cell r="Y61" t="str">
            <v>-</v>
          </cell>
        </row>
        <row r="62">
          <cell r="D62" t="str">
            <v>ОТП-18-00133 от 21.03.2018</v>
          </cell>
          <cell r="E62" t="str">
            <v>ПКГО</v>
          </cell>
          <cell r="F62" t="str">
            <v>"Здание "Медицинский центр в г. Петропвловске-Камчатском (третья очередь строительства) хозяйственно-бытовой блок", расположенного по адресу: Камчатский край, г. Петропавловск-Камчатский, ул. Горького, д. 11/1, корп. 2</v>
          </cell>
          <cell r="G62" t="str">
            <v>41:01:0010118:8914</v>
          </cell>
          <cell r="H62">
            <v>1</v>
          </cell>
          <cell r="I62" t="str">
            <v>30.07.2019 - согласовано
26.07.2019 - передано на штамп в УАГЗО аПКГО
На 20.06.2019 - трасса согласована на 80%  
07.06.2019 - трасса разработана</v>
          </cell>
          <cell r="J62" t="str">
            <v>24.07.2019 - получены ТУ от МКУ "САД ПКГО"
03.07.2019 - запрос ТУ в МКУ "САД ПКГО"</v>
          </cell>
          <cell r="K62" t="str">
            <v>-</v>
          </cell>
          <cell r="L62" t="str">
            <v>13.08.2019 - корректировки
28.06.2019</v>
          </cell>
          <cell r="M62">
            <v>43689</v>
          </cell>
          <cell r="N62" t="str">
            <v>№ 1266/19 от 16.08.2019г. (до 16.08.2021г.)</v>
          </cell>
          <cell r="O62" t="str">
            <v xml:space="preserve"> Подано 03.09.2019</v>
          </cell>
          <cell r="P62" t="str">
            <v>№ 496 от 13.09.2019</v>
          </cell>
          <cell r="S62">
            <v>0</v>
          </cell>
          <cell r="T62">
            <v>0</v>
          </cell>
          <cell r="U62">
            <v>250</v>
          </cell>
          <cell r="V62">
            <v>0</v>
          </cell>
          <cell r="W62">
            <v>0</v>
          </cell>
          <cell r="X62">
            <v>100</v>
          </cell>
          <cell r="Y62" t="str">
            <v>+</v>
          </cell>
        </row>
        <row r="63">
          <cell r="D63" t="str">
            <v>ОТП-17-00463 от 25.07.2017</v>
          </cell>
          <cell r="E63" t="str">
            <v>ПКГО</v>
          </cell>
          <cell r="H63" t="str">
            <v>550 р.</v>
          </cell>
          <cell r="I63" t="str">
            <v>есть</v>
          </cell>
          <cell r="L63" t="str">
            <v>есть</v>
          </cell>
          <cell r="N63" t="str">
            <v>есть</v>
          </cell>
          <cell r="P63" t="str">
            <v>№ 418 от 15.09.19 (до 21.09.2021)</v>
          </cell>
          <cell r="S63">
            <v>150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15</v>
          </cell>
          <cell r="Y63" t="str">
            <v>+</v>
          </cell>
          <cell r="Z63" t="str">
            <v>ГП-53 от 08.11.2018</v>
          </cell>
        </row>
        <row r="64">
          <cell r="D64" t="str">
            <v>ОТП-18-00107 от 20.03.2018</v>
          </cell>
          <cell r="E64" t="str">
            <v>ЕМР</v>
          </cell>
          <cell r="H64" t="str">
            <v>550 р.</v>
          </cell>
          <cell r="I64">
            <v>43238</v>
          </cell>
          <cell r="J64" t="str">
            <v>-</v>
          </cell>
          <cell r="K64">
            <v>43241</v>
          </cell>
          <cell r="L64">
            <v>43311</v>
          </cell>
          <cell r="M64">
            <v>43361</v>
          </cell>
          <cell r="N64" t="str">
            <v>28.09.2018 № 982 до 28.09.2019</v>
          </cell>
          <cell r="O64">
            <v>43391</v>
          </cell>
          <cell r="P64" t="str">
            <v>№ 19/18 от 29.10.2018 (до 31.12.2018)</v>
          </cell>
          <cell r="S64">
            <v>22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15</v>
          </cell>
          <cell r="Y64" t="str">
            <v>+</v>
          </cell>
          <cell r="Z64" t="str">
            <v>-</v>
          </cell>
        </row>
        <row r="65">
          <cell r="D65" t="str">
            <v>ОТП-17-00915 от 29.11.2017</v>
          </cell>
          <cell r="E65" t="str">
            <v>ПКГО</v>
          </cell>
          <cell r="H65">
            <v>1</v>
          </cell>
          <cell r="I65" t="str">
            <v>30.07.2019 - согласовано
26.07.2019 - передано на штамп в УАГЗО аПКГО
27.06.2019 - приступили к согласованию
13.06.2019 - трасса разработана в двух вариантах</v>
          </cell>
          <cell r="J65" t="str">
            <v>24.07.2019 - получены ТУ от МКУ "САД ПКГО"
03.07.2019 - запрос ТУ в МКУ "САД ПКГО"</v>
          </cell>
          <cell r="L65" t="str">
            <v>акт подготоален 04.09.19</v>
          </cell>
          <cell r="M65" t="str">
            <v>заявление на зазмещение от 06.09.19 Вх №12-08-00/6417/19</v>
          </cell>
          <cell r="N65" t="str">
            <v>от 19.09.2019 № 1643/19</v>
          </cell>
          <cell r="O65">
            <v>43741</v>
          </cell>
          <cell r="P65" t="str">
            <v>от 09.10.2019 №584</v>
          </cell>
          <cell r="S65">
            <v>0</v>
          </cell>
          <cell r="T65">
            <v>0</v>
          </cell>
          <cell r="U65">
            <v>200</v>
          </cell>
          <cell r="V65">
            <v>0</v>
          </cell>
          <cell r="W65">
            <v>0</v>
          </cell>
          <cell r="X65">
            <v>150</v>
          </cell>
          <cell r="Y65" t="str">
            <v>+</v>
          </cell>
          <cell r="Z65" t="str">
            <v>-</v>
          </cell>
        </row>
        <row r="66">
          <cell r="D66" t="str">
            <v>ОТП-19-00298 от 13.06.2019</v>
          </cell>
          <cell r="E66" t="str">
            <v>ПКГО</v>
          </cell>
          <cell r="F66" t="str">
            <v>"Индивидуальный жилой дом", расположенный по адресу: местоположение установлено относительно ориенитра, расположенного за пределами участка. Почтовый адрес ориентира: Камчатский край, г. Петропавловск-Камчатский, ул. Тундровая</v>
          </cell>
          <cell r="G66" t="str">
            <v>41:01:0010125:1</v>
          </cell>
          <cell r="H66" t="str">
            <v>550 р.</v>
          </cell>
          <cell r="I66" t="str">
            <v>05.09.2019 - передано на штамп в УАГЗО ПКГО, согласовано 27.08.2019 - разработана трасса</v>
          </cell>
          <cell r="J66" t="str">
            <v>нет</v>
          </cell>
          <cell r="K66">
            <v>43704</v>
          </cell>
          <cell r="L66">
            <v>43717</v>
          </cell>
          <cell r="M66">
            <v>43720</v>
          </cell>
          <cell r="N66" t="str">
            <v>от 18.09.2019 №1638</v>
          </cell>
          <cell r="O66">
            <v>43742</v>
          </cell>
          <cell r="P66" t="str">
            <v>от 09.10.2019 №586</v>
          </cell>
          <cell r="S66">
            <v>50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 t="str">
            <v>15 кВт</v>
          </cell>
          <cell r="Y66" t="str">
            <v>+</v>
          </cell>
        </row>
        <row r="67">
          <cell r="D67" t="str">
            <v>ОТП-19-00131 от 27.03.2019</v>
          </cell>
          <cell r="E67" t="str">
            <v>ПКГО</v>
          </cell>
          <cell r="F67" t="str">
            <v>"Мойка автомашин", расположенный по адресу: Камчатский край, г. Петропавловск-Камчатский, проспект Победы, д. 79А</v>
          </cell>
          <cell r="G67" t="str">
            <v>41:01:0010112:401</v>
          </cell>
          <cell r="H67">
            <v>1</v>
          </cell>
          <cell r="I67" t="str">
            <v>17.07.2019 - начало согласования
16.07.2019 - трасса разработана
15.07.2019 - трасса поступила в разработку</v>
          </cell>
          <cell r="J67" t="str">
            <v>ТУ № 3466/19/08 от 30.09.2019г,  ТУ-МКУ САД-запрос отправлен 19.09.2019</v>
          </cell>
          <cell r="L67">
            <v>43728</v>
          </cell>
          <cell r="M67">
            <v>43747</v>
          </cell>
          <cell r="N67" t="str">
            <v>от 21.10.2019 №1923/19</v>
          </cell>
          <cell r="O67">
            <v>43759</v>
          </cell>
          <cell r="P67" t="str">
            <v>от 01.11.2019 №640</v>
          </cell>
          <cell r="S67">
            <v>0</v>
          </cell>
          <cell r="T67">
            <v>0</v>
          </cell>
          <cell r="U67">
            <v>270</v>
          </cell>
          <cell r="V67">
            <v>0</v>
          </cell>
          <cell r="W67">
            <v>0</v>
          </cell>
          <cell r="X67">
            <v>60</v>
          </cell>
          <cell r="Y67" t="str">
            <v>+</v>
          </cell>
          <cell r="Z67" t="str">
            <v>-</v>
          </cell>
        </row>
        <row r="68">
          <cell r="D68" t="str">
            <v>ОТП-18-00223 от 26.04.2018</v>
          </cell>
          <cell r="E68" t="str">
            <v>ЕГП</v>
          </cell>
          <cell r="H68" t="str">
            <v>550 р.</v>
          </cell>
          <cell r="I68" t="str">
            <v>23.04.2019 - согласовано ИП Белоусовым Г.Г.
07.06.2019 - разработана трасса
Нет информации от подрядчика</v>
          </cell>
          <cell r="J68" t="str">
            <v>Нет информации</v>
          </cell>
          <cell r="K68" t="str">
            <v>Нет информации</v>
          </cell>
          <cell r="L68" t="str">
            <v>Нет информации</v>
          </cell>
          <cell r="M68" t="str">
            <v>Нет информации</v>
          </cell>
          <cell r="N68" t="str">
            <v>№ 56 от 28.10.2019 (до 27.10.2021)</v>
          </cell>
          <cell r="O68">
            <v>43768</v>
          </cell>
          <cell r="P68" t="str">
            <v>№ 04-07/118 от 31.10.2019 (до 04.11.2020)</v>
          </cell>
          <cell r="Q68" t="str">
            <v>Нет информации</v>
          </cell>
          <cell r="R68" t="str">
            <v>Нет информации</v>
          </cell>
          <cell r="S68">
            <v>20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15</v>
          </cell>
          <cell r="Y68" t="str">
            <v>+</v>
          </cell>
          <cell r="Z68" t="str">
            <v>ГП-51 от 07.11.2018</v>
          </cell>
        </row>
        <row r="69">
          <cell r="D69" t="str">
            <v>ОТП-17-00843 от 08.11.2017</v>
          </cell>
          <cell r="E69" t="str">
            <v>ПКГО</v>
          </cell>
          <cell r="H69" t="str">
            <v>550 р.</v>
          </cell>
          <cell r="I69" t="str">
            <v>14.11.2019 - согласовано</v>
          </cell>
          <cell r="J69" t="str">
            <v>Нет информации</v>
          </cell>
          <cell r="K69" t="str">
            <v>Нет информации</v>
          </cell>
          <cell r="L69" t="str">
            <v>Нет информации</v>
          </cell>
          <cell r="M69" t="str">
            <v>Нет информации</v>
          </cell>
          <cell r="N69" t="str">
            <v>№ 2208/19 от 03.12.2019 (до 03.12.2021)</v>
          </cell>
          <cell r="O69" t="str">
            <v>Нет информации</v>
          </cell>
          <cell r="P69" t="str">
            <v>№ 706 от 18.12.2019 (до 14.11.2020)</v>
          </cell>
          <cell r="Q69" t="str">
            <v>Нет информации</v>
          </cell>
          <cell r="R69" t="str">
            <v>Нет информации</v>
          </cell>
          <cell r="S69">
            <v>300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15</v>
          </cell>
          <cell r="Y69" t="str">
            <v>+</v>
          </cell>
          <cell r="Z69" t="str">
            <v>ГП-52 от 07.11.2018</v>
          </cell>
        </row>
        <row r="70">
          <cell r="D70" t="str">
            <v>-</v>
          </cell>
          <cell r="E70" t="str">
            <v>ПКГО</v>
          </cell>
          <cell r="F70" t="str">
            <v>ул. Сахалинская</v>
          </cell>
          <cell r="G70" t="str">
            <v>-</v>
          </cell>
          <cell r="I70" t="str">
            <v>26.07.2019 - принято в разработку</v>
          </cell>
          <cell r="J70" t="str">
            <v>ТУ САД № 3753/19 от 24.10.19г.,     Запрос ТУ МКУ САД, вх. №4672 от 23.10.19г.</v>
          </cell>
          <cell r="K70">
            <v>43777</v>
          </cell>
          <cell r="L70">
            <v>43815</v>
          </cell>
          <cell r="M70">
            <v>43815</v>
          </cell>
          <cell r="N70">
            <v>43818</v>
          </cell>
          <cell r="O70" t="str">
            <v>16.01.20-продление ордера, 20.12.2019</v>
          </cell>
          <cell r="P70" t="str">
            <v>№712 от 23.12.2019 (продлён до 31.12.2020,
до 20.01.2020)</v>
          </cell>
          <cell r="S70">
            <v>0</v>
          </cell>
          <cell r="T70">
            <v>0</v>
          </cell>
          <cell r="U70">
            <v>0</v>
          </cell>
          <cell r="V70">
            <v>421</v>
          </cell>
          <cell r="W70">
            <v>0</v>
          </cell>
          <cell r="X70" t="str">
            <v>-</v>
          </cell>
          <cell r="Y70" t="str">
            <v>+</v>
          </cell>
        </row>
        <row r="71">
          <cell r="D71" t="str">
            <v>ОТП-19-00073 от 18.02.2019</v>
          </cell>
          <cell r="E71" t="str">
            <v>ЕГП</v>
          </cell>
          <cell r="F71" t="str">
            <v>"Жилой дом", расположенный по адресу: Камчатский край, Елизовский муниципальный район, Елизовское городское поселение, Елизово г., Родниковая ул., 8</v>
          </cell>
          <cell r="G71" t="str">
            <v>41:05:0101008:3810</v>
          </cell>
          <cell r="H71" t="str">
            <v>550 р.</v>
          </cell>
          <cell r="I71" t="str">
            <v>01.10.19 трасса разработана н.с. 29.10.19 согласована</v>
          </cell>
          <cell r="J71" t="str">
            <v>-</v>
          </cell>
          <cell r="K71" t="str">
            <v>ОРДТП</v>
          </cell>
          <cell r="L71" t="str">
            <v>07.11.2019  ф.Октябрь 2010</v>
          </cell>
          <cell r="M71" t="str">
            <v>№4177 от 12.11.19</v>
          </cell>
          <cell r="N71" t="str">
            <v>№62 от 25.11.19</v>
          </cell>
          <cell r="O71" t="str">
            <v>подготовлено письмо 04.12.19</v>
          </cell>
          <cell r="P71">
            <v>43808</v>
          </cell>
          <cell r="S71">
            <v>81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15</v>
          </cell>
          <cell r="Y71" t="str">
            <v>+</v>
          </cell>
        </row>
        <row r="72">
          <cell r="D72" t="str">
            <v>ОТП-19-00525 (пока без даты, не подписан)</v>
          </cell>
          <cell r="E72" t="str">
            <v>ПКГО</v>
          </cell>
          <cell r="F72" t="str">
            <v>Д/с по ул. Вилюйская, д.60</v>
          </cell>
          <cell r="G72" t="str">
            <v>41:01:0100117:1578</v>
          </cell>
          <cell r="I72" t="str">
            <v>02.10.19-трасса разработана, 01.10.19 внесено в табл.</v>
          </cell>
          <cell r="J72" t="str">
            <v>ТУ САД № 3625/19 от 15.10.19г.,           СБ запрос ТУ № 4121/19 от 14.10.2019</v>
          </cell>
          <cell r="K72" t="str">
            <v>-</v>
          </cell>
          <cell r="L72">
            <v>43803</v>
          </cell>
          <cell r="M72">
            <v>43804</v>
          </cell>
          <cell r="N72" t="str">
            <v>№2321/19 от 17.12.2019 (до 17.12.2021)</v>
          </cell>
          <cell r="O72" t="str">
            <v>13.01.2020, 29.10.2019г.</v>
          </cell>
          <cell r="P72" t="str">
            <v>№ 7 от 13.01.2020 (до 13.01.2021), №637 от 31.10.2019 (был получен ордер на аварийные работы, просрочен)</v>
          </cell>
          <cell r="S72">
            <v>0</v>
          </cell>
          <cell r="T72">
            <v>0</v>
          </cell>
          <cell r="U72">
            <v>189</v>
          </cell>
          <cell r="V72">
            <v>0</v>
          </cell>
          <cell r="W72">
            <v>0</v>
          </cell>
          <cell r="X72">
            <v>300</v>
          </cell>
          <cell r="Y72" t="str">
            <v>+</v>
          </cell>
        </row>
        <row r="73">
          <cell r="D73" t="str">
            <v>ОТП-18-00397 от 16.07.2018</v>
          </cell>
          <cell r="E73" t="str">
            <v>ПКГО</v>
          </cell>
          <cell r="F73" t="str">
            <v>"Станция технического обслуживания с моечным комплексом", расположенный по адресу: г.П-К, ул. Крутобереговая</v>
          </cell>
          <cell r="G73" t="str">
            <v>41:01:0010113:323</v>
          </cell>
          <cell r="H73" t="str">
            <v>550 р.</v>
          </cell>
          <cell r="I73" t="str">
            <v>04.09.2019-трасса разработана, 16.05.2019 - приступили к разработке</v>
          </cell>
          <cell r="J73" t="str">
            <v>получены ТУ МКУ САД №4167/19 от 25.11.19, запрос ТУ САД 15.11.19г</v>
          </cell>
          <cell r="K73" t="str">
            <v>-</v>
          </cell>
          <cell r="L73">
            <v>43789</v>
          </cell>
          <cell r="M73">
            <v>43803</v>
          </cell>
          <cell r="N73" t="str">
            <v>№2319/19 от 17.12.2019 (до 17.12.2021)</v>
          </cell>
          <cell r="O73">
            <v>43843</v>
          </cell>
          <cell r="P73" t="str">
            <v>№ 6 от 13.01.2020 (до 13.01.2021)</v>
          </cell>
          <cell r="S73">
            <v>0</v>
          </cell>
          <cell r="T73">
            <v>0</v>
          </cell>
          <cell r="U73">
            <v>400</v>
          </cell>
          <cell r="V73">
            <v>0</v>
          </cell>
          <cell r="W73">
            <v>0</v>
          </cell>
          <cell r="X73">
            <v>15</v>
          </cell>
          <cell r="Y73" t="str">
            <v>+</v>
          </cell>
        </row>
        <row r="74">
          <cell r="D74" t="str">
            <v>ОТП-17-00739 от 15.09.2017</v>
          </cell>
          <cell r="E74" t="str">
            <v>ЕМР</v>
          </cell>
          <cell r="H74" t="str">
            <v>550 р.</v>
          </cell>
          <cell r="I74" t="str">
            <v>Нет информации</v>
          </cell>
          <cell r="J74" t="str">
            <v>Нет информации</v>
          </cell>
          <cell r="K74" t="str">
            <v>Нет информации</v>
          </cell>
          <cell r="L74" t="str">
            <v>Нет информации</v>
          </cell>
          <cell r="M74" t="str">
            <v>Нет информации</v>
          </cell>
          <cell r="N74" t="str">
            <v>Соглашение о сервитуте</v>
          </cell>
          <cell r="O74" t="str">
            <v>№ 04-13/5193 от 13.12.2019 (до 13.12.2021)</v>
          </cell>
          <cell r="P74" t="str">
            <v>№ 3996/1 и 3997/1 от 23.12.2019 (до 23.12.2020)</v>
          </cell>
          <cell r="Q74" t="str">
            <v>Нет информации</v>
          </cell>
          <cell r="R74" t="str">
            <v>Нет информации</v>
          </cell>
          <cell r="S74">
            <v>70</v>
          </cell>
          <cell r="T74">
            <v>50</v>
          </cell>
          <cell r="U74">
            <v>0</v>
          </cell>
          <cell r="V74">
            <v>0</v>
          </cell>
          <cell r="W74">
            <v>1</v>
          </cell>
          <cell r="X74">
            <v>15</v>
          </cell>
          <cell r="Y74" t="str">
            <v>+</v>
          </cell>
          <cell r="Z74" t="str">
            <v>ГП-50 от 07.11.2018</v>
          </cell>
        </row>
        <row r="75">
          <cell r="D75" t="str">
            <v>ОТП-18-00052 от 26.02.2018</v>
          </cell>
          <cell r="E75" t="str">
            <v>ЕГП</v>
          </cell>
          <cell r="H75">
            <v>1</v>
          </cell>
          <cell r="I75" t="str">
            <v xml:space="preserve">29.10.19 согласовано 26.09.19 трасса исправлена нач. нов. Соглас. 12.04.19 - нужна новая трасса 
13.03.2019 - начало согласований </v>
          </cell>
          <cell r="J75" t="str">
            <v>-</v>
          </cell>
          <cell r="K75" t="str">
            <v>-</v>
          </cell>
          <cell r="L75">
            <v>43781</v>
          </cell>
          <cell r="M75" t="str">
            <v>20.11.2019  №4293</v>
          </cell>
          <cell r="N75" t="str">
            <v>№63 от 02.12.2019</v>
          </cell>
          <cell r="O75">
            <v>43859</v>
          </cell>
          <cell r="P75" t="str">
            <v>от 31.01.2020 №04-07/03</v>
          </cell>
          <cell r="S75">
            <v>30</v>
          </cell>
          <cell r="T75">
            <v>800</v>
          </cell>
          <cell r="U75">
            <v>0</v>
          </cell>
          <cell r="V75">
            <v>0</v>
          </cell>
          <cell r="W75">
            <v>1</v>
          </cell>
          <cell r="X75">
            <v>100</v>
          </cell>
          <cell r="Y75" t="str">
            <v>+</v>
          </cell>
          <cell r="Z75" t="str">
            <v>-</v>
          </cell>
        </row>
        <row r="76">
          <cell r="D76" t="str">
            <v>ОТП-17-01067 от 22.01.2018</v>
          </cell>
          <cell r="E76" t="str">
            <v>ЕМР</v>
          </cell>
          <cell r="H76">
            <v>1</v>
          </cell>
          <cell r="I76" t="str">
            <v>Нет информации</v>
          </cell>
          <cell r="J76" t="str">
            <v>Нет информации</v>
          </cell>
          <cell r="K76" t="str">
            <v>Нет информации</v>
          </cell>
          <cell r="L76" t="str">
            <v>Нет информации</v>
          </cell>
          <cell r="M76" t="str">
            <v>Нет информации</v>
          </cell>
          <cell r="N76" t="str">
            <v>Соглашение о сервитуте</v>
          </cell>
          <cell r="O76" t="str">
            <v>Нет информации</v>
          </cell>
          <cell r="P76" t="str">
            <v>Нет информации</v>
          </cell>
          <cell r="Q76" t="str">
            <v>Нет информации</v>
          </cell>
          <cell r="R76" t="str">
            <v>Нет информации</v>
          </cell>
          <cell r="S76">
            <v>0</v>
          </cell>
          <cell r="T76">
            <v>0</v>
          </cell>
          <cell r="U76">
            <v>50</v>
          </cell>
          <cell r="V76">
            <v>1250</v>
          </cell>
          <cell r="W76">
            <v>1</v>
          </cell>
          <cell r="X76">
            <v>150</v>
          </cell>
          <cell r="Y76" t="str">
            <v>+</v>
          </cell>
          <cell r="Z76" t="str">
            <v>ГП-53 от 08.11.2018</v>
          </cell>
        </row>
        <row r="77">
          <cell r="D77" t="str">
            <v>ОТП-18-00203 от 17.04.2018</v>
          </cell>
          <cell r="E77" t="str">
            <v>ЕМР</v>
          </cell>
          <cell r="H77" t="str">
            <v>550 р.</v>
          </cell>
          <cell r="I77" t="str">
            <v>27.03.2019 - печати
30.01.2019 - согласования</v>
          </cell>
          <cell r="J77" t="str">
            <v>Запрос о выдаче ТУ в КГКУ "Камчатуправтодор"</v>
          </cell>
          <cell r="K77">
            <v>43497</v>
          </cell>
          <cell r="L77">
            <v>43557</v>
          </cell>
          <cell r="M77">
            <v>43558</v>
          </cell>
          <cell r="N77" t="str">
            <v>№ 437 от 11.04.2019 (до 11.04.2021)</v>
          </cell>
          <cell r="S77">
            <v>45</v>
          </cell>
          <cell r="T77">
            <v>112</v>
          </cell>
          <cell r="U77">
            <v>0</v>
          </cell>
          <cell r="V77">
            <v>0</v>
          </cell>
          <cell r="W77">
            <v>1</v>
          </cell>
          <cell r="X77">
            <v>15</v>
          </cell>
          <cell r="Y77" t="str">
            <v>+</v>
          </cell>
          <cell r="Z77" t="str">
            <v>-</v>
          </cell>
        </row>
        <row r="78">
          <cell r="D78" t="str">
            <v>ОТП-18-00807 от 09.01.2019</v>
          </cell>
          <cell r="E78" t="str">
            <v>ПКГО</v>
          </cell>
          <cell r="F78" t="str">
            <v>"Встроенно-пристроенные нежилые помещения по.85-88;90-92;97-101 подвала, поз.2-27 первого этажа жилого дома", расположенный по адресу: Камчатский край, г. Петропавловск-Камчатский, бульвар Рыбацкой Славы, 3</v>
          </cell>
          <cell r="G78" t="str">
            <v>-</v>
          </cell>
          <cell r="H78">
            <v>1</v>
          </cell>
          <cell r="I78" t="str">
            <v>04.07.2019 - начало согласования
27.06.2019 - приступили к разработке трассы</v>
          </cell>
          <cell r="J78" t="str">
            <v>04.10.2019 - получены ТУ от МКУ "САД ПКГО"
03.09.2019 - получены ТУ от МКУ "СБ ПКГО" №2933/19
21.08.2019 - запрос ТУ от МКУ "САД ПКГО" и МКУ "СБ ПКГО"</v>
          </cell>
          <cell r="K78">
            <v>43756</v>
          </cell>
          <cell r="L78">
            <v>43756</v>
          </cell>
          <cell r="M78">
            <v>43769</v>
          </cell>
          <cell r="N78" t="str">
            <v>Отказ в размещении от 11.11.19.</v>
          </cell>
          <cell r="S78">
            <v>0</v>
          </cell>
          <cell r="T78">
            <v>0</v>
          </cell>
          <cell r="U78">
            <v>250</v>
          </cell>
          <cell r="V78">
            <v>0</v>
          </cell>
          <cell r="W78">
            <v>0</v>
          </cell>
          <cell r="X78">
            <v>48.9</v>
          </cell>
          <cell r="Y78" t="str">
            <v>+</v>
          </cell>
          <cell r="Z78" t="str">
            <v>-</v>
          </cell>
        </row>
        <row r="79">
          <cell r="D79" t="str">
            <v>ОТП-18-00750 от 23.11.2018</v>
          </cell>
          <cell r="E79" t="str">
            <v>ПКГО</v>
          </cell>
          <cell r="F79" t="str">
            <v>"Объект незавершенного строительства", расположенный по адресу: Российская Федерация, Камчатский край, г. Петропавловск-Камчатский, ул. Березовая</v>
          </cell>
          <cell r="G79" t="str">
            <v>41:01:0010115:259</v>
          </cell>
          <cell r="H79">
            <v>1</v>
          </cell>
          <cell r="I79" t="str">
            <v>20.06.19 на печать ПКГО
На 07.06.2019 - трасса в разработке</v>
          </cell>
          <cell r="J79" t="str">
            <v>-</v>
          </cell>
          <cell r="K79" t="str">
            <v>-</v>
          </cell>
          <cell r="L79">
            <v>43642</v>
          </cell>
          <cell r="M79" t="str">
            <v>12.09.2019 - отзыв
15.07.2019 - отказ в размещении
01.07.2019</v>
          </cell>
          <cell r="S79">
            <v>0</v>
          </cell>
          <cell r="T79">
            <v>0</v>
          </cell>
          <cell r="U79">
            <v>110</v>
          </cell>
          <cell r="V79">
            <v>30</v>
          </cell>
          <cell r="W79">
            <v>1</v>
          </cell>
          <cell r="X79">
            <v>100</v>
          </cell>
          <cell r="Y79" t="str">
            <v>+</v>
          </cell>
          <cell r="Z79" t="str">
            <v>-</v>
          </cell>
        </row>
        <row r="80">
          <cell r="D80" t="str">
            <v>ОТП-18-00746 от 05.12.2018</v>
          </cell>
          <cell r="E80" t="str">
            <v>ПКГО</v>
          </cell>
          <cell r="H80">
            <v>1</v>
          </cell>
          <cell r="I80" t="str">
            <v>30.09.19-разработана новая трасса, 30.07.2019 - согласовано
26.07.2019 - передано на штамп в УАГЗО аПКГО
17.06.2019 - трасса разработана в 2 вариантах. Повторное согласование. 25.11.19</v>
          </cell>
          <cell r="J80" t="str">
            <v>24.07.2019 - получены ТУ от МКУ "САД ПКГО"
03.07.2019 - запрос ТУ в МКУ "САД ПКГО"</v>
          </cell>
          <cell r="K80" t="str">
            <v>-</v>
          </cell>
          <cell r="L80" t="str">
            <v>(29.07.2019). Повторный акт выбора 28.11.2019 (4 вариант отдельная папка 06 Июнь 2019) ОРДТП</v>
          </cell>
          <cell r="M80" t="str">
            <v>подались повторно 23.08.19 повторно отказ 12.08.2019 - КЛ
02.08.2019 - отказ в размещении ВЛ
30.07.2019 - ВЛ</v>
          </cell>
          <cell r="P80" t="str">
            <v>Ордер № 59 от 28.02.2020 (верхняя часть)</v>
          </cell>
          <cell r="S80">
            <v>0</v>
          </cell>
          <cell r="T80">
            <v>0</v>
          </cell>
          <cell r="U80">
            <v>165</v>
          </cell>
          <cell r="V80">
            <v>0</v>
          </cell>
          <cell r="W80">
            <v>0</v>
          </cell>
          <cell r="X80">
            <v>70</v>
          </cell>
          <cell r="Y80" t="str">
            <v>+</v>
          </cell>
          <cell r="Z80" t="str">
            <v>-</v>
          </cell>
        </row>
        <row r="81">
          <cell r="D81" t="str">
            <v>ОТП-18-00757 от 04.12.2018</v>
          </cell>
          <cell r="E81" t="str">
            <v>ЕМР</v>
          </cell>
          <cell r="F81" t="str">
            <v xml:space="preserve">"Хозяйственные постройки", расположенные по адресу: Российская Федерация, Камчатский край, Елизовский район
</v>
          </cell>
          <cell r="G81" t="str">
            <v xml:space="preserve"> 41:05:0101057:2367</v>
          </cell>
          <cell r="H81">
            <v>1</v>
          </cell>
          <cell r="I81" t="str">
            <v>21.11.19-разработана новая трасса,   На 02.07.2019 - необходимо менять трассу
26.06.2019 - приступили к согласованию
20.06.2019 - трасса разработана</v>
          </cell>
          <cell r="J81" t="str">
            <v>-</v>
          </cell>
          <cell r="L81" t="str">
            <v xml:space="preserve">разработан акт выбора 02.12.2019+сервитуты </v>
          </cell>
          <cell r="M81" t="str">
            <v>14.11.2019 - отзыв 01.10.2019</v>
          </cell>
          <cell r="S81">
            <v>0</v>
          </cell>
          <cell r="T81">
            <v>0</v>
          </cell>
          <cell r="U81">
            <v>250</v>
          </cell>
          <cell r="V81">
            <v>1000</v>
          </cell>
          <cell r="W81">
            <v>1</v>
          </cell>
          <cell r="X81">
            <v>35</v>
          </cell>
          <cell r="Y81" t="str">
            <v>+</v>
          </cell>
          <cell r="Z81" t="str">
            <v>-</v>
          </cell>
        </row>
        <row r="82">
          <cell r="D82" t="str">
            <v>-</v>
          </cell>
          <cell r="E82" t="str">
            <v>ЕГП</v>
          </cell>
          <cell r="H82" t="str">
            <v>-</v>
          </cell>
          <cell r="I82" t="str">
            <v>17.07.2019 - согласование завершено
06.06.2019 - начало согласований</v>
          </cell>
          <cell r="J82" t="str">
            <v>16.12.19-получены ТУ Водоканал ТУ-314/12-01 от 04.12.19,     29.11.19-запрос ТУ Водоканал, Необходимо ТУ от КГУП "Камчатский водоканал"</v>
          </cell>
          <cell r="K82">
            <v>43669</v>
          </cell>
          <cell r="L82">
            <v>43677</v>
          </cell>
          <cell r="S82">
            <v>0</v>
          </cell>
          <cell r="T82">
            <v>0</v>
          </cell>
          <cell r="U82">
            <v>329</v>
          </cell>
          <cell r="V82">
            <v>0</v>
          </cell>
          <cell r="W82">
            <v>0</v>
          </cell>
          <cell r="Y82" t="str">
            <v>+</v>
          </cell>
          <cell r="Z82" t="str">
            <v>-</v>
          </cell>
        </row>
        <row r="83">
          <cell r="D83" t="str">
            <v>-</v>
          </cell>
          <cell r="E83" t="str">
            <v>ЕГП</v>
          </cell>
          <cell r="I83" t="str">
            <v>13.06.2019 - разработана трасса для оп. 62
20.03.2019 - принято в разработку</v>
          </cell>
          <cell r="L83">
            <v>43724</v>
          </cell>
          <cell r="M83">
            <v>43859</v>
          </cell>
          <cell r="N83" t="str">
            <v>№ 4 от 10.02.2020 (до 09.02.2022)</v>
          </cell>
          <cell r="O83">
            <v>43892</v>
          </cell>
          <cell r="Y83" t="str">
            <v>+</v>
          </cell>
        </row>
        <row r="84">
          <cell r="D84" t="str">
            <v>ОТП-17-00893 от 21.11.2017г. 
Доп. Согл. От 31.01.2018</v>
          </cell>
          <cell r="E84" t="str">
            <v>ПКГО</v>
          </cell>
          <cell r="F84" t="str">
            <v>"Павильон №620 "Тонировка", расположенный по адресу: участок находится примерно в 163 м по направлению на северо-запад от риентира Жилой дом. Расположенного за пределами участка, адрес ориентира: Камчатский край, г. П-Камчатский, пр-кт Карла Маркса, дом.19</v>
          </cell>
          <cell r="H84">
            <v>1</v>
          </cell>
          <cell r="I84" t="str">
            <v>согласовано 28.11.19 На подписи в архитектуре трасса разработана начало соглас 24.10.19</v>
          </cell>
          <cell r="J84" t="str">
            <v>ТУ получены</v>
          </cell>
          <cell r="K84" t="str">
            <v>04.03.2020 - кристина 29.11.19 ОРДТП (Владимир Ильич)</v>
          </cell>
          <cell r="L84" t="str">
            <v>05.03.2020 АКТ выбора, схема гарниц сервитута 03.02.2020 некорректный)</v>
          </cell>
          <cell r="S84">
            <v>0</v>
          </cell>
          <cell r="T84">
            <v>0</v>
          </cell>
          <cell r="U84">
            <v>30</v>
          </cell>
          <cell r="V84">
            <v>450</v>
          </cell>
          <cell r="W84">
            <v>1</v>
          </cell>
          <cell r="X84">
            <v>30</v>
          </cell>
          <cell r="Y84" t="str">
            <v>+</v>
          </cell>
          <cell r="Z84" t="str">
            <v>-</v>
          </cell>
        </row>
        <row r="85">
          <cell r="D85" t="str">
            <v>ОТП-18-00725 от 03.12.2018</v>
          </cell>
          <cell r="E85" t="str">
            <v>ПКГО</v>
          </cell>
          <cell r="F85" t="str">
            <v>"Здание гостиницы", расположенные по адресу: Камчатский край, г. Петропавловск-Камчатский</v>
          </cell>
          <cell r="G85" t="str">
            <v>41:01:0010116:10793</v>
          </cell>
          <cell r="H85" t="str">
            <v>Без льготы</v>
          </cell>
          <cell r="I85" t="str">
            <v>03.07.2019 - согласован один вариант, работаем с ним
26.07.2019 - передано на штамп в УАГЗО аПКГО
27.06.2019 - приступили к согласованию
25.06.2019 - трасса разработана в двух вариантах
23.05.2019 - приступили к разработке</v>
          </cell>
          <cell r="J85" t="str">
            <v>24.07.2019 - получены ТУ от МКУ "САД ПКГО"
03.07.2019 - запрос ТУ в МКУ "САД ПКГО"</v>
          </cell>
          <cell r="M85" t="str">
            <v>-</v>
          </cell>
          <cell r="N85" t="str">
            <v>-</v>
          </cell>
          <cell r="O85" t="str">
            <v>,</v>
          </cell>
          <cell r="P85" t="str">
            <v>-</v>
          </cell>
          <cell r="Q85" t="str">
            <v>-</v>
          </cell>
          <cell r="R85" t="str">
            <v>-</v>
          </cell>
          <cell r="S85">
            <v>0</v>
          </cell>
          <cell r="T85">
            <v>0</v>
          </cell>
          <cell r="U85">
            <v>50</v>
          </cell>
          <cell r="V85">
            <v>250</v>
          </cell>
          <cell r="W85">
            <v>1</v>
          </cell>
          <cell r="X85">
            <v>300</v>
          </cell>
          <cell r="Y85" t="str">
            <v>+</v>
          </cell>
        </row>
        <row r="86">
          <cell r="D86" t="str">
            <v>ОТП-18-00556 от 06.09.2018</v>
          </cell>
          <cell r="E86" t="str">
            <v>ЕМР</v>
          </cell>
          <cell r="F86" t="str">
            <v>"Жилой дом", расположенный по адресу: Камчатский край, Елизовский район, п. Крутобереговый</v>
          </cell>
          <cell r="G86" t="str">
            <v>41:05:0101083:177</v>
          </cell>
          <cell r="I86" t="str">
            <v>Трасса разработана - 23.10.2019 30.07.2019 - принято в разработку</v>
          </cell>
          <cell r="J86" t="str">
            <v>ТУ Камчатуправтодор</v>
          </cell>
          <cell r="X86">
            <v>15</v>
          </cell>
          <cell r="Y86" t="str">
            <v>+</v>
          </cell>
        </row>
        <row r="87">
          <cell r="D87" t="str">
            <v>ОТП-19-00030 от 15.02.19</v>
          </cell>
          <cell r="E87" t="str">
            <v>ПКГО</v>
          </cell>
          <cell r="F87" t="str">
            <v>Здание склада № 3, расположенный по адресу: Камчатский край, г. Петропавловск-Камчатский, ул. Вулканная, д. 64а</v>
          </cell>
          <cell r="G87" t="str">
            <v>41:01:0010113:327</v>
          </cell>
          <cell r="H87">
            <v>1</v>
          </cell>
          <cell r="I87" t="str">
            <v>03.12.19 трасса разработана 31.10.2019 - принято в разработку</v>
          </cell>
          <cell r="J87" t="str">
            <v>получены ТУ № 159/20 от 20.01.20,             ТУ дорожники</v>
          </cell>
          <cell r="K87">
            <v>43889</v>
          </cell>
          <cell r="S87">
            <v>0</v>
          </cell>
          <cell r="T87">
            <v>0</v>
          </cell>
          <cell r="U87">
            <v>77</v>
          </cell>
          <cell r="V87">
            <v>643</v>
          </cell>
          <cell r="W87">
            <v>1</v>
          </cell>
          <cell r="X87">
            <v>150</v>
          </cell>
          <cell r="Y87" t="str">
            <v>+</v>
          </cell>
        </row>
        <row r="88">
          <cell r="D88" t="str">
            <v>ОТП-19-00441 от 24.09.2019</v>
          </cell>
          <cell r="E88" t="str">
            <v>ПКГО</v>
          </cell>
          <cell r="F88" t="str">
            <v>"Производственный цех", расположенног по адресу: Камчатский край, г. Петропавловск-Камчатский, пр. Содружества, д. 33</v>
          </cell>
          <cell r="G88" t="str">
            <v>41:01:0010113:2662</v>
          </cell>
          <cell r="U88">
            <v>383</v>
          </cell>
          <cell r="X88">
            <v>200</v>
          </cell>
        </row>
        <row r="89">
          <cell r="D89" t="str">
            <v>ОТП-18-00360 от 17.07.2018</v>
          </cell>
          <cell r="E89" t="str">
            <v>ПКГО</v>
          </cell>
          <cell r="F89" t="str">
            <v>"Здание СТО" расположенное в г. Петропавловск-Камчатском, ул. Вулканная</v>
          </cell>
          <cell r="G89" t="str">
            <v>41:01:0010113:374</v>
          </cell>
          <cell r="U89">
            <v>278</v>
          </cell>
          <cell r="X89">
            <v>15</v>
          </cell>
        </row>
        <row r="90">
          <cell r="D90" t="str">
            <v>ОТП-19-00203 от 16.05.2019</v>
          </cell>
          <cell r="E90" t="str">
            <v>ПКГО</v>
          </cell>
          <cell r="F90" t="str">
            <v>"Склад", расположенный по адресу г. Петропавловск-Камчатский, в районе ул. Вулканная</v>
          </cell>
          <cell r="G90" t="str">
            <v>41:01:0010113:3707</v>
          </cell>
          <cell r="U90">
            <v>377</v>
          </cell>
          <cell r="X90">
            <v>100</v>
          </cell>
        </row>
        <row r="91">
          <cell r="D91" t="str">
            <v>ОТП-18-00204 от 16.04.2018</v>
          </cell>
          <cell r="E91" t="str">
            <v>ЕМР</v>
          </cell>
          <cell r="F91" t="str">
            <v>"Гостевой дом", расположенный по адресу: Елизовский район, с. Николаевка</v>
          </cell>
          <cell r="H91">
            <v>1</v>
          </cell>
          <cell r="I91" t="str">
            <v>02.08.2019 - согласовано
02.07.2019 - начало согласования
24.05.2019 - подготовлена трасса</v>
          </cell>
          <cell r="J91" t="str">
            <v>ППР откорректированный отправлен - 29.08.2019 № 27-11/3221(  от 20.09.2019  27-11/3539),ППР   направлен в НИРО 30.08.19 №3002</v>
          </cell>
          <cell r="K91" t="str">
            <v>Не требуется</v>
          </cell>
          <cell r="L91" t="str">
            <v>24.01.2020 - ОРДТП</v>
          </cell>
          <cell r="M91">
            <v>43864</v>
          </cell>
          <cell r="N91" t="str">
            <v>№ 163 от 03.02.2020 (до 03.02.2022)</v>
          </cell>
          <cell r="O91">
            <v>43892</v>
          </cell>
          <cell r="P91" t="str">
            <v>от 01.03.2020 по 28.02.2021</v>
          </cell>
          <cell r="Q91" t="str">
            <v>Подано исх 27-11_1356  от 25.03.20</v>
          </cell>
          <cell r="R91" t="str">
            <v xml:space="preserve">07.04.2020
Администрация готова к выезду. Жду когда будут свободные техники у И.В. Сукач. </v>
          </cell>
          <cell r="S91">
            <v>60</v>
          </cell>
          <cell r="T91">
            <v>2350</v>
          </cell>
          <cell r="U91">
            <v>0</v>
          </cell>
          <cell r="V91">
            <v>0</v>
          </cell>
          <cell r="W91">
            <v>1</v>
          </cell>
          <cell r="X91">
            <v>50</v>
          </cell>
          <cell r="Y91" t="str">
            <v>+</v>
          </cell>
          <cell r="Z91" t="str">
            <v>-</v>
          </cell>
        </row>
        <row r="92">
          <cell r="D92" t="str">
            <v>ОТП-19-00051 от 15.02.2019</v>
          </cell>
          <cell r="E92" t="str">
            <v>ЕГП</v>
          </cell>
          <cell r="I92" t="str">
            <v>10.04.2019 - разработаны 3 варианта трассы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110</v>
          </cell>
          <cell r="Y92" t="str">
            <v>+</v>
          </cell>
        </row>
        <row r="93">
          <cell r="D93" t="str">
            <v>ОТП-18-00137 от 17.04.2018</v>
          </cell>
          <cell r="E93" t="str">
            <v>ЕМР</v>
          </cell>
          <cell r="H93">
            <v>1</v>
          </cell>
          <cell r="I93" t="str">
            <v>25.10.2018 - недействителен</v>
          </cell>
          <cell r="S93">
            <v>0</v>
          </cell>
          <cell r="T93">
            <v>3450</v>
          </cell>
          <cell r="U93">
            <v>0</v>
          </cell>
          <cell r="V93">
            <v>0</v>
          </cell>
          <cell r="W93">
            <v>0</v>
          </cell>
          <cell r="X93">
            <v>50</v>
          </cell>
          <cell r="Y93" t="str">
            <v>+</v>
          </cell>
          <cell r="Z93" t="str">
            <v>-</v>
          </cell>
        </row>
        <row r="94">
          <cell r="D94" t="str">
            <v>ОТП-18-00272 от 23.05.2018</v>
          </cell>
          <cell r="E94" t="str">
            <v>ЕМР</v>
          </cell>
          <cell r="F94" t="str">
            <v xml:space="preserve">"ИЖД", расположенный по адресу: Российская Федерация, Камчатский край, Елизовский район
</v>
          </cell>
          <cell r="G94" t="str">
            <v xml:space="preserve"> 41:05:0101060:2249</v>
          </cell>
          <cell r="H94">
            <v>1</v>
          </cell>
          <cell r="S94">
            <v>30</v>
          </cell>
          <cell r="T94">
            <v>1300</v>
          </cell>
          <cell r="U94">
            <v>0</v>
          </cell>
          <cell r="V94">
            <v>0</v>
          </cell>
          <cell r="W94">
            <v>1</v>
          </cell>
          <cell r="X94">
            <v>80</v>
          </cell>
          <cell r="Y94" t="str">
            <v>+</v>
          </cell>
          <cell r="Z94" t="str">
            <v>-</v>
          </cell>
        </row>
        <row r="95">
          <cell r="D95" t="str">
            <v>ОТП-17-01066 от 19.01.2018</v>
          </cell>
          <cell r="E95" t="str">
            <v>ЕМР</v>
          </cell>
          <cell r="H95">
            <v>1</v>
          </cell>
          <cell r="I95" t="str">
            <v>-</v>
          </cell>
          <cell r="Q95" t="str">
            <v>№ 1</v>
          </cell>
          <cell r="S95">
            <v>120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30</v>
          </cell>
          <cell r="Y95" t="str">
            <v>+</v>
          </cell>
          <cell r="Z95" t="str">
            <v>№ 51-179 от 21.06.2019</v>
          </cell>
        </row>
        <row r="96">
          <cell r="D96" t="str">
            <v>-</v>
          </cell>
          <cell r="E96" t="str">
            <v>ЕГП</v>
          </cell>
          <cell r="I96" t="str">
            <v>20.03.2019 - принято в разработку</v>
          </cell>
          <cell r="Y96" t="str">
            <v>+</v>
          </cell>
        </row>
        <row r="97">
          <cell r="D97" t="str">
            <v>-</v>
          </cell>
          <cell r="E97" t="str">
            <v>ЕГП</v>
          </cell>
          <cell r="I97" t="str">
            <v>20.03.2019 - принято в разработку</v>
          </cell>
          <cell r="Y97" t="str">
            <v>+</v>
          </cell>
        </row>
        <row r="98">
          <cell r="D98" t="str">
            <v>ОТП-18-00437 от 13.08.2018</v>
          </cell>
          <cell r="E98" t="str">
            <v>ЕМР</v>
          </cell>
          <cell r="F98" t="str">
            <v>"Жилой дом", расположенный по адресу: Камчатский край, Елизовский район, Раздольненское сельское поселение, СНТ "Искра", ул. Лесная, д. 48</v>
          </cell>
          <cell r="H98" t="str">
            <v>550 р.</v>
          </cell>
          <cell r="I98" t="str">
            <v>19.03.2020-согласовано 20.08.2019 - принято в разработку. Заключен сервитут строительство факт</v>
          </cell>
          <cell r="X98">
            <v>15</v>
          </cell>
          <cell r="Y98" t="str">
            <v>+</v>
          </cell>
        </row>
        <row r="99">
          <cell r="D99" t="str">
            <v>ОТП-18-00420 от 13.08.2018</v>
          </cell>
          <cell r="E99" t="str">
            <v>ЕМР</v>
          </cell>
          <cell r="F99" t="str">
            <v>"Жилой дом", расположенный по адресу: Камчатский край, Елизовский район, Раздольненское сельское поселение, СНТ "Искра", ул. Лесная, д. 50</v>
          </cell>
          <cell r="H99">
            <v>1</v>
          </cell>
          <cell r="I99" t="str">
            <v>19.03.2020-согласовано  20.08.2019 - принято в разработку. Заключен сервитут строительство факт</v>
          </cell>
          <cell r="X99">
            <v>15</v>
          </cell>
          <cell r="Y99" t="str">
            <v>+</v>
          </cell>
        </row>
        <row r="100">
          <cell r="D100" t="str">
            <v>ОТП-19-00330 от 11.06.2019</v>
          </cell>
          <cell r="E100" t="str">
            <v>ПКГО</v>
          </cell>
          <cell r="F100" t="str">
            <v xml:space="preserve">"Здание стоянки", расположенный по адресу: Камчатский край, Петропавловск-Камчатский, ул. Ларина </v>
          </cell>
          <cell r="G100" t="str">
            <v>41:01:0010115:12424</v>
          </cell>
          <cell r="H100">
            <v>1</v>
          </cell>
          <cell r="I100" t="str">
            <v>07.10.2019 - принято в разработку</v>
          </cell>
          <cell r="X100">
            <v>100</v>
          </cell>
          <cell r="Y100" t="str">
            <v>+</v>
          </cell>
        </row>
        <row r="101">
          <cell r="D101" t="str">
            <v>ОТП-17-00829 от 02.11.2017</v>
          </cell>
          <cell r="E101" t="str">
            <v>ЕМР</v>
          </cell>
          <cell r="F101" t="str">
            <v>"Здание кафе", расположенный по адресу: участок находится примерно в 2120 м от ориентира по направлению на северо-восток. Почтовый адрес ориентира: Камчатский край, Елизовский район, пос. Нагорный, ул. Горная, д.11</v>
          </cell>
          <cell r="G101" t="str">
            <v>41:05:0101075:335</v>
          </cell>
          <cell r="H101">
            <v>1</v>
          </cell>
          <cell r="I101" t="str">
            <v>19.03.2020 СОГЛАСОВАНО</v>
          </cell>
          <cell r="X101">
            <v>150</v>
          </cell>
          <cell r="Y101" t="str">
            <v>+</v>
          </cell>
        </row>
        <row r="102">
          <cell r="D102" t="str">
            <v>ОТП-18-00816 от 27.12.2018</v>
          </cell>
          <cell r="E102" t="str">
            <v>ПКГО</v>
          </cell>
          <cell r="F102" t="str">
            <v>"Объект незавершенного строительства", расположенный по адресу: Камчатский край, г. Петропавловск-Камчатский, просп. Циолковского</v>
          </cell>
          <cell r="G102" t="str">
            <v>41:01:0010120:163</v>
          </cell>
          <cell r="H102" t="str">
            <v>550 р.</v>
          </cell>
          <cell r="I102" t="str">
            <v>27.01.2020 - принято в работу</v>
          </cell>
          <cell r="S102">
            <v>150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10</v>
          </cell>
          <cell r="Y102" t="str">
            <v>+</v>
          </cell>
        </row>
        <row r="103">
          <cell r="D103" t="str">
            <v>ОТП-17-00637 от 01.09.2017</v>
          </cell>
          <cell r="E103" t="str">
            <v>ПКГО</v>
          </cell>
          <cell r="H103" t="str">
            <v>550 р.</v>
          </cell>
          <cell r="I103">
            <v>43280</v>
          </cell>
          <cell r="J103" t="str">
            <v>15.11.2018 - получено согл-е от МКУ "УКСиР"
07.06.2018 - получены ТУ от МКУ "САД ПКГО"
22.05.2018 - запрошены ТУ в МКУ "САД ПКГО"</v>
          </cell>
          <cell r="K103" t="str">
            <v>25.08.2018 корректировки
09.07.2018 (ИП Долгов Р.А.)</v>
          </cell>
          <cell r="L103" t="str">
            <v>25.09.2018 с корректировками
19.07.2018 (неверный)</v>
          </cell>
          <cell r="M103" t="str">
            <v>21.11.2018 (оставшийся кусок)
26.09.2018 (трасса разделена на 3 заявления, 1 отказ)</v>
          </cell>
          <cell r="N103" t="str">
            <v>№ 1325/18 от 15.10.2018 (до 15.10.2019),
№ 1326/18 от 15.10.2018 (до 15.10.2019),
№ 1673/18 от 03.12.2018 (до 03.12.2019)</v>
          </cell>
          <cell r="O103">
            <v>43552</v>
          </cell>
          <cell r="P103" t="str">
            <v>№ 75 от 01.04.2019
(до 29.06.2019)</v>
          </cell>
          <cell r="Q103" t="str">
            <v>Не требуется</v>
          </cell>
          <cell r="R103" t="str">
            <v>Не требуется</v>
          </cell>
          <cell r="S103">
            <v>0</v>
          </cell>
          <cell r="T103">
            <v>0</v>
          </cell>
          <cell r="U103">
            <v>600</v>
          </cell>
          <cell r="V103">
            <v>0</v>
          </cell>
          <cell r="W103">
            <v>0</v>
          </cell>
          <cell r="X103">
            <v>60</v>
          </cell>
          <cell r="Y103" t="str">
            <v>+</v>
          </cell>
          <cell r="Z103" t="str">
            <v>-</v>
          </cell>
          <cell r="AD103">
            <v>43657</v>
          </cell>
        </row>
        <row r="104">
          <cell r="D104" t="str">
            <v>ОТП-00389 от 13.08.2015</v>
          </cell>
          <cell r="E104" t="str">
            <v>ПКГО</v>
          </cell>
          <cell r="F104" t="str">
            <v>"Жилого дома", расположенный по адресу: Камчатский край, г. Петропавловск-Камчатский, Авачинский маяк</v>
          </cell>
          <cell r="H104" t="str">
            <v>550 р.</v>
          </cell>
          <cell r="I104" t="str">
            <v>24.05.2018 - 07.06.2018</v>
          </cell>
          <cell r="J104" t="str">
            <v>-</v>
          </cell>
          <cell r="K104">
            <v>43259</v>
          </cell>
          <cell r="L104">
            <v>43311</v>
          </cell>
          <cell r="M104">
            <v>43311</v>
          </cell>
          <cell r="N104" t="str">
            <v>№ 933/18 от 13.08.2018 (до 13.08.2019)</v>
          </cell>
          <cell r="O104" t="str">
            <v>17.08.2018
13.11.2018 - на продление
10.01.2018 - на продление</v>
          </cell>
          <cell r="P104" t="str">
            <v>Продлён до 13.08.2019
Продлён до 31.12.2018
№ 411 от 08.11.2018 (до 30.10.2018)</v>
          </cell>
          <cell r="Q104">
            <v>43623</v>
          </cell>
          <cell r="R104" t="str">
            <v>№ 53 от 19.07.2019</v>
          </cell>
          <cell r="S104">
            <v>126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15</v>
          </cell>
          <cell r="Y104" t="str">
            <v>-</v>
          </cell>
          <cell r="Z104" t="str">
            <v>-</v>
          </cell>
        </row>
        <row r="105">
          <cell r="D105" t="str">
            <v>ОТП-18-00216 от 17.04.2018</v>
          </cell>
          <cell r="E105" t="str">
            <v>ПКГО</v>
          </cell>
          <cell r="H105" t="str">
            <v>550 р.</v>
          </cell>
          <cell r="I105" t="str">
            <v>20.06.19 на печать ПКГО
Пересогласование
24.05.2018 - согласовано на 100%</v>
          </cell>
          <cell r="J105" t="str">
            <v>-</v>
          </cell>
          <cell r="K105" t="str">
            <v>01.08.2018 - отказ
01.09.2018 - корректировки</v>
          </cell>
          <cell r="L105" t="str">
            <v>02.07.2019
05.10.2018
15.08.2018</v>
          </cell>
          <cell r="M105" t="str">
            <v>03.07.2019 - новый вариант
09.10.2018 (трасса разделена на 2 заявления - попросили объеденить опять)
22.11.2018 (трасса вновь объединена)</v>
          </cell>
          <cell r="N105" t="str">
            <v>№929/19 от 15.07.2019 (до 15.07.2021)
№ 1672/18 от 03.12.2018 (до 03.12.2019)</v>
          </cell>
          <cell r="O105" t="str">
            <v>02.08.2019 - по новой трассе
10.01.2019 - подались на зем. работы</v>
          </cell>
          <cell r="P105" t="str">
            <v>№ 391 от 05.08.2019 (до 05.08.2021)
№ 8 от 17.01.2019 (до 30.09.2019)</v>
          </cell>
          <cell r="Q105" t="str">
            <v>12.11.2019 - повторное заявление 
13.06.19 - счет на оплату рубки 
28.05.2019 - подались на рубку повторно
28.02.2019 (отказ в рубке - снег)
15.02.2019 - снос зел. нас.</v>
          </cell>
          <cell r="R105" t="str">
            <v>№ 162 от 19.11.2019 (до 15.11.2020)
№14/1 от 13.08.19 до 31.12.19</v>
          </cell>
          <cell r="S105">
            <v>500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15</v>
          </cell>
          <cell r="Y105" t="str">
            <v>-</v>
          </cell>
          <cell r="Z105" t="str">
            <v>-</v>
          </cell>
        </row>
        <row r="106">
          <cell r="D106" t="str">
            <v>ОТП-18-00670 от 27.10.2018</v>
          </cell>
          <cell r="E106" t="str">
            <v>ЕМР</v>
          </cell>
          <cell r="H106" t="str">
            <v>550 р.</v>
          </cell>
          <cell r="I106" t="str">
            <v>24.01.2019 - согласования
08.04.2019 - печати,  
12.04.19 - согласован на 100%</v>
          </cell>
          <cell r="J106" t="str">
            <v>-</v>
          </cell>
          <cell r="K106" t="str">
            <v>22.04.2019
13.05.2019 - повторно</v>
          </cell>
          <cell r="L106">
            <v>43600</v>
          </cell>
          <cell r="M106">
            <v>43602</v>
          </cell>
          <cell r="N106" t="str">
            <v>№ 592 от 24.05.2019 (до 24.05.2021)</v>
          </cell>
          <cell r="O106">
            <v>43623</v>
          </cell>
          <cell r="P106" t="str">
            <v>Ордер № 11/2019 от 18.06.2019 (до 24.05.2021)</v>
          </cell>
          <cell r="Q106">
            <v>43662</v>
          </cell>
          <cell r="R106" t="str">
            <v>-</v>
          </cell>
          <cell r="S106">
            <v>120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15</v>
          </cell>
          <cell r="Y106" t="str">
            <v>-</v>
          </cell>
          <cell r="Z106" t="str">
            <v>-</v>
          </cell>
        </row>
        <row r="107">
          <cell r="D107" t="str">
            <v>ОТП-18-00449 от 30.07.2018</v>
          </cell>
          <cell r="E107" t="str">
            <v>ЕМР</v>
          </cell>
          <cell r="H107" t="str">
            <v>550 р.</v>
          </cell>
          <cell r="I107" t="str">
            <v>24.01.2019 - согласования
08.04.2019 - печати</v>
          </cell>
          <cell r="J107" t="str">
            <v>-</v>
          </cell>
          <cell r="K107" t="str">
            <v>22.04.2019
13.05.2019 - повторно</v>
          </cell>
          <cell r="L107">
            <v>43600</v>
          </cell>
          <cell r="M107">
            <v>43602</v>
          </cell>
          <cell r="N107" t="str">
            <v>№ 573 от 21.05.2019 (до 24.05.2021)</v>
          </cell>
          <cell r="O107">
            <v>43637</v>
          </cell>
          <cell r="P107" t="str">
            <v>Ордер № 08 от 14.06.2019 (до 30.08.2021)</v>
          </cell>
          <cell r="Q107">
            <v>43651</v>
          </cell>
          <cell r="S107">
            <v>120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15</v>
          </cell>
          <cell r="Y107" t="str">
            <v>-</v>
          </cell>
          <cell r="Z107" t="str">
            <v>-</v>
          </cell>
        </row>
        <row r="108">
          <cell r="D108" t="str">
            <v>ОТП-19-00155 от 05.04.2019</v>
          </cell>
          <cell r="E108" t="str">
            <v>ЕМР</v>
          </cell>
          <cell r="H108">
            <v>1</v>
          </cell>
          <cell r="I108" t="str">
            <v>17.07.2019 - трасса согласована.
22.05.2019 - начало согласования.</v>
          </cell>
          <cell r="J108" t="str">
            <v>-</v>
          </cell>
          <cell r="K108" t="str">
            <v>Не требуется</v>
          </cell>
          <cell r="L108" t="str">
            <v>Не требуется</v>
          </cell>
          <cell r="M108" t="str">
            <v>Не требуется</v>
          </cell>
          <cell r="N108" t="str">
            <v>Не требуется</v>
          </cell>
          <cell r="O108">
            <v>43663</v>
          </cell>
          <cell r="P108" t="str">
            <v>№ 19-02 от 19.07.2019</v>
          </cell>
          <cell r="Q108" t="str">
            <v>30.07.2019 - повторно
25.07.2019</v>
          </cell>
          <cell r="S108">
            <v>50</v>
          </cell>
          <cell r="T108">
            <v>930</v>
          </cell>
          <cell r="U108">
            <v>0</v>
          </cell>
          <cell r="V108">
            <v>0</v>
          </cell>
          <cell r="W108">
            <v>1</v>
          </cell>
          <cell r="X108">
            <v>15</v>
          </cell>
          <cell r="Y108" t="str">
            <v>-</v>
          </cell>
          <cell r="Z108" t="str">
            <v>-</v>
          </cell>
        </row>
        <row r="109">
          <cell r="D109" t="str">
            <v>ОТП-18-00192 от 25.04.2018</v>
          </cell>
          <cell r="E109" t="str">
            <v>ЕМР</v>
          </cell>
          <cell r="F109" t="str">
            <v>"Жилой дом", расположенного по адресу: Российская Федерация, Камчатский край, Елизовский район, Раздольненское с.п.</v>
          </cell>
          <cell r="H109" t="str">
            <v>550 р.</v>
          </cell>
          <cell r="I109" t="str">
            <v>30.01.2019 - согласования
22.03.2019 - печати</v>
          </cell>
          <cell r="J109" t="str">
            <v>-</v>
          </cell>
          <cell r="K109" t="str">
            <v>01.02.2019
13.05.2019 - повторно</v>
          </cell>
          <cell r="L109">
            <v>43626</v>
          </cell>
          <cell r="M109">
            <v>43629</v>
          </cell>
          <cell r="N109" t="str">
            <v>№ 724 от 24.06.2019 (до 24.06.2021)</v>
          </cell>
          <cell r="O109" t="str">
            <v>вх №1675 от 04.10.19г.</v>
          </cell>
          <cell r="P109" t="str">
            <v xml:space="preserve"> от 30.10.2019 №17/2019</v>
          </cell>
          <cell r="Q109" t="str">
            <v>надо!</v>
          </cell>
          <cell r="S109">
            <v>760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15</v>
          </cell>
          <cell r="Y109" t="str">
            <v>-</v>
          </cell>
          <cell r="Z109" t="str">
            <v>-</v>
          </cell>
        </row>
        <row r="110">
          <cell r="D110" t="str">
            <v>ОТП-17-00957 от 12.12.2017</v>
          </cell>
          <cell r="E110" t="str">
            <v>ПКГО</v>
          </cell>
          <cell r="H110">
            <v>1</v>
          </cell>
          <cell r="I110">
            <v>43418</v>
          </cell>
          <cell r="J110" t="str">
            <v>Нет информации</v>
          </cell>
          <cell r="K110" t="str">
            <v>Нет информации</v>
          </cell>
          <cell r="L110" t="str">
            <v>Нет информации</v>
          </cell>
          <cell r="M110">
            <v>43515</v>
          </cell>
          <cell r="N110" t="str">
            <v>13.03.2019 № 377/19 до 13.03.2021</v>
          </cell>
          <cell r="O110" t="str">
            <v>Нет информации</v>
          </cell>
          <cell r="P110" t="str">
            <v>26.03.2019 № 72 до 26.03.2021</v>
          </cell>
          <cell r="S110">
            <v>0</v>
          </cell>
          <cell r="T110">
            <v>0</v>
          </cell>
          <cell r="U110">
            <v>185</v>
          </cell>
          <cell r="V110">
            <v>0</v>
          </cell>
          <cell r="W110">
            <v>0</v>
          </cell>
          <cell r="X110">
            <v>100</v>
          </cell>
          <cell r="Y110" t="str">
            <v>-</v>
          </cell>
          <cell r="Z110" t="str">
            <v>ГП-52 от 07.11.2018</v>
          </cell>
        </row>
        <row r="111">
          <cell r="D111" t="str">
            <v>ОТП-18-00008 от 26.01.2018</v>
          </cell>
          <cell r="E111" t="str">
            <v>ПКГО</v>
          </cell>
          <cell r="H111">
            <v>1</v>
          </cell>
          <cell r="I111" t="str">
            <v>02.03.2020 - пройдена  новая подземная комиссия 14.11.2018</v>
          </cell>
          <cell r="J111" t="str">
            <v>Нет информации</v>
          </cell>
          <cell r="K111" t="str">
            <v>Нет информации</v>
          </cell>
          <cell r="L111" t="str">
            <v>Нет информации</v>
          </cell>
          <cell r="M111">
            <v>43515</v>
          </cell>
          <cell r="N111" t="str">
            <v>13.03.2019 № 379/19 до 13.03.2021</v>
          </cell>
          <cell r="O111" t="str">
            <v>04.03.2020     Нет информации</v>
          </cell>
          <cell r="P111" t="str">
            <v>№ 80 от 01.04.2019 (до 14.11.2019)</v>
          </cell>
          <cell r="S111">
            <v>0</v>
          </cell>
          <cell r="T111">
            <v>22</v>
          </cell>
          <cell r="U111">
            <v>22</v>
          </cell>
          <cell r="V111">
            <v>270</v>
          </cell>
          <cell r="W111">
            <v>1</v>
          </cell>
          <cell r="X111">
            <v>150</v>
          </cell>
          <cell r="Y111" t="str">
            <v>-</v>
          </cell>
          <cell r="Z111" t="str">
            <v>ГП-53 от 08.11.2018</v>
          </cell>
        </row>
        <row r="112">
          <cell r="D112" t="str">
            <v>ОТП-18-00394 от 18.07.2018</v>
          </cell>
          <cell r="E112" t="str">
            <v>ПКГО</v>
          </cell>
          <cell r="F112" t="str">
            <v>"Материально-техническая база", расположенного по адресу: Камчатский край, г. Петропавловск-Камчатский, ул. Дальняя, 14</v>
          </cell>
          <cell r="G112" t="str">
            <v>41:01:0010120:78</v>
          </cell>
          <cell r="H112">
            <v>1</v>
          </cell>
          <cell r="I112" t="str">
            <v>11.12.2018 - отказ
14.12.2018 - согласовано на 100%</v>
          </cell>
          <cell r="J112" t="str">
            <v>-</v>
          </cell>
          <cell r="K112" t="str">
            <v>11.12.2018
28.01.2019 - корректировки
02.02.2019 - корректировки</v>
          </cell>
          <cell r="L112" t="str">
            <v>26.12.2018
30.01.2019 - с корректировками
05.02.2019 - с корректировками</v>
          </cell>
          <cell r="M112">
            <v>43496</v>
          </cell>
          <cell r="N112" t="str">
            <v>№ 244/19 от 13.02.2019 (до 13.02.2021)</v>
          </cell>
          <cell r="O112">
            <v>43516</v>
          </cell>
          <cell r="P112" t="str">
            <v>№ 41 от 20.02.2019 (до 14.12.2019)</v>
          </cell>
          <cell r="S112">
            <v>0</v>
          </cell>
          <cell r="T112">
            <v>0</v>
          </cell>
          <cell r="U112">
            <v>173</v>
          </cell>
          <cell r="V112">
            <v>0</v>
          </cell>
          <cell r="W112">
            <v>0</v>
          </cell>
          <cell r="X112">
            <v>100</v>
          </cell>
          <cell r="Y112" t="str">
            <v>-</v>
          </cell>
          <cell r="Z112" t="str">
            <v>-</v>
          </cell>
          <cell r="AD112">
            <v>43649</v>
          </cell>
        </row>
        <row r="113">
          <cell r="D113" t="str">
            <v>ОТП-18-00770 от 05.12.2018</v>
          </cell>
          <cell r="E113" t="str">
            <v>ПКГО</v>
          </cell>
          <cell r="H113" t="str">
            <v>550 р.</v>
          </cell>
          <cell r="X113">
            <v>15</v>
          </cell>
          <cell r="Y113" t="str">
            <v>-</v>
          </cell>
        </row>
        <row r="114">
          <cell r="D114" t="str">
            <v>ОТП-18-00615 от 03.10.2018</v>
          </cell>
          <cell r="E114" t="str">
            <v>ПКГО</v>
          </cell>
          <cell r="H114" t="str">
            <v>550 р.</v>
          </cell>
          <cell r="I114" t="str">
            <v>12.04.2019 - согласовано на 90%</v>
          </cell>
          <cell r="J114" t="str">
            <v>ТУ № 1511 от 08.05.2019
05.04.2019 - запрос ТУ в МКУ "САД ПКГО"</v>
          </cell>
          <cell r="K114">
            <v>43571</v>
          </cell>
          <cell r="L114">
            <v>43577</v>
          </cell>
          <cell r="M114">
            <v>43621</v>
          </cell>
          <cell r="N114" t="str">
            <v>Приказ № 778/19 от 18.06.2019 (до 18.06.2021)</v>
          </cell>
          <cell r="O114">
            <v>43647</v>
          </cell>
          <cell r="P114" t="str">
            <v>Ордер № 314 от 08.07.2019 (до 31.12.2019)</v>
          </cell>
          <cell r="S114">
            <v>0</v>
          </cell>
          <cell r="T114">
            <v>0</v>
          </cell>
          <cell r="U114">
            <v>62</v>
          </cell>
          <cell r="V114">
            <v>0</v>
          </cell>
          <cell r="W114">
            <v>0</v>
          </cell>
          <cell r="X114">
            <v>100</v>
          </cell>
          <cell r="Y114" t="str">
            <v>-</v>
          </cell>
          <cell r="Z114" t="str">
            <v>-</v>
          </cell>
          <cell r="AD114" t="str">
            <v>19.07.2019 - КЛ</v>
          </cell>
        </row>
        <row r="115">
          <cell r="D115" t="str">
            <v>ОТП-18-00287 от 04.06.2018</v>
          </cell>
          <cell r="E115" t="str">
            <v>ЕМР</v>
          </cell>
          <cell r="H115" t="str">
            <v>550 р.</v>
          </cell>
          <cell r="I115" t="str">
            <v>30.01.2019 - согласования
27.03.2019 - печати</v>
          </cell>
          <cell r="J115" t="str">
            <v>-</v>
          </cell>
          <cell r="K115">
            <v>43497</v>
          </cell>
          <cell r="L115">
            <v>43557</v>
          </cell>
          <cell r="M115">
            <v>43558</v>
          </cell>
          <cell r="N115" t="str">
            <v>№ 436 от 11.04.2019 (до 11.04.2021)</v>
          </cell>
          <cell r="O115">
            <v>43571</v>
          </cell>
          <cell r="P115" t="str">
            <v>Ордер № 8/2019 от 14.05.2019 (до 31.12.2019)</v>
          </cell>
          <cell r="S115">
            <v>113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15</v>
          </cell>
          <cell r="Y115" t="str">
            <v>-</v>
          </cell>
          <cell r="Z115" t="str">
            <v>-</v>
          </cell>
        </row>
        <row r="116">
          <cell r="D116" t="str">
            <v>ОТП-17-00809 от 25.10.2017</v>
          </cell>
          <cell r="E116" t="str">
            <v>ПКГО</v>
          </cell>
          <cell r="H116">
            <v>1</v>
          </cell>
          <cell r="I116" t="str">
            <v>20.04.2019 - согласование завершено</v>
          </cell>
          <cell r="J116" t="str">
            <v>13.03.2019 - получены ТУ от МКУ "САД ПКГО"</v>
          </cell>
          <cell r="K116" t="str">
            <v>Нет информации</v>
          </cell>
          <cell r="L116" t="str">
            <v>Нет информации</v>
          </cell>
          <cell r="M116">
            <v>43581</v>
          </cell>
          <cell r="N116" t="str">
            <v>№ 603/19 от 17.05.2019 (до 17.05.2021)</v>
          </cell>
          <cell r="O116" t="str">
            <v>Нет информации</v>
          </cell>
          <cell r="P116" t="str">
            <v>№ 178 от 03.06.2019 (до 01.02.2020)</v>
          </cell>
          <cell r="S116">
            <v>0</v>
          </cell>
          <cell r="T116">
            <v>0</v>
          </cell>
          <cell r="U116">
            <v>100</v>
          </cell>
          <cell r="V116">
            <v>550</v>
          </cell>
          <cell r="W116">
            <v>1</v>
          </cell>
          <cell r="X116">
            <v>150</v>
          </cell>
          <cell r="Y116" t="str">
            <v>-</v>
          </cell>
          <cell r="Z116" t="str">
            <v>ГП-53 от 08.11.2018</v>
          </cell>
        </row>
        <row r="117">
          <cell r="D117" t="str">
            <v>ОТП-18-00316 от 04.06.2018</v>
          </cell>
          <cell r="E117" t="str">
            <v>ПКГО</v>
          </cell>
          <cell r="G117" t="str">
            <v>41:01:0010109:127</v>
          </cell>
          <cell r="H117" t="str">
            <v>550 р.</v>
          </cell>
          <cell r="I117">
            <v>43418</v>
          </cell>
          <cell r="J117" t="str">
            <v>-</v>
          </cell>
          <cell r="K117">
            <v>43615</v>
          </cell>
          <cell r="L117" t="str">
            <v>31.05.2019
15.10.2018 - Поволоцкая и Павлова</v>
          </cell>
          <cell r="M117" t="str">
            <v>31.05.2019
17.10.2018 (Поволоцкая и Павлова, устный отказ - необходима исполнительная съемка существующих линий в п. Дальний)</v>
          </cell>
          <cell r="N117" t="str">
            <v>Приказ № 730/19 от 06.06.19</v>
          </cell>
          <cell r="O117">
            <v>43635</v>
          </cell>
          <cell r="P117" t="str">
            <v>Ордер № 288 от 28.06.2019 (до 31.12.2019)</v>
          </cell>
          <cell r="S117">
            <v>95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15</v>
          </cell>
          <cell r="Y117" t="str">
            <v>-</v>
          </cell>
          <cell r="Z117" t="str">
            <v>-</v>
          </cell>
        </row>
        <row r="118">
          <cell r="D118" t="str">
            <v>ОТП-17-00524 от 22.08.2017</v>
          </cell>
          <cell r="E118" t="str">
            <v>ПКГО</v>
          </cell>
          <cell r="G118" t="str">
            <v>41:01:0010109:24</v>
          </cell>
          <cell r="H118" t="str">
            <v>550 р.</v>
          </cell>
          <cell r="I118">
            <v>43300</v>
          </cell>
          <cell r="J118" t="str">
            <v>-</v>
          </cell>
          <cell r="K118" t="str">
            <v>26.09.2018, 09.10.2018 повторно</v>
          </cell>
          <cell r="X118">
            <v>15</v>
          </cell>
          <cell r="Y118" t="str">
            <v>-</v>
          </cell>
          <cell r="Z118" t="str">
            <v>-</v>
          </cell>
        </row>
        <row r="119">
          <cell r="D119" t="str">
            <v>ОТП-18-00289 от 29.05.2018</v>
          </cell>
          <cell r="E119" t="str">
            <v>ПКГО</v>
          </cell>
          <cell r="G119" t="str">
            <v>41:01:0010109:137</v>
          </cell>
          <cell r="H119" t="str">
            <v>550 р.</v>
          </cell>
          <cell r="X119">
            <v>15</v>
          </cell>
          <cell r="Y119" t="str">
            <v>-</v>
          </cell>
          <cell r="Z119" t="str">
            <v>-</v>
          </cell>
        </row>
        <row r="120">
          <cell r="D120" t="str">
            <v>ОТП-18-00282 от 28.05.2018</v>
          </cell>
          <cell r="E120" t="str">
            <v>ЕМР</v>
          </cell>
          <cell r="H120" t="str">
            <v>550 р.</v>
          </cell>
          <cell r="I120" t="str">
            <v>26.03.2019 - 29.05.2019 - согласования</v>
          </cell>
          <cell r="J120" t="str">
            <v>-</v>
          </cell>
          <cell r="K120" t="str">
            <v>-</v>
          </cell>
          <cell r="L120" t="str">
            <v>-</v>
          </cell>
          <cell r="M120">
            <v>43705</v>
          </cell>
          <cell r="N120" t="str">
            <v>№ 1021 от 02.09.19 (до 02.09.2020)</v>
          </cell>
          <cell r="O120">
            <v>43714</v>
          </cell>
          <cell r="P120" t="str">
            <v>№ 16/2019 от 11.09.2019 (до 30.06.2020)</v>
          </cell>
          <cell r="S120">
            <v>420</v>
          </cell>
          <cell r="T120">
            <v>350</v>
          </cell>
          <cell r="U120">
            <v>0</v>
          </cell>
          <cell r="V120">
            <v>0</v>
          </cell>
          <cell r="W120">
            <v>1</v>
          </cell>
          <cell r="X120">
            <v>12</v>
          </cell>
          <cell r="Y120" t="str">
            <v>-</v>
          </cell>
          <cell r="Z120" t="str">
            <v>ГП-52 от 07.11.2018</v>
          </cell>
        </row>
        <row r="121">
          <cell r="D121" t="str">
            <v>ОТП-17-00437 от 12.07.2017</v>
          </cell>
          <cell r="E121" t="str">
            <v>ЕМР</v>
          </cell>
          <cell r="H121" t="str">
            <v>550 р.</v>
          </cell>
          <cell r="I121" t="str">
            <v>есть</v>
          </cell>
          <cell r="L121" t="str">
            <v>есть</v>
          </cell>
          <cell r="N121" t="str">
            <v>есть</v>
          </cell>
          <cell r="P121" t="str">
            <v>№13 от 05.09.19 (до 31.07.21) + нужно заключить договор с ФКУ ДСД!</v>
          </cell>
          <cell r="S121">
            <v>480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15</v>
          </cell>
          <cell r="Y121" t="str">
            <v>-</v>
          </cell>
          <cell r="Z121" t="str">
            <v>ГП-52 от 07.11.2018</v>
          </cell>
        </row>
        <row r="122">
          <cell r="D122" t="str">
            <v>ОТП-00721 от 24.12.2015</v>
          </cell>
          <cell r="E122" t="str">
            <v>ПКГО</v>
          </cell>
          <cell r="H122" t="str">
            <v>550 р.</v>
          </cell>
          <cell r="I122" t="str">
            <v>есть</v>
          </cell>
          <cell r="L122" t="str">
            <v>есть</v>
          </cell>
          <cell r="N122" t="str">
            <v>есть</v>
          </cell>
          <cell r="P122" t="str">
            <v>№417 от 15.09.19 (до 15.09.21)</v>
          </cell>
          <cell r="S122">
            <v>35</v>
          </cell>
          <cell r="T122">
            <v>200</v>
          </cell>
          <cell r="U122">
            <v>0</v>
          </cell>
          <cell r="V122">
            <v>0</v>
          </cell>
          <cell r="W122">
            <v>1</v>
          </cell>
          <cell r="X122">
            <v>15</v>
          </cell>
          <cell r="Y122" t="str">
            <v>-</v>
          </cell>
          <cell r="Z122" t="str">
            <v>ГП-53 от 08.11.2018</v>
          </cell>
        </row>
        <row r="123">
          <cell r="D123" t="str">
            <v>ОТП-18-00313 от 30.05.2018</v>
          </cell>
          <cell r="E123" t="str">
            <v>ЕМР</v>
          </cell>
          <cell r="H123" t="str">
            <v>550 р.</v>
          </cell>
          <cell r="I123" t="str">
            <v>Нет информации</v>
          </cell>
          <cell r="J123" t="str">
            <v>Нет информации</v>
          </cell>
          <cell r="K123" t="str">
            <v>Нет информации</v>
          </cell>
          <cell r="L123" t="str">
            <v>Нет информации</v>
          </cell>
          <cell r="M123" t="str">
            <v>Нет информации</v>
          </cell>
          <cell r="N123" t="str">
            <v>Нет информации</v>
          </cell>
          <cell r="O123" t="str">
            <v>Нет информации</v>
          </cell>
          <cell r="P123" t="str">
            <v>№ 19/19 от 25.09.2019 (до 31.08.2019)</v>
          </cell>
          <cell r="Q123" t="str">
            <v>Нет информации</v>
          </cell>
          <cell r="R123" t="str">
            <v>Нет информации</v>
          </cell>
          <cell r="S123">
            <v>187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15</v>
          </cell>
          <cell r="Y123" t="str">
            <v>-</v>
          </cell>
          <cell r="Z123" t="str">
            <v>ГП-52 от 07.11.2018</v>
          </cell>
        </row>
        <row r="124">
          <cell r="D124" t="str">
            <v>ОТП-00765 от 28.12.2015</v>
          </cell>
          <cell r="E124" t="str">
            <v>ЕГП</v>
          </cell>
          <cell r="H124" t="str">
            <v>550 р.</v>
          </cell>
          <cell r="I124" t="str">
            <v>нет информации</v>
          </cell>
          <cell r="J124" t="str">
            <v>Нет информации</v>
          </cell>
          <cell r="K124" t="str">
            <v>Нет информации</v>
          </cell>
          <cell r="L124" t="str">
            <v>Нет информации</v>
          </cell>
          <cell r="M124" t="str">
            <v>Нет информации</v>
          </cell>
          <cell r="N124" t="str">
            <v>№ 49 от 14.10.2019 (13.10.2021)</v>
          </cell>
          <cell r="O124" t="str">
            <v>Нет информации</v>
          </cell>
          <cell r="P124" t="str">
            <v>№ 04-07/108 от 16.10.2019 (до 20.10.2019)</v>
          </cell>
          <cell r="Q124" t="str">
            <v>Нет информации</v>
          </cell>
          <cell r="R124" t="str">
            <v>Нет информации</v>
          </cell>
          <cell r="S124">
            <v>50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15</v>
          </cell>
          <cell r="Y124" t="str">
            <v>-</v>
          </cell>
          <cell r="Z124" t="str">
            <v>ГП-53 от 08.11.2018</v>
          </cell>
        </row>
        <row r="125">
          <cell r="D125" t="str">
            <v>ОТП-18-00595 от 17.09.2018</v>
          </cell>
          <cell r="E125" t="str">
            <v>ПКГО</v>
          </cell>
          <cell r="F125" t="str">
            <v>Бетонный блок модуль  №5 в помещении торгового комплекса,  расположенного в 25 метрах относительно ориентира  жилого дома, почтовый адрес : Камчатский край, г. Петропавловск-Камчатский, ул.Ленинградская д.74</v>
          </cell>
          <cell r="G125" t="str">
            <v>41:01:0010122:98</v>
          </cell>
          <cell r="H125" t="str">
            <v>550 р.</v>
          </cell>
          <cell r="I125" t="str">
            <v>14.08.2019 - на штамп
27.06.2019 - приступили к согласованию
24.06.2019 - разработана трасса</v>
          </cell>
          <cell r="J125" t="str">
            <v>07.08.2019 - получены ТУ от МКУ "САД ПКГО"
26.07.2019 - повторно
03.07.2019 - запрос ТУ в МКУ "САД ПКГО"</v>
          </cell>
          <cell r="K125" t="str">
            <v>04.09.2019-топобюро</v>
          </cell>
          <cell r="L125">
            <v>43723</v>
          </cell>
          <cell r="M125">
            <v>43724</v>
          </cell>
          <cell r="N125" t="str">
            <v>№ 1732/19 от 27.09.19г. (до 27.09.2021)</v>
          </cell>
          <cell r="O125">
            <v>43742</v>
          </cell>
          <cell r="P125" t="str">
            <v>№ 585 от 09.10.2019</v>
          </cell>
          <cell r="Q125" t="str">
            <v xml:space="preserve"> </v>
          </cell>
          <cell r="S125">
            <v>0</v>
          </cell>
          <cell r="T125">
            <v>0</v>
          </cell>
          <cell r="U125">
            <v>320</v>
          </cell>
          <cell r="V125">
            <v>0</v>
          </cell>
          <cell r="W125">
            <v>0</v>
          </cell>
          <cell r="X125">
            <v>15</v>
          </cell>
          <cell r="Y125" t="str">
            <v>-</v>
          </cell>
          <cell r="Z125" t="str">
            <v>-</v>
          </cell>
        </row>
        <row r="126">
          <cell r="D126" t="str">
            <v>ОТП-19-00118 от 08.04.2019</v>
          </cell>
          <cell r="E126" t="str">
            <v>ЕМР</v>
          </cell>
          <cell r="F126" t="str">
            <v>"Здание по продаже автомобильных запчастей и сопутствующих товаров", расположенный по адресу: Елизовский р-н, п. Нагорный</v>
          </cell>
          <cell r="G126" t="str">
            <v>41:05:0101074:97</v>
          </cell>
          <cell r="H126">
            <v>1</v>
          </cell>
          <cell r="I126" t="str">
            <v>17.09.19 согласовано. 17.07.2019 - начало согласования
11.07.2019 - трасса разработана
07.06.2019 - принято в работу</v>
          </cell>
          <cell r="J126" t="str">
            <v>-</v>
          </cell>
          <cell r="K126" t="str">
            <v>04.09.19 топобюро</v>
          </cell>
          <cell r="L126" t="str">
            <v>16.09.19 топобюро</v>
          </cell>
          <cell r="M126">
            <v>43733</v>
          </cell>
          <cell r="N126" t="str">
            <v>№1110 от 27.09.19</v>
          </cell>
          <cell r="O126">
            <v>43711</v>
          </cell>
          <cell r="P126" t="str">
            <v>№16 от 14.10.2019</v>
          </cell>
          <cell r="S126">
            <v>170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145</v>
          </cell>
          <cell r="Y126" t="str">
            <v>-</v>
          </cell>
          <cell r="Z126" t="str">
            <v>-</v>
          </cell>
        </row>
        <row r="127">
          <cell r="D127" t="str">
            <v>ОТП-19-00135 от 14.05.2019</v>
          </cell>
          <cell r="E127" t="str">
            <v>ЕГП</v>
          </cell>
          <cell r="F127" t="str">
            <v>"Жилой дом", расположенный по адресу: г. Елизово, ул. Некрасова, дом 2</v>
          </cell>
          <cell r="G127" t="str">
            <v>41:05:0101004:1325</v>
          </cell>
          <cell r="I127" t="str">
            <v>05.09.2019 - трасса согласована</v>
          </cell>
          <cell r="K127" t="str">
            <v>05.09.19 направлено в топобюро на акт выбора</v>
          </cell>
          <cell r="L127">
            <v>43714</v>
          </cell>
          <cell r="N127" t="str">
            <v>№ 48 от 03.10.2019 (до 02.10.2021)</v>
          </cell>
          <cell r="O127">
            <v>43755</v>
          </cell>
          <cell r="P127" t="str">
            <v>№ 04-07/111 от 17.10.2019 (до 20.10.2020)</v>
          </cell>
          <cell r="S127">
            <v>20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15</v>
          </cell>
        </row>
        <row r="128">
          <cell r="D128" t="str">
            <v>ОТП-16-00653 от 10.11.2016</v>
          </cell>
          <cell r="E128" t="str">
            <v>ПКГО</v>
          </cell>
          <cell r="H128">
            <v>0.5</v>
          </cell>
          <cell r="I128" t="str">
            <v>Нет информации</v>
          </cell>
          <cell r="J128" t="str">
            <v>Нет информации</v>
          </cell>
          <cell r="K128" t="str">
            <v>Нет информации</v>
          </cell>
          <cell r="L128" t="str">
            <v>Нет информации</v>
          </cell>
          <cell r="M128" t="str">
            <v>Нет информации</v>
          </cell>
          <cell r="N128" t="str">
            <v>Нет информации</v>
          </cell>
          <cell r="O128" t="str">
            <v>Нет информации</v>
          </cell>
          <cell r="P128" t="str">
            <v>№ 460 от 30.09.19</v>
          </cell>
          <cell r="Q128" t="str">
            <v>Нет информации</v>
          </cell>
          <cell r="R128" t="str">
            <v>Нет информации</v>
          </cell>
          <cell r="S128">
            <v>0</v>
          </cell>
          <cell r="T128">
            <v>0</v>
          </cell>
          <cell r="U128">
            <v>50</v>
          </cell>
          <cell r="V128">
            <v>550</v>
          </cell>
          <cell r="W128">
            <v>1</v>
          </cell>
          <cell r="X128">
            <v>30</v>
          </cell>
          <cell r="Y128" t="str">
            <v>-</v>
          </cell>
          <cell r="Z128" t="str">
            <v>ГП-53 от 08.11.2018</v>
          </cell>
        </row>
        <row r="129">
          <cell r="D129" t="str">
            <v>ОТП-18-00283 от 17.05.2018</v>
          </cell>
          <cell r="E129" t="str">
            <v>ПКГО</v>
          </cell>
          <cell r="H129" t="str">
            <v>550 р.</v>
          </cell>
          <cell r="I129" t="str">
            <v>Нет информации</v>
          </cell>
          <cell r="J129" t="str">
            <v>Нет информации</v>
          </cell>
          <cell r="K129" t="str">
            <v>Нет информации</v>
          </cell>
          <cell r="L129" t="str">
            <v>Нет информации</v>
          </cell>
          <cell r="M129" t="str">
            <v>Нет информации</v>
          </cell>
          <cell r="N129" t="str">
            <v>Нет информации</v>
          </cell>
          <cell r="O129" t="str">
            <v>Нет информации</v>
          </cell>
          <cell r="P129" t="str">
            <v>Ордер № 419 от 15.09.19 до 15.09.21</v>
          </cell>
          <cell r="Q129" t="str">
            <v>Нет информации</v>
          </cell>
          <cell r="R129" t="str">
            <v>Нет информации</v>
          </cell>
          <cell r="S129">
            <v>120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15</v>
          </cell>
          <cell r="Y129" t="str">
            <v>-</v>
          </cell>
          <cell r="Z129" t="str">
            <v>ГП-52 от 07.11.2018</v>
          </cell>
        </row>
        <row r="130">
          <cell r="D130" t="str">
            <v>ОТП-16-00193 от 12.05.2016</v>
          </cell>
          <cell r="E130" t="str">
            <v>ПКГО</v>
          </cell>
          <cell r="F130" t="str">
            <v>Здание по ремонту электробытовых приборов", расположенный по адресу: Камчатский край, г. Петропавловск-камчатский, р-н ул. Максутова</v>
          </cell>
          <cell r="G130" t="str">
            <v>41:01:0010122:2107</v>
          </cell>
          <cell r="H130" t="str">
            <v>550 р.</v>
          </cell>
          <cell r="I130" t="str">
            <v>12.11.19-откорректирована трасса, истек  срок листа согласования, 10.07.2017</v>
          </cell>
          <cell r="J130" t="str">
            <v>29.11.19-получены  ТУ Водоканал №301/12-01, 28.11.19-получены ТУ МКУ САД №4170/19 от 25.11.19г., 18.11.19-запрос тУ Водоканал, 15.11.2019 - запрос ТУ в МКУ САД, 19.06.2017 - запрос ТУ в МКУ "УДХ ПКГО"
22.06.2017 - получены ТУ</v>
          </cell>
          <cell r="K130" t="str">
            <v>16.12.2019, 01.08.2017</v>
          </cell>
          <cell r="L130" t="str">
            <v>16.12.2019, 14.08.2017</v>
          </cell>
          <cell r="M130" t="str">
            <v>21.01.2020г., 17.12.2019, 12.07.2017
06.07.2018 - на продление</v>
          </cell>
          <cell r="N130" t="str">
            <v>приказ от 03.02.2020 №92/20 Продлено до 09.08.2020
№ 373/17 от 09.08.2017 (до 09.08.2018)</v>
          </cell>
          <cell r="O130" t="str">
            <v>27.02.2020, 15.08.2018</v>
          </cell>
          <cell r="P130" t="str">
            <v>Продлён до 01.06.2019
Продлён до 09.08.2018
№ 368 от 18.08.2017 (до 01.11.2017)</v>
          </cell>
          <cell r="S130">
            <v>0</v>
          </cell>
          <cell r="T130">
            <v>0</v>
          </cell>
          <cell r="U130">
            <v>160</v>
          </cell>
          <cell r="V130">
            <v>0</v>
          </cell>
          <cell r="W130">
            <v>0</v>
          </cell>
          <cell r="X130">
            <v>15</v>
          </cell>
          <cell r="Y130" t="str">
            <v>-</v>
          </cell>
          <cell r="Z130" t="str">
            <v>-</v>
          </cell>
        </row>
        <row r="131">
          <cell r="D131" t="str">
            <v>ОТП-00430 от 17.08.2015</v>
          </cell>
          <cell r="E131" t="str">
            <v>ПКГО</v>
          </cell>
          <cell r="F131" t="str">
            <v xml:space="preserve">Здание магазина, расположенное по адресу: Камчатский край, г. Петропавловск-Камчатский, ул. Пограничная, д.5 </v>
          </cell>
          <cell r="G131" t="str">
            <v>41:01:0010122:302</v>
          </cell>
          <cell r="H131" t="str">
            <v>550 р.</v>
          </cell>
          <cell r="I131" t="str">
            <v>11.11.19-откорректирована трасса, истек  срок листа согласования,  21.02.2018-28.02.2018</v>
          </cell>
          <cell r="J131" t="str">
            <v>02.12.19-запрос ТУ МКУ САД, 29.11.19-получены  ТУ Водоканал №302/12-0118.11.19-запрос ТУ Водоканал</v>
          </cell>
          <cell r="K131">
            <v>43160</v>
          </cell>
          <cell r="L131" t="str">
            <v>12.03.2018 (06.12.2019 переделан)</v>
          </cell>
          <cell r="M131">
            <v>43172</v>
          </cell>
          <cell r="N131" t="str">
            <v>№ 205/18 от 02.04.2018 (продлено до 02.04.2020)</v>
          </cell>
          <cell r="O131">
            <v>43202</v>
          </cell>
          <cell r="P131" t="str">
            <v>Надо податься на ордер, старый ордер № 73 от 16.04.2018 (до 31.10.2018)</v>
          </cell>
          <cell r="S131">
            <v>0</v>
          </cell>
          <cell r="T131">
            <v>0</v>
          </cell>
          <cell r="U131">
            <v>180</v>
          </cell>
          <cell r="V131">
            <v>0</v>
          </cell>
          <cell r="W131">
            <v>0</v>
          </cell>
          <cell r="X131">
            <v>10</v>
          </cell>
          <cell r="Y131" t="str">
            <v>-</v>
          </cell>
          <cell r="Z131" t="str">
            <v>-</v>
          </cell>
        </row>
        <row r="132">
          <cell r="D132" t="str">
            <v>ОТП-16-00766 от 08.12.2016</v>
          </cell>
          <cell r="E132" t="str">
            <v>ЕГП</v>
          </cell>
          <cell r="H132" t="str">
            <v>550 р.</v>
          </cell>
          <cell r="I132" t="str">
            <v>17.09.2019 согласовано 21.08.2019 - новый лист согласвания
03.10.2017</v>
          </cell>
          <cell r="J132" t="str">
            <v>-</v>
          </cell>
          <cell r="K132">
            <v>42998</v>
          </cell>
          <cell r="L132">
            <v>43024</v>
          </cell>
          <cell r="M132" t="str">
            <v>06.11.2019 повторное заявление30.05.2018</v>
          </cell>
          <cell r="N132" t="str">
            <v>15.11.2019 № 60 09.07.2018 № 41 (до 08.07.2019)</v>
          </cell>
          <cell r="O132" t="str">
            <v>22.11.2019 10.06.2019 - отказ в продлении
06.06.2019 - на новый ордер
26.07.2018</v>
          </cell>
          <cell r="P132" t="str">
            <v>12.10.2018 № 04-07/133 до 31.12.2018
21.08.2018 № 04-07/92 до 31.10.2018</v>
          </cell>
          <cell r="S132">
            <v>0</v>
          </cell>
          <cell r="T132">
            <v>0</v>
          </cell>
          <cell r="U132">
            <v>120</v>
          </cell>
          <cell r="V132">
            <v>0</v>
          </cell>
          <cell r="W132">
            <v>0</v>
          </cell>
          <cell r="X132">
            <v>5</v>
          </cell>
          <cell r="Y132" t="str">
            <v>-</v>
          </cell>
          <cell r="Z132" t="str">
            <v>-</v>
          </cell>
        </row>
        <row r="133">
          <cell r="D133" t="str">
            <v>ОТП-17-00014 от 19.01.2017</v>
          </cell>
          <cell r="E133" t="str">
            <v>ЕГП</v>
          </cell>
          <cell r="H133" t="str">
            <v>550 р.</v>
          </cell>
          <cell r="X133">
            <v>10</v>
          </cell>
          <cell r="Y133" t="str">
            <v>-</v>
          </cell>
          <cell r="Z133" t="str">
            <v>-</v>
          </cell>
        </row>
        <row r="134">
          <cell r="D134" t="str">
            <v>ОТП-18-00068 от 27.02.2018</v>
          </cell>
          <cell r="E134" t="str">
            <v>ЕМР</v>
          </cell>
          <cell r="F134" t="str">
            <v>"Индивидульный жилой дом", расположенный по адресу: п.Светлый, мкр. Молодежный, уч. 398</v>
          </cell>
          <cell r="H134">
            <v>1</v>
          </cell>
          <cell r="I134" t="str">
            <v>30.01.2019 - согласования,
18.03.2019 - печати</v>
          </cell>
          <cell r="J134" t="str">
            <v>-</v>
          </cell>
          <cell r="K134" t="str">
            <v>21.03.2019
13.05.2019 - повторно</v>
          </cell>
          <cell r="L134">
            <v>43627</v>
          </cell>
          <cell r="M134">
            <v>43647</v>
          </cell>
          <cell r="N134" t="str">
            <v>№ 776 от 08.07.2019 (до 08.07.2021)</v>
          </cell>
          <cell r="O134">
            <v>43686</v>
          </cell>
          <cell r="P134" t="str">
            <v>№ 11/19 от 05.08.2019 (до 12.08.2020)</v>
          </cell>
          <cell r="S134">
            <v>156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10</v>
          </cell>
          <cell r="Y134" t="str">
            <v>-</v>
          </cell>
          <cell r="Z134" t="str">
            <v>-</v>
          </cell>
        </row>
        <row r="135">
          <cell r="D135" t="str">
            <v>ОТП-18-000119 от 26.03.2018</v>
          </cell>
          <cell r="E135" t="str">
            <v>ЕМР</v>
          </cell>
          <cell r="F135" t="str">
            <v>"Индивидульный жилой дом", расположенный по адресу: Камчатский край, п.Светлый, мкр.Молодежный, 403</v>
          </cell>
          <cell r="H135">
            <v>1</v>
          </cell>
          <cell r="X135">
            <v>15</v>
          </cell>
          <cell r="Y135" t="str">
            <v>-</v>
          </cell>
        </row>
        <row r="136">
          <cell r="D136" t="str">
            <v>ОТП-18-000129 от 21.03.2018</v>
          </cell>
          <cell r="E136" t="str">
            <v>ЕМР</v>
          </cell>
          <cell r="F136" t="str">
            <v>"Индивидульное жилищное строительство", расположенный по адресу: п. Светлый, м/р Молодежный, уч. 77</v>
          </cell>
          <cell r="H136">
            <v>1</v>
          </cell>
          <cell r="I136" t="str">
            <v>30.01.2019 - согласования,
18.03.2019 - печати</v>
          </cell>
          <cell r="J136" t="str">
            <v>-</v>
          </cell>
          <cell r="K136" t="str">
            <v>21.03.2019
13.05.2019 - повторно</v>
          </cell>
          <cell r="L136">
            <v>43623</v>
          </cell>
          <cell r="M136">
            <v>43647</v>
          </cell>
          <cell r="N136" t="str">
            <v>№ 775 от 08.07.2019 (до 08.07.2021)</v>
          </cell>
          <cell r="O136">
            <v>43686</v>
          </cell>
          <cell r="P136" t="str">
            <v>№ 11/19 от 05.08.2019 (до 12.08.2020)</v>
          </cell>
          <cell r="S136">
            <v>92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30</v>
          </cell>
          <cell r="Y136" t="str">
            <v>-</v>
          </cell>
          <cell r="Z136" t="str">
            <v>-</v>
          </cell>
        </row>
        <row r="137">
          <cell r="D137" t="str">
            <v>ОТП-17-01043 от 15.01.2018</v>
          </cell>
          <cell r="E137" t="str">
            <v>ЕМР</v>
          </cell>
          <cell r="F137" t="str">
            <v>"Индивидульное жилищное строительство", расположенный по адресу: Елизовский м.р-н, Пионерское с.п., п. Светлый, мкр. Молодежный, ул. Петропавловская, д.6</v>
          </cell>
          <cell r="H137">
            <v>1</v>
          </cell>
          <cell r="X137">
            <v>30</v>
          </cell>
          <cell r="Y137" t="str">
            <v>-</v>
          </cell>
        </row>
        <row r="138">
          <cell r="D138" t="str">
            <v>ОТП-19-00145 от 17.04.2019</v>
          </cell>
          <cell r="E138" t="str">
            <v>ЕМР</v>
          </cell>
          <cell r="F138" t="str">
            <v>"Жилой дом", расположенный по адресу: Камчатский край, п. Пионерский, ул. Лесная, дом 110</v>
          </cell>
          <cell r="I138" t="str">
            <v>02.09.2019-трасса согласована, 17.07.2019 - начало согласования
15.07.2019 - трасса разработана</v>
          </cell>
          <cell r="J138" t="str">
            <v>-</v>
          </cell>
          <cell r="K138">
            <v>43710</v>
          </cell>
          <cell r="L138">
            <v>43735</v>
          </cell>
          <cell r="M138">
            <v>43748</v>
          </cell>
          <cell r="N138" t="str">
            <v>№ 1211 от 16.10.2019 (до 16.10.2021)</v>
          </cell>
          <cell r="O138" t="str">
            <v>от 30.10.2019 №2519</v>
          </cell>
          <cell r="P138" t="str">
            <v>от 05.11.2019 №23/19</v>
          </cell>
          <cell r="S138">
            <v>19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15</v>
          </cell>
        </row>
        <row r="139">
          <cell r="D139" t="str">
            <v xml:space="preserve">ОТП-18-00658 от 22.10.2018 </v>
          </cell>
          <cell r="E139" t="str">
            <v>ПКГО</v>
          </cell>
          <cell r="F139" t="str">
            <v>"Здание гаража", расположенного по адресу:   Камчатский край, г. Петропавловск-Камчатский, в районе ш. Восточное.</v>
          </cell>
          <cell r="G139" t="str">
            <v>41:01:0010120:2282</v>
          </cell>
          <cell r="I139" t="str">
            <v>05.09.2019 - передано на штамп в УАГЗО ПКГО, 03.09.2019-разработана трасса, 02.09.19 принято в работу</v>
          </cell>
          <cell r="J139" t="str">
            <v>ТУ № 3446/19/08 от 27.09.2019г., ТУ-МКУ САД-запрос отправлен 19.09.2019</v>
          </cell>
          <cell r="L139">
            <v>43752</v>
          </cell>
          <cell r="M139">
            <v>43755</v>
          </cell>
          <cell r="N139" t="str">
            <v>Приказ №1931/19 от 30.10.19</v>
          </cell>
          <cell r="O139">
            <v>43780</v>
          </cell>
          <cell r="P139" t="str">
            <v>№658 от 14.11.19г</v>
          </cell>
          <cell r="Q139" t="str">
            <v>-</v>
          </cell>
          <cell r="R139" t="str">
            <v>-</v>
          </cell>
          <cell r="S139">
            <v>0</v>
          </cell>
          <cell r="T139">
            <v>0</v>
          </cell>
          <cell r="U139">
            <v>250</v>
          </cell>
          <cell r="V139">
            <v>0</v>
          </cell>
          <cell r="W139">
            <v>0</v>
          </cell>
          <cell r="X139">
            <v>50</v>
          </cell>
        </row>
        <row r="140">
          <cell r="D140" t="str">
            <v>ОТП-16-00824 от 16.12.2016</v>
          </cell>
          <cell r="E140" t="str">
            <v>ПКГО</v>
          </cell>
          <cell r="H140" t="str">
            <v>550 р.</v>
          </cell>
          <cell r="I140" t="str">
            <v>17.10.2019 - согласовано</v>
          </cell>
          <cell r="J140" t="str">
            <v>Нет информации</v>
          </cell>
          <cell r="K140" t="str">
            <v>Нет информации</v>
          </cell>
          <cell r="L140" t="str">
            <v>Нет информации</v>
          </cell>
          <cell r="M140">
            <v>43755</v>
          </cell>
          <cell r="N140" t="str">
            <v>№ 1929/19 от 30.10.2019 (до 30.10.2021)</v>
          </cell>
          <cell r="O140" t="str">
            <v>Нет информации</v>
          </cell>
          <cell r="P140" t="str">
            <v>№ 654 от 11.11.2019 (до 21.10.2019)</v>
          </cell>
          <cell r="Q140" t="str">
            <v>Нет информации</v>
          </cell>
          <cell r="R140" t="str">
            <v>Нет информации</v>
          </cell>
          <cell r="S140">
            <v>16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15</v>
          </cell>
          <cell r="Y140" t="str">
            <v>-</v>
          </cell>
          <cell r="Z140" t="str">
            <v>ГП-50 от 07.11.2018</v>
          </cell>
        </row>
        <row r="141">
          <cell r="D141" t="str">
            <v>ОТП-17-00327 от 30.05.2017</v>
          </cell>
          <cell r="E141" t="str">
            <v>ЕГП</v>
          </cell>
          <cell r="H141" t="str">
            <v>550 р.</v>
          </cell>
          <cell r="I141" t="str">
            <v>23.09.2019 - согласовано ИП Белоусовым Г.Г.</v>
          </cell>
          <cell r="J141" t="str">
            <v>Нет информации</v>
          </cell>
          <cell r="K141" t="str">
            <v>Нет информации</v>
          </cell>
          <cell r="L141" t="str">
            <v>Нет информации</v>
          </cell>
          <cell r="M141" t="str">
            <v>Нет информации</v>
          </cell>
          <cell r="N141" t="str">
            <v>№ 55 от 28.10.2019 (до 27.10.2021)</v>
          </cell>
          <cell r="O141" t="str">
            <v>Нет информации</v>
          </cell>
          <cell r="P141" t="str">
            <v>Ордер готов - № 04-07/116 от 31.10.2019 (до 04.11.2020)</v>
          </cell>
          <cell r="Q141" t="str">
            <v>Нет информации</v>
          </cell>
          <cell r="R141" t="str">
            <v>Нет информации</v>
          </cell>
          <cell r="S141">
            <v>58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15</v>
          </cell>
          <cell r="Y141" t="str">
            <v>-</v>
          </cell>
          <cell r="Z141" t="str">
            <v>ГП-50 от 07.11.2018</v>
          </cell>
        </row>
        <row r="142">
          <cell r="D142" t="str">
            <v>ОТП-17-00460 от 13.07.2017</v>
          </cell>
          <cell r="E142" t="str">
            <v>ЕГП</v>
          </cell>
          <cell r="H142" t="str">
            <v>550 р.</v>
          </cell>
          <cell r="I142" t="str">
            <v>23.09.2019 - согласовано ИП Белоусовым Г.Г.</v>
          </cell>
          <cell r="J142" t="str">
            <v>Нет информации</v>
          </cell>
          <cell r="K142" t="str">
            <v>Нет информации</v>
          </cell>
          <cell r="L142" t="str">
            <v>Нет информации</v>
          </cell>
          <cell r="M142" t="str">
            <v>Нет информации</v>
          </cell>
          <cell r="N142" t="str">
            <v>№ 54 от 28.10.2019 (до 27.09.2021)</v>
          </cell>
          <cell r="O142">
            <v>43768</v>
          </cell>
          <cell r="P142" t="str">
            <v>Ордер готов - № 04-07/119 от 31.10.2019 (до 04.11.2020)</v>
          </cell>
          <cell r="Q142" t="str">
            <v>Нет информации</v>
          </cell>
          <cell r="R142" t="str">
            <v>Нет информации</v>
          </cell>
          <cell r="S142">
            <v>15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15</v>
          </cell>
          <cell r="Y142" t="str">
            <v>-</v>
          </cell>
          <cell r="Z142" t="str">
            <v>ГП-50 от 07.11.2018</v>
          </cell>
        </row>
        <row r="143">
          <cell r="D143" t="str">
            <v>ОТП-17-00466 от 19.07.2017</v>
          </cell>
          <cell r="E143" t="str">
            <v>ЕГП</v>
          </cell>
          <cell r="H143" t="str">
            <v>550 р.</v>
          </cell>
          <cell r="I143" t="str">
            <v>23.09.2019 - согласовано ИП Белоусовым Г.Г.</v>
          </cell>
          <cell r="J143" t="str">
            <v>Нет информации</v>
          </cell>
          <cell r="K143" t="str">
            <v>Нет информации</v>
          </cell>
          <cell r="L143" t="str">
            <v>Нет информации</v>
          </cell>
          <cell r="M143" t="str">
            <v>Нет информации</v>
          </cell>
          <cell r="N143" t="str">
            <v>№ 57 от 28.10.2019 (до 27.10.2021)</v>
          </cell>
          <cell r="O143">
            <v>43768</v>
          </cell>
          <cell r="P143" t="str">
            <v>№ 04-07/117 от 31.10.2019 (до 04.11.2020)</v>
          </cell>
          <cell r="Q143" t="str">
            <v>Нет информации</v>
          </cell>
          <cell r="R143" t="str">
            <v>Нет информации</v>
          </cell>
          <cell r="S143">
            <v>140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15</v>
          </cell>
          <cell r="Y143" t="str">
            <v>-</v>
          </cell>
          <cell r="Z143" t="str">
            <v>ГП-50 от 07.11.2018</v>
          </cell>
        </row>
        <row r="144">
          <cell r="D144" t="str">
            <v>ОТП-18-00347 от 09.06.2018</v>
          </cell>
          <cell r="E144" t="str">
            <v>ПКГО</v>
          </cell>
          <cell r="H144" t="str">
            <v>550 р.</v>
          </cell>
          <cell r="I144" t="str">
            <v>12.03.2019 - согласовано ИП Белоусовым Г.Г</v>
          </cell>
          <cell r="J144" t="str">
            <v>Нет информации</v>
          </cell>
          <cell r="K144" t="str">
            <v>Нет информации</v>
          </cell>
          <cell r="L144" t="str">
            <v>Нет информации</v>
          </cell>
          <cell r="M144" t="str">
            <v>Нет информации</v>
          </cell>
          <cell r="N144" t="str">
            <v>№ 1849/19 от 07.10.2019 (до07.10.2021)</v>
          </cell>
          <cell r="O144" t="str">
            <v>Нет информации</v>
          </cell>
          <cell r="P144" t="str">
            <v>№ 601 от 21.10.2019 (до 21.03.2020)</v>
          </cell>
          <cell r="Q144" t="str">
            <v>Нет информации</v>
          </cell>
          <cell r="R144" t="str">
            <v>Нет информации</v>
          </cell>
          <cell r="S144">
            <v>70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15</v>
          </cell>
          <cell r="Y144" t="str">
            <v>-</v>
          </cell>
          <cell r="Z144" t="str">
            <v>ГП-51 от 07.11.2018</v>
          </cell>
        </row>
        <row r="145">
          <cell r="D145" t="str">
            <v>ОТП-18-00320 от 13.06.2018</v>
          </cell>
          <cell r="E145" t="str">
            <v>ЕМР</v>
          </cell>
          <cell r="F145" t="str">
            <v>Жилой дом, расположенный по адресу: Камчатский край, Елизовский район, пос. Раздольный, ул. Солнечная, 71</v>
          </cell>
          <cell r="G145" t="str">
            <v>41:05:0101036:146</v>
          </cell>
          <cell r="H145" t="str">
            <v>550 р.</v>
          </cell>
          <cell r="I145" t="str">
            <v>26.06.2019 - нужны печати
28.11.2018 - по новому бланку</v>
          </cell>
          <cell r="J145" t="str">
            <v>-</v>
          </cell>
          <cell r="K145">
            <v>43622</v>
          </cell>
          <cell r="L145">
            <v>43627</v>
          </cell>
          <cell r="M145" t="str">
            <v>23.10.2019г.</v>
          </cell>
          <cell r="N145" t="str">
            <v xml:space="preserve">Постановление №1278 от 30.10.19 </v>
          </cell>
          <cell r="O145">
            <v>43776</v>
          </cell>
          <cell r="P145" t="str">
            <v>№ 20/2019 от 02.12.2019 (до 30.10.2021)</v>
          </cell>
          <cell r="Q145" t="str">
            <v>-</v>
          </cell>
          <cell r="R145" t="str">
            <v>-</v>
          </cell>
          <cell r="S145">
            <v>78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12</v>
          </cell>
          <cell r="Y145" t="str">
            <v>-</v>
          </cell>
          <cell r="Z145" t="str">
            <v>-</v>
          </cell>
        </row>
        <row r="146">
          <cell r="D146" t="str">
            <v>ОТП-17-00972 от 28.12.2017</v>
          </cell>
          <cell r="E146" t="str">
            <v>ЕМР</v>
          </cell>
          <cell r="F146" t="str">
            <v xml:space="preserve"> "Здание котельной", расположенного по адресу: Камчатский край, Елизовский район, пос. Раздольный, ул. Зеленая</v>
          </cell>
          <cell r="H146">
            <v>1</v>
          </cell>
          <cell r="I146" t="str">
            <v>10.05.2018 - недействителен,
25.03.2019 - по новому бланку, 
12.04.19 - согласован на 80%,
25.04.2019 - согласовано на 100%</v>
          </cell>
          <cell r="J146" t="str">
            <v>Необходимо согласование с МЧС на размещение ЛЭП</v>
          </cell>
          <cell r="K146" t="str">
            <v>13.05.2019 - повторно
24.04.2019</v>
          </cell>
          <cell r="L146">
            <v>43628</v>
          </cell>
          <cell r="M146" t="str">
            <v>повторно 03.10.19 26.06.2019 - получены устные разъяснения, заявление отозвано.
19.06.19 повторно
10.05.2018
Отказано</v>
          </cell>
          <cell r="N146" t="str">
            <v>№ 1208 от 15.10.2019 (15.10.2021)</v>
          </cell>
          <cell r="O146" t="str">
            <v>№1862 от 06.11.2019</v>
          </cell>
          <cell r="P146" t="str">
            <v>№ 19/2019 от 02.12.2019 (до 15.10.2021)
25.05.2018 - отказ от аРСП</v>
          </cell>
          <cell r="S146">
            <v>270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50</v>
          </cell>
          <cell r="Y146" t="str">
            <v>-</v>
          </cell>
          <cell r="Z146" t="str">
            <v>-</v>
          </cell>
        </row>
        <row r="147">
          <cell r="D147" t="str">
            <v>ОТП-19-00463 от 08.08.2019</v>
          </cell>
          <cell r="E147" t="str">
            <v>ЕМР</v>
          </cell>
          <cell r="F147" t="str">
            <v>"Индивидуальное жилищное строительство", расположенный по адресу: местоположение установлено относительно ориенитра, расположенного за пределами участка. Ориентир жилой дом. Участок находится примерно в 2150 м, по направлению на северо-восток от ориентира. Почтовый адрес ориентира: Камчатский край, р-н Елизовский, п. Светлый, ул. Кооперативная, д. 18</v>
          </cell>
          <cell r="G147" t="str">
            <v>41:05:0101082:682</v>
          </cell>
          <cell r="H147" t="str">
            <v>550 р.</v>
          </cell>
          <cell r="I147" t="str">
            <v>согласована -17.09.2019 26.08.2019 - принято в работу</v>
          </cell>
          <cell r="J147" t="str">
            <v>нет</v>
          </cell>
          <cell r="K147" t="str">
            <v>в топобюро 18.09.19</v>
          </cell>
          <cell r="L147">
            <v>43735</v>
          </cell>
          <cell r="M147" t="str">
            <v>03.10.2019 17.10.19 отказ - наложение площадей актов выборов 01.11.19 подано повторно</v>
          </cell>
          <cell r="N147" t="str">
            <v>№1331 от 13.11.2019</v>
          </cell>
          <cell r="P147" t="str">
            <v>Разрешение №27/19 от 04.12.19</v>
          </cell>
          <cell r="S147">
            <v>69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15</v>
          </cell>
        </row>
        <row r="148">
          <cell r="D148" t="str">
            <v>ОТП-19-00452 от 26.07.2019</v>
          </cell>
          <cell r="E148" t="str">
            <v>ЕМР</v>
          </cell>
          <cell r="F148" t="str">
            <v>"Жилой дом", расположенный по адресу: Камчатский край, Елизовский муниципальный район, Пионерское сельское поселение, поселок Светлый, мкр Молодёжный, ул. Курильская, з/у 9</v>
          </cell>
          <cell r="G148" t="str">
            <v>41:05:0101082:604</v>
          </cell>
          <cell r="H148" t="str">
            <v>550 р.</v>
          </cell>
          <cell r="I148" t="str">
            <v>12.09.19 согласовано 26.08.2019 - принято в работу</v>
          </cell>
          <cell r="J148" t="str">
            <v>нет</v>
          </cell>
          <cell r="K148" t="str">
            <v>12.09.2019 топобюро</v>
          </cell>
          <cell r="L148" t="str">
            <v>27.09.20019</v>
          </cell>
          <cell r="M148" t="str">
            <v>03.10.2019 17.10.19 отказ - наложение площадей актов выборов 01.11.19 подано повторно</v>
          </cell>
          <cell r="N148" t="str">
            <v>№1330 от 13.11.2019</v>
          </cell>
          <cell r="O148" t="str">
            <v>2736/з от 28.11.19</v>
          </cell>
          <cell r="P148" t="str">
            <v>Разрешение №27/19 от 04.12.20</v>
          </cell>
          <cell r="S148">
            <v>185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15</v>
          </cell>
        </row>
        <row r="149">
          <cell r="D149" t="str">
            <v>ОТП-18-00346 от 14.06.2018</v>
          </cell>
          <cell r="E149" t="str">
            <v>ЕГП</v>
          </cell>
          <cell r="H149" t="str">
            <v>550 р.</v>
          </cell>
          <cell r="I149" t="str">
            <v>19.04.2019 - согласовано</v>
          </cell>
          <cell r="J149" t="str">
            <v>Нет информации</v>
          </cell>
          <cell r="K149" t="str">
            <v>Нет информации</v>
          </cell>
          <cell r="L149" t="str">
            <v>Нет информации</v>
          </cell>
          <cell r="M149" t="str">
            <v>Нет информации</v>
          </cell>
          <cell r="N149" t="str">
            <v>№ 200 от 08.11.2019 (до 08.11.2021)</v>
          </cell>
          <cell r="O149" t="str">
            <v>Нет информации</v>
          </cell>
          <cell r="P149" t="str">
            <v xml:space="preserve">№ ru51401101-2019/005 от 21.11.2019 (до 20.10.2021) </v>
          </cell>
          <cell r="Q149" t="str">
            <v>Нет информации</v>
          </cell>
          <cell r="R149" t="str">
            <v>Нет информации</v>
          </cell>
          <cell r="S149">
            <v>65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12</v>
          </cell>
          <cell r="Y149" t="str">
            <v>-</v>
          </cell>
          <cell r="Z149" t="str">
            <v>ГП-51 от 07.11.2018</v>
          </cell>
        </row>
        <row r="150">
          <cell r="D150" t="str">
            <v>ОТП-19-00472 от16.08.2019</v>
          </cell>
          <cell r="E150" t="str">
            <v>ПКГО</v>
          </cell>
          <cell r="F150" t="str">
            <v>"Жилой дом", расположенного по адресу:установленно относительно ориентира, раположенного в границах участка. Ориентир жилой дом. Почтовый адрес ориентира: Камчатский край, г. Петропавловск-Камчатский, ул. Мишенная, д.37 .</v>
          </cell>
          <cell r="G150" t="str">
            <v>41:01:0010117:99</v>
          </cell>
          <cell r="I150" t="str">
            <v>согласовано 07.11.19 принято в работу от 03.09.19. Трасса разработана.</v>
          </cell>
          <cell r="K150">
            <v>43776</v>
          </cell>
          <cell r="L150">
            <v>43776</v>
          </cell>
          <cell r="M150">
            <v>43783</v>
          </cell>
          <cell r="N150" t="str">
            <v>2038/19 от 21.11.19</v>
          </cell>
          <cell r="O150">
            <v>43797</v>
          </cell>
          <cell r="P150">
            <v>43811</v>
          </cell>
          <cell r="S150">
            <v>25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100</v>
          </cell>
        </row>
        <row r="151">
          <cell r="D151" t="str">
            <v>ОТП-19-00158 от 05.04.2019</v>
          </cell>
          <cell r="E151" t="str">
            <v>ПКГО</v>
          </cell>
          <cell r="F151" t="str">
            <v>"ИЖД"</v>
          </cell>
          <cell r="I151" t="str">
            <v>25.10-трасса разработана, 25.10.2019 внесено в таблицу</v>
          </cell>
          <cell r="J151" t="str">
            <v>ТУ МКУ САД № 3784/19 от 29.10.2019г</v>
          </cell>
          <cell r="L151" t="str">
            <v>31.10.2019 ОРДТП В.Н.</v>
          </cell>
          <cell r="M151">
            <v>43784</v>
          </cell>
          <cell r="N151" t="str">
            <v>от 21.11.2019 №2036/19</v>
          </cell>
          <cell r="O151">
            <v>43798</v>
          </cell>
          <cell r="P151" t="str">
            <v>№698 от 09.12.2019</v>
          </cell>
          <cell r="Q151" t="str">
            <v>-</v>
          </cell>
          <cell r="R151" t="str">
            <v>-</v>
          </cell>
          <cell r="X151">
            <v>45</v>
          </cell>
        </row>
        <row r="152">
          <cell r="D152" t="str">
            <v>ОТП-17-00120 от 11.05.2017</v>
          </cell>
          <cell r="E152" t="str">
            <v>ЕГП</v>
          </cell>
          <cell r="H152">
            <v>0.5</v>
          </cell>
          <cell r="I152" t="str">
            <v>Нет информации</v>
          </cell>
          <cell r="J152" t="str">
            <v>Нет информации</v>
          </cell>
          <cell r="K152" t="str">
            <v>Нет информации</v>
          </cell>
          <cell r="L152" t="str">
            <v>Нет информации</v>
          </cell>
          <cell r="M152" t="str">
            <v>Нет информации</v>
          </cell>
          <cell r="N152" t="str">
            <v>Нет информации</v>
          </cell>
          <cell r="O152" t="str">
            <v>Нет информации</v>
          </cell>
          <cell r="P152" t="str">
            <v>№ 04-07/112 от 22.10.2019</v>
          </cell>
          <cell r="Q152" t="str">
            <v>Нет информации</v>
          </cell>
          <cell r="R152" t="str">
            <v>Нет информации</v>
          </cell>
          <cell r="S152">
            <v>315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Y152" t="str">
            <v>-</v>
          </cell>
          <cell r="Z152" t="str">
            <v>ГП-53 от 08.11.2018</v>
          </cell>
        </row>
        <row r="153">
          <cell r="D153" t="str">
            <v>ОТП-18-00377 от 02.07.2018</v>
          </cell>
          <cell r="E153" t="str">
            <v>ЕМР</v>
          </cell>
          <cell r="H153" t="str">
            <v>550 р.</v>
          </cell>
          <cell r="I153">
            <v>43768</v>
          </cell>
          <cell r="J153" t="str">
            <v>Нет информации</v>
          </cell>
          <cell r="K153" t="str">
            <v>Нет информации</v>
          </cell>
          <cell r="L153" t="str">
            <v>Нет информации</v>
          </cell>
          <cell r="M153" t="str">
            <v>Нет информации</v>
          </cell>
          <cell r="N153" t="str">
            <v>№1363 от 20.11.19</v>
          </cell>
          <cell r="O153" t="str">
            <v>Нет информации</v>
          </cell>
          <cell r="P153" t="str">
            <v>№ 26/19 от 04.12.2019
(до 04.05.2020)</v>
          </cell>
          <cell r="Q153" t="str">
            <v>Нет информации</v>
          </cell>
          <cell r="R153" t="str">
            <v>Нет информации</v>
          </cell>
          <cell r="S153">
            <v>40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Y153" t="str">
            <v>-</v>
          </cell>
          <cell r="Z153" t="str">
            <v>ГП-51 от 07.11.2018</v>
          </cell>
        </row>
        <row r="154">
          <cell r="D154" t="str">
            <v>ОТП-17-00958 от 18.12.2017</v>
          </cell>
          <cell r="E154" t="str">
            <v>ЕМР</v>
          </cell>
          <cell r="F154" t="str">
            <v>"Индивидуальное жилое строительство", расположенный пл адресу: Елизовский район, в 1830м от п. Светлый, ул. Кооперативная, д.18</v>
          </cell>
          <cell r="H154">
            <v>1</v>
          </cell>
          <cell r="I154" t="str">
            <v>17.09.2019 - согласовано27.06.2019 - начало согласования
26.06.2019 - трасса разработана. Согласовано</v>
          </cell>
          <cell r="J154" t="str">
            <v>-</v>
          </cell>
          <cell r="K154">
            <v>43710</v>
          </cell>
          <cell r="L154">
            <v>43732</v>
          </cell>
          <cell r="M154" t="str">
            <v>20.11.19 подано повторно 30.10.2019</v>
          </cell>
          <cell r="N154" t="str">
            <v>постановление №1428 от 28.11.19</v>
          </cell>
          <cell r="P154" t="str">
            <v xml:space="preserve">№ 30/19 от 17.12.2019 </v>
          </cell>
          <cell r="S154">
            <v>68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15</v>
          </cell>
          <cell r="Y154" t="str">
            <v>-</v>
          </cell>
          <cell r="Z154" t="str">
            <v>-</v>
          </cell>
        </row>
        <row r="155">
          <cell r="D155" t="str">
            <v>ОТП-17-01008 от 19.12.2017</v>
          </cell>
          <cell r="F155" t="str">
            <v>"Жилой дом", расположенный по адресу: п. Светлый, мкр. Молодежный, ул. Петропавловская, з/у 15</v>
          </cell>
          <cell r="H155">
            <v>1</v>
          </cell>
          <cell r="X155">
            <v>15</v>
          </cell>
          <cell r="Y155" t="str">
            <v>-</v>
          </cell>
          <cell r="Z155" t="str">
            <v>-</v>
          </cell>
        </row>
        <row r="156">
          <cell r="D156" t="str">
            <v>ОТП-19-00454 от 02.08.2019</v>
          </cell>
          <cell r="E156" t="str">
            <v>ЕМР</v>
          </cell>
          <cell r="F156" t="str">
            <v>"Индивидуальное жилищное строительство", расположенный по адресу: Камчатский край, р-н Елизовский муниципальный район, п. Двуречье, ул. Восточная</v>
          </cell>
          <cell r="G156" t="str">
            <v>41:05:0101062:14</v>
          </cell>
          <cell r="H156" t="str">
            <v>550 р.</v>
          </cell>
          <cell r="I156" t="str">
            <v>20.11.2019-согласована        22-10.2019 -трасса разработана 26.08.2019 - принято в работу</v>
          </cell>
          <cell r="J156" t="str">
            <v>нет</v>
          </cell>
          <cell r="K156" t="str">
            <v>01.11.2019 Стукалкин</v>
          </cell>
          <cell r="L156">
            <v>43794</v>
          </cell>
          <cell r="M156">
            <v>43798</v>
          </cell>
          <cell r="N156" t="str">
            <v>№ 1476 от 09.12.2019 (до 09.12.2021)</v>
          </cell>
          <cell r="O156" t="str">
            <v>вх. № 2559 от 19.12.2019</v>
          </cell>
          <cell r="P156" t="str">
            <v>№26 от 30.12.2019</v>
          </cell>
          <cell r="S156">
            <v>13</v>
          </cell>
          <cell r="X156" t="str">
            <v>15 кВт</v>
          </cell>
        </row>
        <row r="157">
          <cell r="D157" t="str">
            <v>ОТП-19-00226 от 06.06.2019</v>
          </cell>
          <cell r="E157" t="str">
            <v>ЕМР</v>
          </cell>
          <cell r="F157" t="str">
            <v>"Производственно-техническая база" расположенная по адресу: Камчатский край, р-он Елизовский, п. Крутобереговый, ул. Елизовское шоссе</v>
          </cell>
          <cell r="G157" t="str">
            <v>41:05:0101083:73</v>
          </cell>
          <cell r="I157" t="str">
            <v>08.11.2019 - разработана трасса</v>
          </cell>
          <cell r="L157" t="str">
            <v>Новоженов</v>
          </cell>
          <cell r="M157" t="str">
            <v xml:space="preserve"> не требуется</v>
          </cell>
          <cell r="N157" t="str">
            <v xml:space="preserve"> не требуется</v>
          </cell>
          <cell r="O157">
            <v>43800</v>
          </cell>
          <cell r="P157" t="str">
            <v xml:space="preserve">№29/19 от 09.12.2019 </v>
          </cell>
          <cell r="S157">
            <v>0</v>
          </cell>
          <cell r="T157">
            <v>0</v>
          </cell>
          <cell r="U157">
            <v>150</v>
          </cell>
          <cell r="V157">
            <v>0</v>
          </cell>
          <cell r="W157">
            <v>0</v>
          </cell>
          <cell r="X157">
            <v>150</v>
          </cell>
        </row>
        <row r="158">
          <cell r="D158" t="str">
            <v>ОТП-17-00542 от 29.09.2017</v>
          </cell>
          <cell r="E158" t="str">
            <v>ЕМР</v>
          </cell>
          <cell r="H158">
            <v>0.5</v>
          </cell>
          <cell r="I158" t="str">
            <v>Нет информации</v>
          </cell>
          <cell r="J158" t="str">
            <v>Нет информации</v>
          </cell>
          <cell r="K158" t="str">
            <v>Нет информации</v>
          </cell>
          <cell r="L158" t="str">
            <v>Нет информации</v>
          </cell>
          <cell r="M158" t="str">
            <v>Нет информации</v>
          </cell>
          <cell r="N158" t="str">
            <v>Нет информации</v>
          </cell>
          <cell r="O158" t="str">
            <v>Нет информации</v>
          </cell>
          <cell r="P158" t="str">
            <v>Ордер № 597 от 18.10.2019</v>
          </cell>
          <cell r="Q158" t="str">
            <v>Нет информации</v>
          </cell>
          <cell r="R158" t="str">
            <v>Нет информации</v>
          </cell>
          <cell r="S158">
            <v>90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15</v>
          </cell>
          <cell r="Y158" t="str">
            <v>-</v>
          </cell>
          <cell r="Z158" t="str">
            <v>ГП-52 от 07.11.2018</v>
          </cell>
        </row>
        <row r="159">
          <cell r="D159" t="str">
            <v>ОТП-17-00909 от 21.11.2017</v>
          </cell>
          <cell r="E159" t="str">
            <v>ПКГО</v>
          </cell>
          <cell r="F159" t="str">
            <v>Ленинградская 122 а</v>
          </cell>
          <cell r="G159" t="str">
            <v>41:01:0010124:188</v>
          </cell>
          <cell r="H159">
            <v>1</v>
          </cell>
          <cell r="I159" t="str">
            <v>Нет информации</v>
          </cell>
          <cell r="J159" t="str">
            <v>Нет информации</v>
          </cell>
          <cell r="K159" t="str">
            <v>Нет информации</v>
          </cell>
          <cell r="L159" t="str">
            <v>Нет информации</v>
          </cell>
          <cell r="M159" t="str">
            <v>Нет информации</v>
          </cell>
          <cell r="N159" t="str">
            <v>Нет информации</v>
          </cell>
          <cell r="O159" t="str">
            <v>Нет информации</v>
          </cell>
          <cell r="P159" t="str">
            <v>Ордер № 597 от 18.10.2019</v>
          </cell>
          <cell r="Q159" t="str">
            <v>Нет информации</v>
          </cell>
          <cell r="R159" t="str">
            <v>Нет информации</v>
          </cell>
          <cell r="S159">
            <v>140</v>
          </cell>
          <cell r="T159">
            <v>0</v>
          </cell>
          <cell r="U159" t="str">
            <v>127*2</v>
          </cell>
          <cell r="V159">
            <v>0</v>
          </cell>
          <cell r="W159">
            <v>0</v>
          </cell>
          <cell r="X159">
            <v>150</v>
          </cell>
          <cell r="Y159" t="str">
            <v>-</v>
          </cell>
          <cell r="Z159" t="str">
            <v>ГП-52 от 07.11.2018</v>
          </cell>
        </row>
        <row r="160">
          <cell r="D160" t="str">
            <v>ОТП-17-00815 от 02.11.2017</v>
          </cell>
          <cell r="E160" t="str">
            <v>ПКГО</v>
          </cell>
          <cell r="H160">
            <v>1</v>
          </cell>
          <cell r="I160">
            <v>43489</v>
          </cell>
          <cell r="J160" t="str">
            <v>ТУ МКУ САД №2950/19/08 от 19.08.19</v>
          </cell>
          <cell r="K160" t="str">
            <v>Нет информации</v>
          </cell>
          <cell r="L160" t="str">
            <v>Нет информации</v>
          </cell>
          <cell r="M160" t="str">
            <v>Нет информации</v>
          </cell>
          <cell r="N160" t="str">
            <v>Нет информации</v>
          </cell>
          <cell r="O160" t="str">
            <v>Нет информации</v>
          </cell>
          <cell r="P160" t="str">
            <v>Ордер № 656 от 11.11.2019</v>
          </cell>
          <cell r="Q160" t="str">
            <v>Нет информации</v>
          </cell>
          <cell r="R160" t="str">
            <v>Нет информации</v>
          </cell>
          <cell r="S160">
            <v>0</v>
          </cell>
          <cell r="T160">
            <v>0</v>
          </cell>
          <cell r="U160">
            <v>150</v>
          </cell>
          <cell r="V160">
            <v>150</v>
          </cell>
          <cell r="W160">
            <v>1</v>
          </cell>
          <cell r="X160">
            <v>100</v>
          </cell>
          <cell r="Y160" t="str">
            <v>-</v>
          </cell>
          <cell r="Z160" t="str">
            <v>ГП-53 от 08.11.2018</v>
          </cell>
        </row>
        <row r="161">
          <cell r="D161" t="str">
            <v>ОТП-19-00560 от 05.11.2019</v>
          </cell>
          <cell r="E161" t="str">
            <v>ПКГО</v>
          </cell>
          <cell r="F161" t="str">
            <v>Камчатский край, г. Петропавловск-Камчатский, Ул.Заречная</v>
          </cell>
          <cell r="G161" t="str">
            <v>41:01:0010114:451</v>
          </cell>
          <cell r="I161" t="str">
            <v>14.11.19 пройдена  06.11.2019 составлен план трассы, Спк-14.11.19</v>
          </cell>
          <cell r="M161" t="str">
            <v xml:space="preserve"> 17.12.19 -подано в 1 окно</v>
          </cell>
          <cell r="N161">
            <v>43847</v>
          </cell>
          <cell r="O161" t="str">
            <v>21.01.2020 заявление на подписи у директора</v>
          </cell>
          <cell r="P161" t="str">
            <v>Ордер № 22 от 23.01.2020 (до 20.02.2021)</v>
          </cell>
          <cell r="S161">
            <v>35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15</v>
          </cell>
        </row>
        <row r="162">
          <cell r="D162" t="str">
            <v>ОТП-17-00429 от 05.07.2017</v>
          </cell>
          <cell r="E162" t="str">
            <v>ПКГО</v>
          </cell>
          <cell r="F162" t="str">
            <v xml:space="preserve">Камчатский край, г. Петропавловск-Камчатский, ул. Котовского </v>
          </cell>
          <cell r="G162" t="str">
            <v>41:01:0010117:1501</v>
          </cell>
          <cell r="I162" t="str">
            <v>Спк-22.10.19</v>
          </cell>
          <cell r="L162" t="str">
            <v>получен Авт-30.10.19</v>
          </cell>
          <cell r="M162" t="str">
            <v>10.12.19 у директора на подписи 17.12.19 -подано в 1 окно</v>
          </cell>
          <cell r="N162" t="str">
            <v>17.01.2020 получено</v>
          </cell>
          <cell r="O162" t="str">
            <v>21.01.2020 - на подписи у директора</v>
          </cell>
          <cell r="P162" t="str">
            <v>Ордер № 23 от 23.01.2020 (до 20.02.2021)</v>
          </cell>
          <cell r="S162">
            <v>50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15</v>
          </cell>
        </row>
        <row r="163">
          <cell r="D163" t="str">
            <v>ОТП-18-00798 от 28.12.2018</v>
          </cell>
          <cell r="E163" t="str">
            <v>ЕГП</v>
          </cell>
          <cell r="H163" t="str">
            <v>550 р.</v>
          </cell>
          <cell r="I163" t="str">
            <v>31.07.2019 - согласовано
10.07.2019 - приступили к согласованию
09.07.2019 - приступили к разработке</v>
          </cell>
          <cell r="J163" t="str">
            <v>-</v>
          </cell>
          <cell r="K163">
            <v>43704</v>
          </cell>
          <cell r="L163" t="str">
            <v>по Вялому, акт выбора есть</v>
          </cell>
          <cell r="M163" t="str">
            <v xml:space="preserve"> Направлено в росимущество 21.11.19. Отказ 30.10.19, направляемся повторно на росимущество по Вялому заявл. Направлено 03.09.19</v>
          </cell>
          <cell r="N163" t="str">
            <v>получено разрешение №50 от 14.10.19 до ТП-</v>
          </cell>
          <cell r="O163" t="str">
            <v>03.12.19 подготовили пакет документов на ордер до тп</v>
          </cell>
          <cell r="P163" t="str">
            <v>На 22.01.2019 - требуется разрешение на размещение от Росимущества.
№ 04-07/122 от 06.12.2019 - ордер до ТП</v>
          </cell>
          <cell r="Q163" t="str">
            <v>-</v>
          </cell>
          <cell r="R163" t="str">
            <v>-</v>
          </cell>
          <cell r="S163">
            <v>115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15</v>
          </cell>
          <cell r="Y163" t="str">
            <v>-</v>
          </cell>
          <cell r="Z163" t="str">
            <v>-</v>
          </cell>
        </row>
        <row r="164">
          <cell r="D164" t="str">
            <v>ОТП-18-00821 от 10.01.2019</v>
          </cell>
          <cell r="E164" t="str">
            <v>ЕГП</v>
          </cell>
          <cell r="H164" t="str">
            <v>550 р.</v>
          </cell>
          <cell r="X164">
            <v>15</v>
          </cell>
          <cell r="Y164" t="str">
            <v>-</v>
          </cell>
        </row>
        <row r="165">
          <cell r="D165" t="str">
            <v>ОТП-18-00795 от 10.12.2018</v>
          </cell>
          <cell r="E165" t="str">
            <v>ЕГП</v>
          </cell>
          <cell r="H165" t="str">
            <v>550 р.</v>
          </cell>
          <cell r="X165">
            <v>15</v>
          </cell>
          <cell r="Y165" t="str">
            <v>-</v>
          </cell>
        </row>
        <row r="166">
          <cell r="D166" t="str">
            <v>ОТП-18-00800 от 28.12.2018</v>
          </cell>
          <cell r="E166" t="str">
            <v>ЕГП</v>
          </cell>
          <cell r="H166" t="str">
            <v>550 р.</v>
          </cell>
          <cell r="X166">
            <v>15</v>
          </cell>
          <cell r="Y166" t="str">
            <v>-</v>
          </cell>
        </row>
        <row r="167">
          <cell r="D167" t="str">
            <v>ОТП-18-00827 от 21.01.2019</v>
          </cell>
          <cell r="E167" t="str">
            <v>ЕГП</v>
          </cell>
          <cell r="H167" t="str">
            <v>550 р.</v>
          </cell>
          <cell r="X167">
            <v>15</v>
          </cell>
          <cell r="Y167" t="str">
            <v>-</v>
          </cell>
        </row>
        <row r="168">
          <cell r="D168" t="str">
            <v>ОТП-18-00828 от 21.01.2019</v>
          </cell>
          <cell r="E168" t="str">
            <v>ЕГП</v>
          </cell>
          <cell r="H168" t="str">
            <v>550 р.</v>
          </cell>
          <cell r="X168">
            <v>15</v>
          </cell>
          <cell r="Y168" t="str">
            <v>-</v>
          </cell>
        </row>
        <row r="169">
          <cell r="D169" t="str">
            <v>ОТП-18-00826 от 21.01.2019</v>
          </cell>
          <cell r="E169" t="str">
            <v>ЕГП</v>
          </cell>
          <cell r="H169" t="str">
            <v>550 р.</v>
          </cell>
          <cell r="X169">
            <v>15</v>
          </cell>
          <cell r="Y169" t="str">
            <v>-</v>
          </cell>
        </row>
        <row r="170">
          <cell r="D170" t="str">
            <v>ОТП-19-00078 от 27.02.2019</v>
          </cell>
          <cell r="E170" t="str">
            <v>ЕГП</v>
          </cell>
          <cell r="H170" t="str">
            <v>550 р.</v>
          </cell>
          <cell r="X170">
            <v>15</v>
          </cell>
          <cell r="Y170" t="str">
            <v>-</v>
          </cell>
        </row>
        <row r="171">
          <cell r="D171" t="str">
            <v>ОТП-19-00115 от 14.03.2019</v>
          </cell>
          <cell r="E171" t="str">
            <v>ЕГП</v>
          </cell>
          <cell r="F171" t="str">
            <v>"Жилой дом", расположенный по адресу: г. Елизово, уч. 5</v>
          </cell>
          <cell r="G171" t="str">
            <v>41:05:0101004:1141</v>
          </cell>
          <cell r="H171" t="str">
            <v>550 р.</v>
          </cell>
          <cell r="S171">
            <v>50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15</v>
          </cell>
          <cell r="Y171" t="str">
            <v>-</v>
          </cell>
          <cell r="Z171" t="str">
            <v>-</v>
          </cell>
        </row>
        <row r="172">
          <cell r="D172" t="str">
            <v>ОТП-18-00352 от 14.06.2018</v>
          </cell>
          <cell r="E172" t="str">
            <v>ЕМР</v>
          </cell>
          <cell r="H172" t="str">
            <v>550 р.</v>
          </cell>
          <cell r="I172" t="str">
            <v>16.04.2019 - согласовано</v>
          </cell>
          <cell r="J172" t="str">
            <v>Нет информации</v>
          </cell>
          <cell r="K172" t="str">
            <v>Нет информации</v>
          </cell>
          <cell r="L172" t="str">
            <v>Нет информации</v>
          </cell>
          <cell r="M172" t="str">
            <v>Нет информации</v>
          </cell>
          <cell r="N172" t="str">
            <v>№ 1362 от 20.11.2019 (до 20.11.2021)</v>
          </cell>
          <cell r="O172" t="str">
            <v>Нет информации</v>
          </cell>
          <cell r="P172" t="str">
            <v>№ 21/2019 от 12.12.2019 (до 21.11.2021)</v>
          </cell>
          <cell r="Q172" t="str">
            <v>Нет информации</v>
          </cell>
          <cell r="R172" t="str">
            <v>Нет информации</v>
          </cell>
          <cell r="S172">
            <v>70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12</v>
          </cell>
          <cell r="Y172" t="str">
            <v>-</v>
          </cell>
          <cell r="Z172" t="str">
            <v>ГП-51 от 07.11.2018</v>
          </cell>
        </row>
        <row r="173">
          <cell r="D173" t="str">
            <v xml:space="preserve">ОТП-19-00238 от  23.05.19 </v>
          </cell>
          <cell r="E173" t="str">
            <v>ПКГО</v>
          </cell>
          <cell r="F173" t="str">
            <v>"Здание картофелехранилища №3", ул. Абеля дом 6</v>
          </cell>
          <cell r="G173" t="str">
            <v>41:01:0010116:260</v>
          </cell>
          <cell r="I173" t="str">
            <v>03.12.12 трасса согласована 28.10.19 внесено в табл. 19.11.19 трасса разработана</v>
          </cell>
          <cell r="K173" t="str">
            <v>03.12.19 ОРДТП В.И.</v>
          </cell>
          <cell r="L173" t="str">
            <v>10.12.2019 (ОРДТП В.И.)</v>
          </cell>
          <cell r="M173">
            <v>43809</v>
          </cell>
          <cell r="N173" t="str">
            <v xml:space="preserve">№2335/19 от 24.12.2019 </v>
          </cell>
          <cell r="O173">
            <v>43844</v>
          </cell>
          <cell r="P173" t="str">
            <v>Ордер №12 от 22.01.2020 до 20.01.21</v>
          </cell>
          <cell r="S173">
            <v>0</v>
          </cell>
          <cell r="T173">
            <v>0</v>
          </cell>
          <cell r="U173">
            <v>154</v>
          </cell>
          <cell r="V173">
            <v>0</v>
          </cell>
          <cell r="W173">
            <v>0</v>
          </cell>
          <cell r="X173">
            <v>150</v>
          </cell>
        </row>
        <row r="174">
          <cell r="D174" t="str">
            <v>ОТП-18-00214 от 26.04.2018</v>
          </cell>
          <cell r="E174" t="str">
            <v>ЕГП</v>
          </cell>
          <cell r="G174" t="str">
            <v>41:05:0101008:479</v>
          </cell>
          <cell r="H174" t="str">
            <v>550 р.</v>
          </cell>
          <cell r="I174" t="str">
            <v>28.10.2019 - актуальный вариант
31.05.2019
30.05.2019 - начало согласований.</v>
          </cell>
          <cell r="J174" t="str">
            <v>-</v>
          </cell>
          <cell r="K174">
            <v>43619</v>
          </cell>
          <cell r="L174">
            <v>43641</v>
          </cell>
          <cell r="M174" t="str">
            <v>19.12.2019 - повторно
Отказ № 2166 от 16.08.2019
01.08.2019 (ЭЦП)</v>
          </cell>
          <cell r="N174" t="str">
            <v>№ 70 от 30.12.2019 (до 29.12.2021)</v>
          </cell>
          <cell r="O174">
            <v>43859</v>
          </cell>
          <cell r="P174" t="str">
            <v>от 31.01.2020 №04-07/04</v>
          </cell>
          <cell r="S174">
            <v>20</v>
          </cell>
          <cell r="T174">
            <v>40</v>
          </cell>
          <cell r="U174">
            <v>0</v>
          </cell>
          <cell r="V174">
            <v>0</v>
          </cell>
          <cell r="W174">
            <v>1</v>
          </cell>
          <cell r="X174">
            <v>15</v>
          </cell>
          <cell r="Y174" t="str">
            <v>-</v>
          </cell>
          <cell r="Z174" t="str">
            <v>-</v>
          </cell>
        </row>
        <row r="175">
          <cell r="D175" t="str">
            <v>ОТП-19-00109 от 12.03.2019</v>
          </cell>
          <cell r="E175" t="str">
            <v>ЕМР</v>
          </cell>
          <cell r="F175" t="str">
            <v>Жилой дом, расположенного по адресу:местоположение установлено относительно ориентира, расположенного за пределами участка. Почтовый адрес ориентира: Росийская федерация, Камчатский край, Елизовский м.р-он, Николаевское с.п.,с.Николаевское, ул.Урожайная, з/у 7</v>
          </cell>
          <cell r="G175" t="str">
            <v>41:05:0101093:422</v>
          </cell>
          <cell r="H175" t="str">
            <v>550 р.</v>
          </cell>
          <cell r="I175" t="str">
            <v>15.11.19-трасса разработана, 20.05.2019 - принято в разработку</v>
          </cell>
          <cell r="J175" t="str">
            <v>-</v>
          </cell>
          <cell r="K175" t="str">
            <v>Не требуется</v>
          </cell>
          <cell r="L175" t="str">
            <v>Не требуется</v>
          </cell>
          <cell r="M175" t="str">
            <v>Не требуется</v>
          </cell>
          <cell r="N175" t="str">
            <v>Не требуется</v>
          </cell>
          <cell r="O175">
            <v>43847</v>
          </cell>
          <cell r="P175" t="str">
            <v>разрешение 20-01 от 28.01.2020</v>
          </cell>
          <cell r="S175">
            <v>135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15</v>
          </cell>
          <cell r="Y175" t="str">
            <v>-</v>
          </cell>
          <cell r="Z175" t="str">
            <v>-</v>
          </cell>
        </row>
        <row r="176">
          <cell r="D176" t="str">
            <v>ОТП-19-00371 от 02.08.2019</v>
          </cell>
          <cell r="E176" t="str">
            <v>ПКГО</v>
          </cell>
          <cell r="F176" t="str">
            <v>"Индивидуальный жилой дом", расположенный по адресу: Камчатский край, г. Петропавловск-Камчатский, ул. Дальняя</v>
          </cell>
          <cell r="G176" t="str">
            <v>41:01:0010120:2304</v>
          </cell>
          <cell r="I176" t="str">
            <v>21.10.2019   15.10.2019 - трасса разработана 21.08.2019 - принято в работу</v>
          </cell>
          <cell r="K176" t="str">
            <v>новоженов</v>
          </cell>
          <cell r="L176">
            <v>43768</v>
          </cell>
          <cell r="M176">
            <v>43800</v>
          </cell>
          <cell r="N176" t="str">
            <v>№2293/19 от 16.12.2019</v>
          </cell>
          <cell r="O176">
            <v>43850</v>
          </cell>
          <cell r="P176" t="str">
            <v>от 23.01.2020 №20</v>
          </cell>
          <cell r="S176">
            <v>22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14</v>
          </cell>
        </row>
        <row r="177">
          <cell r="D177" t="str">
            <v>ОТП-18-00568 от 11.09.2018</v>
          </cell>
          <cell r="E177" t="str">
            <v>ПКГО</v>
          </cell>
          <cell r="F177" t="str">
            <v>"Личное подсобное хозяйство", расположенный по адресу: край Камчатский, г. Петропавловск-Камчатский</v>
          </cell>
          <cell r="G177" t="str">
            <v>41:01:0010109:124</v>
          </cell>
          <cell r="H177" t="str">
            <v>550 р.</v>
          </cell>
          <cell r="I177" t="str">
            <v>14.10.2019- трасса разработана 29.08.2019 - принято в разработку</v>
          </cell>
          <cell r="K177">
            <v>43758</v>
          </cell>
          <cell r="L177">
            <v>43784</v>
          </cell>
          <cell r="M177">
            <v>43812</v>
          </cell>
          <cell r="N177" t="str">
            <v>№2340/19 от 25.12.2019</v>
          </cell>
          <cell r="O177">
            <v>43850</v>
          </cell>
          <cell r="P177" t="str">
            <v>от 23.01.2020 №19</v>
          </cell>
          <cell r="S177">
            <v>40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10</v>
          </cell>
        </row>
        <row r="178">
          <cell r="D178" t="str">
            <v>ОТП-19-00535 от 30.09.2019</v>
          </cell>
          <cell r="E178" t="str">
            <v>ПКГО</v>
          </cell>
          <cell r="F178" t="str">
            <v>Камчатский край, г. Петропавловск-Камчатский</v>
          </cell>
          <cell r="G178" t="str">
            <v>41:01:0010123:2015</v>
          </cell>
          <cell r="I178" t="str">
            <v>15.11.2019- трасса разработана 10.10.19 внесено в табл.</v>
          </cell>
          <cell r="J178" t="str">
            <v>ТУ САД от 25.11.2019</v>
          </cell>
          <cell r="K178" t="str">
            <v>На К.С.</v>
          </cell>
          <cell r="L178">
            <v>43812</v>
          </cell>
          <cell r="M178" t="str">
            <v xml:space="preserve">10.01.2020 повторно 16.12.2019-отказ </v>
          </cell>
          <cell r="N178" t="str">
            <v>от 21.01.2020 №27/20</v>
          </cell>
          <cell r="O178" t="str">
            <v>от 28.01.2020 №12-08-00/649/20</v>
          </cell>
          <cell r="P178" t="str">
            <v>от 05.02.2020 №34</v>
          </cell>
          <cell r="S178">
            <v>200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25</v>
          </cell>
        </row>
        <row r="179">
          <cell r="D179" t="str">
            <v>ОТП-19-00245 от 27.05.19</v>
          </cell>
          <cell r="E179" t="str">
            <v>ПКГО</v>
          </cell>
          <cell r="F179" t="str">
            <v>"Личное подсобное хозяйство" п. Дальний</v>
          </cell>
          <cell r="G179" t="str">
            <v>41:01:0010109:без координат</v>
          </cell>
          <cell r="I179" t="str">
            <v>15.11.2019- трасса разработана 13.11.19 внесено в табл.</v>
          </cell>
          <cell r="K179" t="str">
            <v xml:space="preserve"> На К.С.</v>
          </cell>
          <cell r="L179">
            <v>43800</v>
          </cell>
          <cell r="M179">
            <v>43812</v>
          </cell>
          <cell r="N179" t="str">
            <v>№2341/19 от 25.12.2019</v>
          </cell>
          <cell r="O179">
            <v>43850</v>
          </cell>
          <cell r="P179" t="str">
            <v>от 23.01.2020 №21</v>
          </cell>
          <cell r="S179">
            <v>145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6</v>
          </cell>
        </row>
        <row r="180">
          <cell r="D180" t="str">
            <v>ОТП-18-00513</v>
          </cell>
          <cell r="E180" t="str">
            <v>ЕМР</v>
          </cell>
          <cell r="F180" t="str">
            <v>Камчатский край, Елизовский р-н, г.Елизово, п.Пионерский</v>
          </cell>
          <cell r="G180" t="str">
            <v>41:05:0101081:2389</v>
          </cell>
          <cell r="I180" t="str">
            <v>2.12.19 ПТ СПК от 15,01,2020</v>
          </cell>
          <cell r="K180">
            <v>43847</v>
          </cell>
          <cell r="L180">
            <v>43847</v>
          </cell>
          <cell r="M180" t="str">
            <v xml:space="preserve">29.01.2020-подано 24.01.2020 </v>
          </cell>
          <cell r="N180" t="str">
            <v>№164 от 03.02.2020</v>
          </cell>
          <cell r="O180" t="str">
            <v>№415/з от 19.02.2020</v>
          </cell>
          <cell r="P180" t="str">
            <v>№04/20 от 25.02.2020</v>
          </cell>
          <cell r="S180">
            <v>28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15</v>
          </cell>
        </row>
        <row r="181">
          <cell r="D181" t="str">
            <v>ОТП-19-00407 от 12.07.19</v>
          </cell>
          <cell r="E181" t="str">
            <v>ПКГО</v>
          </cell>
          <cell r="F181" t="str">
            <v>Здание "Художественная школа", расположенная по адресу: Камчатский край, г. Петропавловск-Камчатский, ул. Зеркальная</v>
          </cell>
          <cell r="G181" t="str">
            <v>41:01:0010118:686</v>
          </cell>
          <cell r="I181" t="str">
            <v xml:space="preserve">10.12.19-трасса разработана, 09.12.19 внесено в таблицу </v>
          </cell>
          <cell r="J181" t="str">
            <v>17.01.20-получены ТУ №4645/19 от 25.12.2019г., 24.12.19г.-запрос ТУ МКУ САД</v>
          </cell>
          <cell r="L181" t="str">
            <v>09.01.2020 ОРДТП</v>
          </cell>
          <cell r="M181">
            <v>43861</v>
          </cell>
          <cell r="N181" t="str">
            <v>№158/20 от 13.02.2020</v>
          </cell>
          <cell r="O181">
            <v>43879</v>
          </cell>
          <cell r="P181" t="str">
            <v>№ 54 от 28.02.20</v>
          </cell>
          <cell r="S181">
            <v>0</v>
          </cell>
          <cell r="T181">
            <v>0</v>
          </cell>
          <cell r="U181">
            <v>120</v>
          </cell>
          <cell r="V181">
            <v>0</v>
          </cell>
          <cell r="W181">
            <v>0</v>
          </cell>
          <cell r="X181">
            <v>30</v>
          </cell>
        </row>
        <row r="182">
          <cell r="D182" t="str">
            <v>ОТП-00487 от 10.09.2015</v>
          </cell>
          <cell r="E182" t="str">
            <v>ПКГО</v>
          </cell>
          <cell r="H182" t="str">
            <v>550 р.</v>
          </cell>
          <cell r="I182" t="str">
            <v>31.01.2020 - согласовано</v>
          </cell>
          <cell r="J182" t="str">
            <v>29.01.2020 - получены ТУ от МКУ "САД" аПКГО</v>
          </cell>
          <cell r="K182" t="str">
            <v>Нет информации</v>
          </cell>
          <cell r="L182" t="str">
            <v>Нет информации</v>
          </cell>
          <cell r="M182">
            <v>43881</v>
          </cell>
          <cell r="N182" t="str">
            <v>№ 281/20 от 06.03.2020 (до 06.03.2020)</v>
          </cell>
          <cell r="O182" t="str">
            <v>Нет информации</v>
          </cell>
          <cell r="P182" t="str">
            <v>Ордер № 81 от 17.03.2020 (до 31.10.2020)</v>
          </cell>
          <cell r="Q182" t="str">
            <v>Нет информации</v>
          </cell>
          <cell r="R182" t="str">
            <v>Нет информации</v>
          </cell>
          <cell r="S182">
            <v>120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10</v>
          </cell>
          <cell r="Y182" t="str">
            <v>-</v>
          </cell>
          <cell r="Z182" t="str">
            <v>ГП-52 от 07.11.2018</v>
          </cell>
        </row>
        <row r="183">
          <cell r="D183" t="str">
            <v>ОТП-18-00378 от 02.07.2018</v>
          </cell>
          <cell r="E183" t="str">
            <v>ЕМР</v>
          </cell>
          <cell r="H183" t="str">
            <v>550 р.</v>
          </cell>
          <cell r="I183" t="str">
            <v xml:space="preserve">08.10.2018 - недействителен, 
28.11.2018 - по новому бланку, 
12.04.2019 - согласован, осталось проставить 2 печати
25.04.2019 - согласован на 100%    </v>
          </cell>
          <cell r="J183" t="str">
            <v>-</v>
          </cell>
          <cell r="K183" t="str">
            <v>05.12.19 передано (белоусову для исправления, акт был с ошибками в каталоге координат) 20.05.2019  с отказом аЕМР повторно,
24.04.2019 с отказом аЕМР повторно,
15.10.2018 с отказом аЕМР,
11.10.2018</v>
          </cell>
          <cell r="L183" t="str">
            <v>24.05.2019
17.10.2018</v>
          </cell>
          <cell r="M183" t="str">
            <v>20.11.19 подано заного 14.11.2019- отзыв 3010.19 подались повторно 25.10.19 подаёмся повторно пока подземка не истекла 29.11.2018 - потворно,
18.10.2018</v>
          </cell>
          <cell r="N183" t="str">
            <v>№ 1481 от 09.12.2019 (до 09.12.2021)
ОТКАЗ от 23.10.2018;
ОТКАЗ от 11.12.2018</v>
          </cell>
          <cell r="O183">
            <v>44195</v>
          </cell>
          <cell r="P183">
            <v>43903</v>
          </cell>
          <cell r="S183">
            <v>129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15</v>
          </cell>
          <cell r="Y183" t="str">
            <v>-</v>
          </cell>
          <cell r="Z183" t="str">
            <v>-</v>
          </cell>
        </row>
        <row r="184">
          <cell r="D184" t="str">
            <v>ОТП-19-00512 от 18.09.2019</v>
          </cell>
          <cell r="E184" t="str">
            <v>ЕМР</v>
          </cell>
          <cell r="F184" t="str">
            <v>"Дачный дом"</v>
          </cell>
          <cell r="G184" t="str">
            <v>41:05:0000000:172</v>
          </cell>
          <cell r="I184" t="str">
            <v>23.09.19 внесено в табл.</v>
          </cell>
          <cell r="N184" t="str">
            <v>Получен сервитут</v>
          </cell>
          <cell r="O184">
            <v>43850</v>
          </cell>
          <cell r="P184" t="str">
            <v>получено</v>
          </cell>
          <cell r="X184">
            <v>150</v>
          </cell>
        </row>
        <row r="185">
          <cell r="D185" t="str">
            <v>ОТП-18-00830 от 23.01.2019</v>
          </cell>
          <cell r="E185" t="str">
            <v>ЕГП</v>
          </cell>
          <cell r="F185" t="str">
            <v>"Нежилое помщение", расположенный по адресу: Камчатский край, г. Елизово, ул. Гаражная, д. 1</v>
          </cell>
          <cell r="G185" t="str">
            <v>41:05:0101001:888</v>
          </cell>
          <cell r="H185" t="str">
            <v>550 р.</v>
          </cell>
          <cell r="I185" t="str">
            <v>24.04.2019 - согласование завершено
08.04.2019 - начало согласования</v>
          </cell>
          <cell r="J185" t="str">
            <v>15.08.2019 - письмо об изменении сроков
12.08.2019 - направлен запрос Рыбвод
09.08.2019 - получена оценка вреда от КамчатНИРО
19.07.2019 - направлено письмо в КамчатНИРО
Необходимо согласование с Дальрыбводом</v>
          </cell>
          <cell r="K185" t="str">
            <v>25.06.2019 - на оставшуюся часть  трассы
13.05.2019 - повторно
24.04.2019</v>
          </cell>
          <cell r="L185" t="str">
            <v>12.07.2019 - оставшаяся часть трассы
05.06.2019 - часть трассы</v>
          </cell>
          <cell r="M185" t="str">
            <v>От 06.08.2019 № 2955
26.06.2019</v>
          </cell>
          <cell r="N185" t="str">
            <v>№ 37 от 19.08.2019 (до 18.08.2021) - нижняя часть трассы
№ 31 от 08.07.2019 (до 07.07.2021) - верхняя часть трассы</v>
          </cell>
          <cell r="O185" t="str">
            <v>11.07.2019 - верхняя часть, направлено и зарегистрировано под номером 1646 от 03.09.2019</v>
          </cell>
          <cell r="P185" t="str">
            <v>-</v>
          </cell>
          <cell r="S185">
            <v>92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50</v>
          </cell>
          <cell r="Y185" t="str">
            <v>-</v>
          </cell>
          <cell r="Z185" t="str">
            <v>-</v>
          </cell>
        </row>
        <row r="186">
          <cell r="D186" t="str">
            <v>ОТП-18-00047 от 19.02.2018</v>
          </cell>
          <cell r="E186" t="str">
            <v>ЕМР</v>
          </cell>
          <cell r="H186">
            <v>1</v>
          </cell>
          <cell r="I186" t="str">
            <v>14.08.2019 - получены все согласования и собраны печати
13.05.2019 - последний лист согласования использован для получения разрешения на размещение для заявителей - Шиллер А.А., Мамонтова Н.С., Саргисян А.А., Бунчук З.С. и Т.Л., Помыканов В.Ю.
22.03.2019 - печати
29.11.2018 - согласования
13.08.2018 - старый образец
16.05.2018 - обвинение в подлоге</v>
          </cell>
          <cell r="J186" t="str">
            <v>-</v>
          </cell>
          <cell r="K186" t="str">
            <v>22.03.2019 - Г.Г. Белоусову
18.06.2018 - Р.А. Долгову</v>
          </cell>
          <cell r="L186" t="str">
            <v>27.05.2019 - от Г.Г. Белоусова
24.07.2018 - от Р.А. Долгова</v>
          </cell>
          <cell r="M186" t="str">
            <v>19.08.2019
19.08.2019 - отозвано (ЭЦП)
15.08.2019 - по электронной почте
20.07.2018 - отозвано,
25.10.2018 - повторно,
29.11.2018 - повторно,
31.01.2019 - повторно</v>
          </cell>
          <cell r="N186" t="str">
            <v>№ 1068 от 18.09.2019 (до 18.09.2021) - Тюмин и Баязитова.
№ 1003 от 27.08.19 - кроме Тюмина и Баязитовой.
Тюмин, баязитова направили повторно з-е на размещение 16.09.19 №1068</v>
          </cell>
          <cell r="O186" t="str">
            <v>от 03.09.19 от 24.09.19 для тюмина баязитовой</v>
          </cell>
          <cell r="P186" t="str">
            <v>ордер 09.09.19 №14-19</v>
          </cell>
          <cell r="S186">
            <v>1274</v>
          </cell>
          <cell r="T186">
            <v>0</v>
          </cell>
          <cell r="U186">
            <v>0</v>
          </cell>
          <cell r="V186">
            <v>1450</v>
          </cell>
          <cell r="W186">
            <v>1</v>
          </cell>
          <cell r="X186">
            <v>15</v>
          </cell>
          <cell r="Y186" t="str">
            <v>-</v>
          </cell>
          <cell r="Z186" t="str">
            <v>-</v>
          </cell>
        </row>
        <row r="187">
          <cell r="D187" t="str">
            <v>ОТП-18-00134 от 21.03.2018</v>
          </cell>
          <cell r="E187" t="str">
            <v>ЕМР</v>
          </cell>
          <cell r="H187">
            <v>1</v>
          </cell>
          <cell r="X187">
            <v>15</v>
          </cell>
          <cell r="Y187" t="str">
            <v>-</v>
          </cell>
        </row>
        <row r="188">
          <cell r="D188" t="str">
            <v>ОТП-17-01053 от 13.02.2018</v>
          </cell>
          <cell r="E188" t="str">
            <v>ЕМР</v>
          </cell>
          <cell r="H188">
            <v>1</v>
          </cell>
          <cell r="X188">
            <v>15</v>
          </cell>
          <cell r="Y188" t="str">
            <v>-</v>
          </cell>
        </row>
        <row r="189">
          <cell r="D189" t="str">
            <v>ОТП-17-00837 от 01.11.2017</v>
          </cell>
          <cell r="E189" t="str">
            <v>ЕМР</v>
          </cell>
          <cell r="H189">
            <v>1</v>
          </cell>
          <cell r="X189">
            <v>15</v>
          </cell>
          <cell r="Y189" t="str">
            <v>-</v>
          </cell>
        </row>
        <row r="190">
          <cell r="D190" t="str">
            <v>ОТП-17-00807 от 10.10.2017</v>
          </cell>
          <cell r="E190" t="str">
            <v>ЕМР</v>
          </cell>
          <cell r="H190">
            <v>0.5</v>
          </cell>
          <cell r="X190">
            <v>15</v>
          </cell>
          <cell r="Y190" t="str">
            <v>-</v>
          </cell>
        </row>
        <row r="191">
          <cell r="D191" t="str">
            <v>ОТП-17-00898 от 22.11.2017</v>
          </cell>
          <cell r="E191" t="str">
            <v>ЕМР</v>
          </cell>
          <cell r="H191">
            <v>1</v>
          </cell>
          <cell r="X191">
            <v>15</v>
          </cell>
          <cell r="Y191" t="str">
            <v>-</v>
          </cell>
        </row>
        <row r="192">
          <cell r="D192" t="str">
            <v>ОТП-19-00134 от 01.04.2019</v>
          </cell>
          <cell r="E192" t="str">
            <v>ЕМР</v>
          </cell>
          <cell r="I192" t="str">
            <v>29.10.19 согласовано 29.07.2019 - трасса разработана на согласовании</v>
          </cell>
          <cell r="J192" t="str">
            <v>нет</v>
          </cell>
          <cell r="K192" t="str">
            <v>ОРДТП (ильич)</v>
          </cell>
          <cell r="L192" t="str">
            <v>01.11.2019 корректировка 14.11.19. Вар.2  19.11.19</v>
          </cell>
          <cell r="M192" t="str">
            <v>подано</v>
          </cell>
          <cell r="N192" t="str">
            <v>28.11.19 от №1426</v>
          </cell>
          <cell r="O192">
            <v>43805</v>
          </cell>
          <cell r="S192">
            <v>577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15</v>
          </cell>
        </row>
        <row r="193">
          <cell r="D193" t="str">
            <v>ОТП-19-00467 от 12.06.2019</v>
          </cell>
          <cell r="E193" t="str">
            <v>ЕМР</v>
          </cell>
          <cell r="F193" t="str">
            <v>"Телекоммуникационный узел доступа"</v>
          </cell>
          <cell r="G193" t="str">
            <v>п. Нагорный ул. Совхозная</v>
          </cell>
          <cell r="I193" t="str">
            <v>02.12.19-трасса разработана, 23.09.19 внесено в табл.</v>
          </cell>
          <cell r="J193" t="str">
            <v>-</v>
          </cell>
          <cell r="K193" t="str">
            <v>-</v>
          </cell>
          <cell r="L193" t="str">
            <v>-</v>
          </cell>
          <cell r="M193" t="str">
            <v>-</v>
          </cell>
          <cell r="N193" t="str">
            <v>-</v>
          </cell>
          <cell r="O193">
            <v>43844</v>
          </cell>
          <cell r="S193">
            <v>133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5</v>
          </cell>
        </row>
        <row r="194">
          <cell r="D194" t="str">
            <v>ОТП-19-00201 от 28.05.2019</v>
          </cell>
          <cell r="E194" t="str">
            <v>ЕГП</v>
          </cell>
          <cell r="F194" t="str">
            <v>"Хозяйственные постройки", расположенные по адресу: Елизовский район</v>
          </cell>
          <cell r="G194" t="str">
            <v>41:05:0101089:2106</v>
          </cell>
          <cell r="H194">
            <v>1</v>
          </cell>
          <cell r="I194" t="str">
            <v>19.11.2019 Согласовано 25.10.19-трасса разработана, 25.09.19 внесено в табл.</v>
          </cell>
          <cell r="J194" t="str">
            <v>20.12.19-Проект рекультивации на согласовании в росимуществе</v>
          </cell>
          <cell r="L194" t="str">
            <v>разработан 28.11.2019 (папка 09 Сентябрь 2019) ОРДТП</v>
          </cell>
          <cell r="N194" t="str">
            <v>Заключено соглашение от 26.02.2020 №03</v>
          </cell>
          <cell r="O194" t="str">
            <v>подано в росимущество</v>
          </cell>
          <cell r="S194">
            <v>50</v>
          </cell>
          <cell r="T194">
            <v>690</v>
          </cell>
          <cell r="U194">
            <v>0</v>
          </cell>
          <cell r="V194">
            <v>0</v>
          </cell>
          <cell r="W194">
            <v>1</v>
          </cell>
          <cell r="X194">
            <v>30</v>
          </cell>
        </row>
        <row r="195">
          <cell r="D195" t="str">
            <v>ОТП-19-00797 от 26.12.2019</v>
          </cell>
          <cell r="E195" t="str">
            <v>ЕГП</v>
          </cell>
          <cell r="F195" t="str">
            <v>Индивидуальное жилищное строительство Камчатский край, Елизовский муниципальный район, Елизовское городское поселение, г.Елизово</v>
          </cell>
          <cell r="G195" t="str">
            <v>41:05:0101003:3791</v>
          </cell>
          <cell r="I195" t="str">
            <v>11.03.2020 - согласовано
17.01.2020 ПТ-20.01.2020</v>
          </cell>
          <cell r="J195" t="str">
            <v>-</v>
          </cell>
          <cell r="K195">
            <v>43864</v>
          </cell>
          <cell r="L195">
            <v>43901</v>
          </cell>
          <cell r="M195">
            <v>43902</v>
          </cell>
          <cell r="N195" t="str">
            <v>№ 12 от 23.03.20 (до 22.03.2021)</v>
          </cell>
          <cell r="O195">
            <v>43924</v>
          </cell>
          <cell r="S195">
            <v>1146</v>
          </cell>
          <cell r="T195">
            <v>280</v>
          </cell>
          <cell r="U195">
            <v>0</v>
          </cell>
          <cell r="V195">
            <v>0</v>
          </cell>
          <cell r="W195">
            <v>1</v>
          </cell>
          <cell r="X195">
            <v>15</v>
          </cell>
        </row>
        <row r="196">
          <cell r="D196" t="str">
            <v>ОТП-19-00198 от 25.04.2019</v>
          </cell>
          <cell r="E196" t="str">
            <v>ЕГП</v>
          </cell>
          <cell r="F196" t="str">
            <v>Индивидуальное жилищное строительство Камчатский край, Елизовский муниципальный район, г.Елизово</v>
          </cell>
          <cell r="G196" t="str">
            <v>41:05:0101003:3761</v>
          </cell>
          <cell r="I196" t="str">
            <v>17.01.2020 ПТ-20.01.2020</v>
          </cell>
          <cell r="X196">
            <v>15</v>
          </cell>
        </row>
        <row r="197">
          <cell r="D197" t="str">
            <v>ОТП-19-00192 от 25.04.2019</v>
          </cell>
          <cell r="E197" t="str">
            <v>ЕГП</v>
          </cell>
          <cell r="F197" t="str">
            <v>Индивидуальное жилищное строительство Камчатский край, Елизовский муниципальный район, г.Елизово</v>
          </cell>
          <cell r="G197" t="str">
            <v>41:05:0101003:3772</v>
          </cell>
          <cell r="I197" t="str">
            <v>17.01.2020 ПТ-20.01.2020</v>
          </cell>
          <cell r="X197">
            <v>15</v>
          </cell>
        </row>
        <row r="198">
          <cell r="D198" t="str">
            <v>ОТП-19-00188 от 25.04.2019</v>
          </cell>
          <cell r="E198" t="str">
            <v>ЕГП</v>
          </cell>
          <cell r="F198" t="str">
            <v>Индивидуальное жилищное строительство Камчатский край, Елизовский муниципальный район, г.Елизово</v>
          </cell>
          <cell r="G198" t="str">
            <v>41:05:0101003:3768</v>
          </cell>
          <cell r="I198" t="str">
            <v>17.01.2020 ПТ-20.01.2020</v>
          </cell>
          <cell r="X198">
            <v>15</v>
          </cell>
        </row>
        <row r="199">
          <cell r="D199" t="str">
            <v>ОТП-19-00210 от 30.04.2019</v>
          </cell>
          <cell r="E199" t="str">
            <v>ЕГП</v>
          </cell>
          <cell r="F199" t="str">
            <v>Индивидуальное жилищное строительство Камчатский край, Елизовский муниципальный район, г.Елизово</v>
          </cell>
          <cell r="G199" t="str">
            <v>41:05:0101003:3765</v>
          </cell>
          <cell r="I199" t="str">
            <v>17.01.2020 ПТ-20.01.2020</v>
          </cell>
          <cell r="X199">
            <v>15</v>
          </cell>
        </row>
        <row r="200">
          <cell r="D200" t="str">
            <v>ОТП-19-00219 от 08.05.2019</v>
          </cell>
          <cell r="E200" t="str">
            <v>ЕГП</v>
          </cell>
          <cell r="F200" t="str">
            <v>Индивидуальная жилая застройка Камчатский край, Елизовский муниципальный район, г.Елизово</v>
          </cell>
          <cell r="G200" t="str">
            <v>41:05:0101003:3764</v>
          </cell>
          <cell r="I200" t="str">
            <v>17.01.2020 ПТ-20.01.2020</v>
          </cell>
          <cell r="X200">
            <v>15</v>
          </cell>
        </row>
        <row r="201">
          <cell r="D201" t="str">
            <v>ОТП-19-00220 от 08.05.2019</v>
          </cell>
          <cell r="E201" t="str">
            <v>ЕГП</v>
          </cell>
          <cell r="F201" t="str">
            <v>Индивидуальное жилищное строительство Камчатский край, Елизовский муниципальный район, г.Елизово</v>
          </cell>
          <cell r="G201" t="str">
            <v>41:05:0101003:3786</v>
          </cell>
          <cell r="I201" t="str">
            <v>17.01.2020 ПТ-20.01.2020</v>
          </cell>
          <cell r="X201">
            <v>15</v>
          </cell>
        </row>
        <row r="202">
          <cell r="D202" t="str">
            <v>ОТП-19-00190 от 15.05.2019</v>
          </cell>
          <cell r="E202" t="str">
            <v>ЕГП</v>
          </cell>
          <cell r="F202" t="str">
            <v>Индивидуальное жилищное строительство Камчатский край, Елизовский муниципальный район, г.Елизово</v>
          </cell>
          <cell r="G202" t="str">
            <v>41:05:0101003:3769</v>
          </cell>
          <cell r="I202" t="str">
            <v>17.01.2020 ПТ-20.01.2020</v>
          </cell>
          <cell r="X202">
            <v>15</v>
          </cell>
        </row>
        <row r="203">
          <cell r="D203" t="str">
            <v>ОТП-19-00228 от 14.05.2019</v>
          </cell>
          <cell r="E203" t="str">
            <v>ЕГП</v>
          </cell>
          <cell r="F203" t="str">
            <v>Индивидуальное жилищное строительство Камчатский край, Елизовский муниципальный район, г.Елизово</v>
          </cell>
          <cell r="G203" t="str">
            <v>41:05:0101003:3759</v>
          </cell>
          <cell r="I203" t="str">
            <v>17.01.2020 ПТ-20.01.2020</v>
          </cell>
          <cell r="X203">
            <v>15</v>
          </cell>
        </row>
        <row r="204">
          <cell r="D204" t="str">
            <v>ОТП-19-00227 от 14.05.2019</v>
          </cell>
          <cell r="E204" t="str">
            <v>ЕГП</v>
          </cell>
          <cell r="F204" t="str">
            <v>Индивидуальное жилищное строительство Камчатский край, Елизовский муниципальный район, г.Елизово</v>
          </cell>
          <cell r="G204" t="str">
            <v>41:05:0101003:3784</v>
          </cell>
          <cell r="I204" t="str">
            <v>17.01.2020 ПТ-20.01.2020</v>
          </cell>
          <cell r="X204">
            <v>15</v>
          </cell>
        </row>
        <row r="205">
          <cell r="D205" t="str">
            <v>ОТП-19-00195 от 13.05.2019</v>
          </cell>
          <cell r="E205" t="str">
            <v>ЕГП</v>
          </cell>
          <cell r="F205" t="str">
            <v>Индивидуальное жилищное строительство Камчатский край, Елизовский муниципальный район, г.Елизово</v>
          </cell>
          <cell r="G205" t="str">
            <v>41:05:0101003:3788</v>
          </cell>
          <cell r="I205" t="str">
            <v>17.01.2020 ПТ-20.01.2020</v>
          </cell>
          <cell r="X205">
            <v>15</v>
          </cell>
        </row>
        <row r="206">
          <cell r="D206" t="str">
            <v>ОТП-19-00191 от 17.05.2019</v>
          </cell>
          <cell r="E206" t="str">
            <v>ЕГП</v>
          </cell>
          <cell r="F206" t="str">
            <v>Индивидуальное жилищное строительство Камчатский край, Елизовский муниципальный район, г.Елизово</v>
          </cell>
          <cell r="G206" t="str">
            <v>41:05:0101003:3757</v>
          </cell>
          <cell r="I206" t="str">
            <v>17.01.2020 ПТ-20.01.2020</v>
          </cell>
          <cell r="X206">
            <v>15</v>
          </cell>
        </row>
        <row r="207">
          <cell r="D207" t="str">
            <v>ОТП-19-00189 от 16.05.2019</v>
          </cell>
          <cell r="E207" t="str">
            <v>ЕГП</v>
          </cell>
          <cell r="F207" t="str">
            <v>Индивидуальное жилищное строительство Камчатский край, Елизовский муниципальный район, г.Елизово</v>
          </cell>
          <cell r="G207" t="str">
            <v>41:05:0101003:3779</v>
          </cell>
          <cell r="I207" t="str">
            <v>17.01.2020 ПТ-20.01.2020</v>
          </cell>
          <cell r="X207">
            <v>15</v>
          </cell>
        </row>
        <row r="208">
          <cell r="D208" t="str">
            <v>ОТП-19-00246 от 04.06.2019</v>
          </cell>
          <cell r="E208" t="str">
            <v>ЕГП</v>
          </cell>
          <cell r="F208" t="str">
            <v>Индивидуальное жилищное строительство Камчатский край, Елизовский муниципальный район, г.Елизово</v>
          </cell>
          <cell r="G208" t="str">
            <v>41:05:0101003:3763</v>
          </cell>
          <cell r="I208" t="str">
            <v>17.01.2020 ПТ-20.01.2020</v>
          </cell>
          <cell r="X208">
            <v>15</v>
          </cell>
        </row>
        <row r="209">
          <cell r="D209" t="str">
            <v>ОТП-19-00294 от 17.06.2019</v>
          </cell>
          <cell r="E209" t="str">
            <v>ЕГП</v>
          </cell>
          <cell r="F209" t="str">
            <v>Индивидуальное жилищное строительство Камчатский край, Елизовский муниципальный район, г.Елизово</v>
          </cell>
          <cell r="G209" t="str">
            <v>41:05:0101003:3790</v>
          </cell>
          <cell r="I209" t="str">
            <v>17.01.2020 ПТ-20.01.2020</v>
          </cell>
          <cell r="X209">
            <v>15</v>
          </cell>
        </row>
        <row r="210">
          <cell r="D210" t="str">
            <v>ОТП-19-00265 от 27.06.2019</v>
          </cell>
          <cell r="E210" t="str">
            <v>ЕГП</v>
          </cell>
          <cell r="F210" t="str">
            <v>Индивидуальное жилищное строительство Камчатский край, Елизовский муниципальный район, г.Елизово</v>
          </cell>
          <cell r="G210" t="str">
            <v>41:05:0101003:3783</v>
          </cell>
          <cell r="I210" t="str">
            <v>17.01.2020 ПТ-20.01.2020</v>
          </cell>
          <cell r="X210">
            <v>15</v>
          </cell>
        </row>
        <row r="211">
          <cell r="D211" t="str">
            <v>ОТП-19-00451 от 19.07.2019</v>
          </cell>
          <cell r="E211" t="str">
            <v>ЕГП</v>
          </cell>
          <cell r="F211" t="str">
            <v>Индивидуальное жилищное строительство Камчатский край, Елизовский муниципальный район, г.Елизово</v>
          </cell>
          <cell r="G211" t="str">
            <v>41:05:0101003:3793</v>
          </cell>
          <cell r="I211" t="str">
            <v>17.01.2020 ПТ-20.01.2020</v>
          </cell>
          <cell r="X211">
            <v>15</v>
          </cell>
        </row>
        <row r="212">
          <cell r="D212" t="str">
            <v>ОТП-19-00269 от 31.05.2019</v>
          </cell>
          <cell r="E212" t="str">
            <v>ЕГП</v>
          </cell>
          <cell r="F212" t="str">
            <v>Индивидуальное жилищное строительство Камчатский край, Елизовский муниципальный район, г.Елизово</v>
          </cell>
          <cell r="G212" t="str">
            <v>41:05:0101003:3781</v>
          </cell>
          <cell r="I212" t="str">
            <v>17.01.2020 ПТ-20.01.2020</v>
          </cell>
          <cell r="X212">
            <v>15</v>
          </cell>
        </row>
        <row r="213">
          <cell r="D213" t="str">
            <v>ОТП-19-00368 от 22.07.2019</v>
          </cell>
          <cell r="E213" t="str">
            <v>ЕГП</v>
          </cell>
          <cell r="F213" t="str">
            <v>Индивидуальное жилищное строительство Камчатский край, Елизовский муниципальный район, г.Елизово</v>
          </cell>
          <cell r="G213" t="str">
            <v>41:05:0101003:3748</v>
          </cell>
          <cell r="I213" t="str">
            <v>17.01.2020 ПТ-20.01.2020</v>
          </cell>
          <cell r="X213">
            <v>15</v>
          </cell>
        </row>
        <row r="214">
          <cell r="D214" t="str">
            <v>ОТП-17-00868 от 14.11.2017</v>
          </cell>
          <cell r="E214" t="str">
            <v>ЕМР</v>
          </cell>
          <cell r="H214" t="str">
            <v>550 р.</v>
          </cell>
          <cell r="I214" t="str">
            <v>Нет информации</v>
          </cell>
          <cell r="J214" t="str">
            <v>Нет информации</v>
          </cell>
          <cell r="K214" t="str">
            <v>Нет информации</v>
          </cell>
          <cell r="L214" t="str">
            <v>Нет информации</v>
          </cell>
          <cell r="M214" t="str">
            <v>Нет информации</v>
          </cell>
          <cell r="N214" t="str">
            <v>Соглашение о сервитуте</v>
          </cell>
          <cell r="O214" t="str">
            <v>Нет информации</v>
          </cell>
          <cell r="P214" t="str">
            <v>Нет информации</v>
          </cell>
          <cell r="Q214" t="str">
            <v>Нет информации</v>
          </cell>
          <cell r="R214" t="str">
            <v>Нет информации</v>
          </cell>
          <cell r="S214">
            <v>350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15</v>
          </cell>
          <cell r="Y214" t="str">
            <v>-</v>
          </cell>
          <cell r="Z214" t="str">
            <v>ГП-53 от 08.11.2018</v>
          </cell>
        </row>
        <row r="215">
          <cell r="D215" t="str">
            <v>ОТП-17-00997 от 11.01.2018</v>
          </cell>
          <cell r="E215" t="str">
            <v>ЕГП</v>
          </cell>
          <cell r="F215" t="str">
            <v>Площадка для осуществления деятельности по сбору, хранению и переработке лома металлов, расположенного по адресу: г. Елизово, ул. Нагорная</v>
          </cell>
          <cell r="G215" t="str">
            <v>41:05:0101003:3411</v>
          </cell>
          <cell r="H215">
            <v>1</v>
          </cell>
          <cell r="I215" t="str">
            <v>26.11.19-разработана новая трасса, 09.10.2018</v>
          </cell>
          <cell r="J215" t="str">
            <v>10.02.20-получены ТУ от дорожников ЕГП,       09.04.2019 - УБГ аЕГП</v>
          </cell>
          <cell r="K215" t="str">
            <v>31.01.2020-ТКС, 31.10.2018,
05.12.2018 - корректировки,
09.04.2019 - корректировки</v>
          </cell>
          <cell r="L215" t="str">
            <v>03.03.20-акт выбора ТКС, 22.08.19г-новый акт выбора, 10.04.2019 с корректировками
10.12.2018</v>
          </cell>
          <cell r="M215" t="str">
            <v>23.08.2019 
(без вх. номера), 
17.12.2018</v>
          </cell>
          <cell r="N215" t="str">
            <v>21.12.2018 - ОТКАЗ</v>
          </cell>
          <cell r="O215" t="str">
            <v>-</v>
          </cell>
          <cell r="P215" t="str">
            <v>-</v>
          </cell>
          <cell r="S215">
            <v>0</v>
          </cell>
          <cell r="T215">
            <v>0</v>
          </cell>
          <cell r="U215">
            <v>147</v>
          </cell>
          <cell r="V215">
            <v>0</v>
          </cell>
          <cell r="W215">
            <v>0</v>
          </cell>
          <cell r="X215">
            <v>150</v>
          </cell>
          <cell r="Y215" t="str">
            <v>-</v>
          </cell>
          <cell r="Z215" t="str">
            <v>-</v>
          </cell>
        </row>
        <row r="216">
          <cell r="D216" t="str">
            <v>ОТП-18-00612 от 22.10.2018</v>
          </cell>
          <cell r="E216" t="str">
            <v>ПКГО</v>
          </cell>
          <cell r="F216" t="str">
            <v>"Здание склада сырья" по адресу г. Петропавловск-Камчатский ул. Тундровая 2</v>
          </cell>
          <cell r="G216" t="str">
            <v>41:01:0010119:189</v>
          </cell>
          <cell r="I216" t="str">
            <v>06.11.19 согласовано</v>
          </cell>
          <cell r="L216" t="str">
            <v>08.11.2019 ОРДТП В.И.</v>
          </cell>
          <cell r="M216">
            <v>43783</v>
          </cell>
          <cell r="N216" t="str">
            <v>22.11.19 отказ</v>
          </cell>
          <cell r="S216">
            <v>0</v>
          </cell>
          <cell r="T216">
            <v>0</v>
          </cell>
          <cell r="U216">
            <v>170</v>
          </cell>
          <cell r="V216">
            <v>0</v>
          </cell>
          <cell r="W216">
            <v>0</v>
          </cell>
          <cell r="X216">
            <v>150</v>
          </cell>
        </row>
        <row r="217">
          <cell r="L217">
            <v>43853</v>
          </cell>
          <cell r="M217">
            <v>43859</v>
          </cell>
          <cell r="N217" t="str">
            <v>№ 3 от 10.02.2020 (до 09.02.2022)</v>
          </cell>
        </row>
        <row r="218">
          <cell r="L218">
            <v>43732</v>
          </cell>
          <cell r="M218">
            <v>43762</v>
          </cell>
          <cell r="N218" t="str">
            <v>№ 166 от 03.02.2020 (до 03.20.2022)</v>
          </cell>
        </row>
        <row r="219">
          <cell r="N219" t="str">
            <v>№ 14 от 06.04.2020 (до 05.04.2021)</v>
          </cell>
        </row>
        <row r="220">
          <cell r="M220">
            <v>43853</v>
          </cell>
          <cell r="N220" t="str">
            <v>от 24.01.2020 №101</v>
          </cell>
        </row>
        <row r="221">
          <cell r="L221">
            <v>43644</v>
          </cell>
          <cell r="M221">
            <v>43648</v>
          </cell>
          <cell r="N221" t="str">
            <v>-</v>
          </cell>
          <cell r="O221" t="str">
            <v>-</v>
          </cell>
          <cell r="P221" t="str">
            <v>-</v>
          </cell>
        </row>
        <row r="222">
          <cell r="L222">
            <v>43725</v>
          </cell>
          <cell r="M222" t="str">
            <v>отказ - от 02.10.2019 №010801/7139/19  б/н от 19.09.2019</v>
          </cell>
          <cell r="N222" t="str">
            <v>-</v>
          </cell>
          <cell r="O222" t="str">
            <v>-</v>
          </cell>
          <cell r="P222" t="str">
            <v>-</v>
          </cell>
        </row>
        <row r="223">
          <cell r="L223">
            <v>43388</v>
          </cell>
          <cell r="M223" t="str">
            <v>04.03.2020
17.10.2018 (устный отказ - необходима исполнительная съемка существующих линий в п. Дальний)</v>
          </cell>
          <cell r="N223" t="str">
            <v>18.03.2020 - отказ (пересечение ранее выданных разрешений)</v>
          </cell>
          <cell r="O223" t="str">
            <v>-</v>
          </cell>
          <cell r="P223" t="str">
            <v>-</v>
          </cell>
        </row>
        <row r="225">
          <cell r="L225" t="str">
            <v xml:space="preserve">13.11.19 (Владимир Ильич) </v>
          </cell>
          <cell r="M225" t="str">
            <v>05.12.19 подались заного 3ий раз 19.11.19 подано заного б/н 15.08.2018 - заявление отозвано для внесения корректировок в акт выбора трассы
31.07.2018 - заявление подано</v>
          </cell>
          <cell r="N225" t="str">
            <v>-</v>
          </cell>
          <cell r="O225" t="str">
            <v>-</v>
          </cell>
          <cell r="P225" t="str">
            <v>-</v>
          </cell>
        </row>
        <row r="226">
          <cell r="L226">
            <v>43735</v>
          </cell>
          <cell r="M226" t="str">
            <v>21.10.2019 отзыв от 10.10.2019 №2375</v>
          </cell>
        </row>
        <row r="227">
          <cell r="L227">
            <v>43752</v>
          </cell>
          <cell r="M227" t="str">
            <v>07.11.2019 - отказ в выдаче разрешения на размещение (пересекаем незаконный жилой дом)
17.10.2019</v>
          </cell>
        </row>
        <row r="228">
          <cell r="L228">
            <v>43776</v>
          </cell>
          <cell r="M228" t="str">
            <v>б/н 12.11.2019 отозвано в связи с наложением актов выбора на ранее выданный</v>
          </cell>
        </row>
        <row r="231">
          <cell r="L231" t="str">
            <v>18.10.19г.</v>
          </cell>
          <cell r="M231" t="str">
            <v>08.11.2019 - отказ УАГЗО аПКГО, заменить на КЛ;
29.10.19</v>
          </cell>
        </row>
        <row r="232">
          <cell r="L232">
            <v>43710</v>
          </cell>
          <cell r="M232">
            <v>43752</v>
          </cell>
        </row>
        <row r="233">
          <cell r="L233">
            <v>43839</v>
          </cell>
          <cell r="M233">
            <v>43843</v>
          </cell>
        </row>
        <row r="234">
          <cell r="L234" t="str">
            <v>05.08.2019 - корректировки
06.06.2019</v>
          </cell>
          <cell r="M234" t="str">
            <v>-</v>
          </cell>
          <cell r="N234" t="str">
            <v>-</v>
          </cell>
          <cell r="O234" t="str">
            <v>-</v>
          </cell>
          <cell r="P234" t="str">
            <v>-</v>
          </cell>
        </row>
        <row r="236">
          <cell r="L236">
            <v>43662</v>
          </cell>
          <cell r="M236" t="str">
            <v>-</v>
          </cell>
          <cell r="N236" t="str">
            <v>-</v>
          </cell>
          <cell r="O236" t="str">
            <v>-</v>
          </cell>
          <cell r="P236" t="str">
            <v>-</v>
          </cell>
        </row>
        <row r="237">
          <cell r="L237">
            <v>43719</v>
          </cell>
        </row>
        <row r="238">
          <cell r="L238">
            <v>43720</v>
          </cell>
        </row>
        <row r="239">
          <cell r="L239">
            <v>43720</v>
          </cell>
        </row>
        <row r="240">
          <cell r="L240">
            <v>43719</v>
          </cell>
        </row>
        <row r="241">
          <cell r="L241" t="str">
            <v xml:space="preserve"> разработан 29.11.2019 ордтп</v>
          </cell>
        </row>
        <row r="245">
          <cell r="L245" t="str">
            <v>готов (требуется топосьемка)</v>
          </cell>
          <cell r="M245">
            <v>43798</v>
          </cell>
        </row>
        <row r="248">
          <cell r="M248">
            <v>43914</v>
          </cell>
        </row>
        <row r="249">
          <cell r="M249">
            <v>43914</v>
          </cell>
        </row>
        <row r="251">
          <cell r="L251" t="str">
            <v>24.05.2019 - замечания от КИ!
19.09.2018</v>
          </cell>
          <cell r="M251" t="str">
            <v>29.11.2018 - повторно
17.10.2018</v>
          </cell>
          <cell r="N251" t="str">
            <v>ОТКАЗ от 23.10.2018;
ОТКАЗ от 11.12.2018</v>
          </cell>
          <cell r="O251" t="str">
            <v>-</v>
          </cell>
          <cell r="P251" t="str">
            <v>-</v>
          </cell>
        </row>
        <row r="252">
          <cell r="L252">
            <v>43384</v>
          </cell>
          <cell r="M252" t="str">
            <v>17.10.2018,
29.11.2018 - потворно</v>
          </cell>
          <cell r="N252" t="str">
            <v>ОТКАЗ от 23.10.2018;
ОТКАЗ от 11.12.2018</v>
          </cell>
          <cell r="O252" t="str">
            <v>-</v>
          </cell>
          <cell r="P252" t="str">
            <v>-</v>
          </cell>
        </row>
        <row r="253">
          <cell r="L253" t="str">
            <v>-</v>
          </cell>
          <cell r="M253" t="str">
            <v>-</v>
          </cell>
          <cell r="N253" t="str">
            <v>-</v>
          </cell>
          <cell r="O253" t="str">
            <v>-</v>
          </cell>
          <cell r="P253" t="str">
            <v>-</v>
          </cell>
        </row>
        <row r="272">
          <cell r="M272">
            <v>43873</v>
          </cell>
        </row>
        <row r="277">
          <cell r="L277" t="str">
            <v>12.02.2020-ПОЛУЧЕНО</v>
          </cell>
          <cell r="M277" t="str">
            <v>25.03.2020-Подано 12.02.2020- На подписи у директора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109"/>
  <sheetViews>
    <sheetView topLeftCell="A82" workbookViewId="0">
      <selection activeCell="G16" sqref="G16"/>
    </sheetView>
  </sheetViews>
  <sheetFormatPr defaultRowHeight="15" x14ac:dyDescent="0.25"/>
  <cols>
    <col min="1" max="1" width="11.140625" customWidth="1"/>
    <col min="2" max="2" width="57.5703125" customWidth="1"/>
    <col min="3" max="3" width="55.7109375" customWidth="1"/>
    <col min="4" max="4" width="34.140625" bestFit="1" customWidth="1"/>
    <col min="5" max="5" width="19.85546875" customWidth="1"/>
  </cols>
  <sheetData>
    <row r="1" spans="1:5" ht="15.75" x14ac:dyDescent="0.25">
      <c r="A1" s="41" t="s">
        <v>323</v>
      </c>
      <c r="B1" s="41"/>
      <c r="C1" s="41"/>
      <c r="D1" s="41"/>
      <c r="E1" s="41"/>
    </row>
    <row r="2" spans="1:5" x14ac:dyDescent="0.25">
      <c r="A2" s="26" t="s">
        <v>318</v>
      </c>
      <c r="B2" s="26" t="s">
        <v>319</v>
      </c>
      <c r="C2" s="26" t="s">
        <v>320</v>
      </c>
      <c r="D2" s="26" t="s">
        <v>321</v>
      </c>
      <c r="E2" s="26" t="s">
        <v>322</v>
      </c>
    </row>
    <row r="3" spans="1:5" ht="38.25" x14ac:dyDescent="0.25">
      <c r="A3" s="1">
        <v>1</v>
      </c>
      <c r="B3" s="2" t="s">
        <v>0</v>
      </c>
      <c r="C3" s="2" t="s">
        <v>1</v>
      </c>
      <c r="D3" s="3" t="s">
        <v>2</v>
      </c>
      <c r="E3" s="4" t="s">
        <v>305</v>
      </c>
    </row>
    <row r="4" spans="1:5" x14ac:dyDescent="0.25">
      <c r="A4" s="1">
        <v>2</v>
      </c>
      <c r="B4" s="5" t="s">
        <v>3</v>
      </c>
      <c r="C4" s="5" t="s">
        <v>4</v>
      </c>
      <c r="D4" s="6" t="s">
        <v>5</v>
      </c>
      <c r="E4" s="7" t="s">
        <v>305</v>
      </c>
    </row>
    <row r="5" spans="1:5" ht="25.5" x14ac:dyDescent="0.25">
      <c r="A5" s="1">
        <v>3</v>
      </c>
      <c r="B5" s="8" t="s">
        <v>6</v>
      </c>
      <c r="C5" s="8" t="s">
        <v>7</v>
      </c>
      <c r="D5" s="9" t="s">
        <v>8</v>
      </c>
      <c r="E5" s="7" t="s">
        <v>306</v>
      </c>
    </row>
    <row r="6" spans="1:5" x14ac:dyDescent="0.25">
      <c r="A6" s="1">
        <v>4</v>
      </c>
      <c r="B6" s="2" t="s">
        <v>9</v>
      </c>
      <c r="C6" s="2" t="s">
        <v>10</v>
      </c>
      <c r="D6" s="10" t="s">
        <v>11</v>
      </c>
      <c r="E6" s="4" t="s">
        <v>305</v>
      </c>
    </row>
    <row r="7" spans="1:5" x14ac:dyDescent="0.25">
      <c r="A7" s="1">
        <v>5</v>
      </c>
      <c r="B7" s="2" t="s">
        <v>12</v>
      </c>
      <c r="C7" s="2" t="s">
        <v>13</v>
      </c>
      <c r="D7" s="3" t="s">
        <v>14</v>
      </c>
      <c r="E7" s="4" t="s">
        <v>307</v>
      </c>
    </row>
    <row r="8" spans="1:5" x14ac:dyDescent="0.25">
      <c r="A8" s="1">
        <v>6</v>
      </c>
      <c r="B8" s="2" t="s">
        <v>15</v>
      </c>
      <c r="C8" s="2" t="s">
        <v>16</v>
      </c>
      <c r="D8" s="3" t="s">
        <v>17</v>
      </c>
      <c r="E8" s="4" t="s">
        <v>306</v>
      </c>
    </row>
    <row r="9" spans="1:5" x14ac:dyDescent="0.25">
      <c r="A9" s="1">
        <v>7</v>
      </c>
      <c r="B9" s="11" t="s">
        <v>18</v>
      </c>
      <c r="C9" s="2" t="s">
        <v>13</v>
      </c>
      <c r="D9" s="10" t="s">
        <v>19</v>
      </c>
      <c r="E9" s="4" t="s">
        <v>307</v>
      </c>
    </row>
    <row r="10" spans="1:5" ht="25.5" x14ac:dyDescent="0.25">
      <c r="A10" s="1">
        <v>8</v>
      </c>
      <c r="B10" s="2" t="s">
        <v>20</v>
      </c>
      <c r="C10" s="2" t="s">
        <v>21</v>
      </c>
      <c r="D10" s="3" t="s">
        <v>22</v>
      </c>
      <c r="E10" s="4" t="s">
        <v>308</v>
      </c>
    </row>
    <row r="11" spans="1:5" ht="38.25" x14ac:dyDescent="0.25">
      <c r="A11" s="1">
        <v>9</v>
      </c>
      <c r="B11" s="2" t="s">
        <v>23</v>
      </c>
      <c r="C11" s="2" t="s">
        <v>24</v>
      </c>
      <c r="D11" s="10" t="s">
        <v>25</v>
      </c>
      <c r="E11" s="4" t="s">
        <v>309</v>
      </c>
    </row>
    <row r="12" spans="1:5" ht="38.25" x14ac:dyDescent="0.25">
      <c r="A12" s="1">
        <v>10</v>
      </c>
      <c r="B12" s="11" t="s">
        <v>26</v>
      </c>
      <c r="C12" s="2" t="s">
        <v>27</v>
      </c>
      <c r="D12" s="3" t="s">
        <v>28</v>
      </c>
      <c r="E12" s="4" t="s">
        <v>306</v>
      </c>
    </row>
    <row r="13" spans="1:5" ht="25.5" x14ac:dyDescent="0.25">
      <c r="A13" s="1">
        <v>11</v>
      </c>
      <c r="B13" s="11" t="s">
        <v>29</v>
      </c>
      <c r="C13" s="2" t="s">
        <v>30</v>
      </c>
      <c r="D13" s="3" t="s">
        <v>31</v>
      </c>
      <c r="E13" s="4" t="s">
        <v>305</v>
      </c>
    </row>
    <row r="14" spans="1:5" ht="25.5" x14ac:dyDescent="0.25">
      <c r="A14" s="1">
        <v>12</v>
      </c>
      <c r="B14" s="11" t="s">
        <v>32</v>
      </c>
      <c r="C14" s="2" t="s">
        <v>33</v>
      </c>
      <c r="D14" s="3" t="s">
        <v>34</v>
      </c>
      <c r="E14" s="4" t="s">
        <v>310</v>
      </c>
    </row>
    <row r="15" spans="1:5" x14ac:dyDescent="0.25">
      <c r="A15" s="1">
        <v>13</v>
      </c>
      <c r="B15" s="12" t="s">
        <v>35</v>
      </c>
      <c r="C15" s="13" t="s">
        <v>36</v>
      </c>
      <c r="D15" s="14" t="s">
        <v>37</v>
      </c>
      <c r="E15" s="4" t="s">
        <v>306</v>
      </c>
    </row>
    <row r="16" spans="1:5" ht="25.5" x14ac:dyDescent="0.25">
      <c r="A16" s="1">
        <v>14</v>
      </c>
      <c r="B16" s="15" t="s">
        <v>38</v>
      </c>
      <c r="C16" s="16" t="s">
        <v>39</v>
      </c>
      <c r="D16" s="17" t="s">
        <v>40</v>
      </c>
      <c r="E16" s="4" t="s">
        <v>308</v>
      </c>
    </row>
    <row r="17" spans="1:5" x14ac:dyDescent="0.25">
      <c r="A17" s="1">
        <v>15</v>
      </c>
      <c r="B17" s="2" t="s">
        <v>41</v>
      </c>
      <c r="C17" s="2" t="s">
        <v>42</v>
      </c>
      <c r="D17" s="3" t="s">
        <v>59</v>
      </c>
      <c r="E17" s="4" t="s">
        <v>311</v>
      </c>
    </row>
    <row r="18" spans="1:5" x14ac:dyDescent="0.25">
      <c r="A18" s="1">
        <v>16</v>
      </c>
      <c r="B18" s="2" t="s">
        <v>43</v>
      </c>
      <c r="C18" s="2" t="s">
        <v>42</v>
      </c>
      <c r="D18" s="3" t="s">
        <v>60</v>
      </c>
      <c r="E18" s="4" t="s">
        <v>311</v>
      </c>
    </row>
    <row r="19" spans="1:5" ht="63.75" x14ac:dyDescent="0.25">
      <c r="A19" s="1">
        <v>17</v>
      </c>
      <c r="B19" s="18" t="s">
        <v>44</v>
      </c>
      <c r="C19" s="16" t="s">
        <v>45</v>
      </c>
      <c r="D19" s="17" t="s">
        <v>61</v>
      </c>
      <c r="E19" s="19">
        <v>925</v>
      </c>
    </row>
    <row r="20" spans="1:5" ht="63.75" x14ac:dyDescent="0.25">
      <c r="A20" s="1">
        <v>18</v>
      </c>
      <c r="B20" s="18" t="s">
        <v>46</v>
      </c>
      <c r="C20" s="16" t="s">
        <v>47</v>
      </c>
      <c r="D20" s="14" t="s">
        <v>62</v>
      </c>
      <c r="E20" s="19">
        <v>925</v>
      </c>
    </row>
    <row r="21" spans="1:5" ht="25.5" x14ac:dyDescent="0.25">
      <c r="A21" s="1">
        <v>19</v>
      </c>
      <c r="B21" s="20" t="s">
        <v>48</v>
      </c>
      <c r="C21" s="16" t="s">
        <v>49</v>
      </c>
      <c r="D21" s="14" t="s">
        <v>63</v>
      </c>
      <c r="E21" s="19">
        <v>925</v>
      </c>
    </row>
    <row r="22" spans="1:5" ht="25.5" x14ac:dyDescent="0.25">
      <c r="A22" s="1">
        <v>20</v>
      </c>
      <c r="B22" s="20" t="s">
        <v>50</v>
      </c>
      <c r="C22" s="16" t="s">
        <v>51</v>
      </c>
      <c r="D22" s="14" t="s">
        <v>64</v>
      </c>
      <c r="E22" s="19">
        <v>925</v>
      </c>
    </row>
    <row r="23" spans="1:5" x14ac:dyDescent="0.25">
      <c r="A23" s="1">
        <v>21</v>
      </c>
      <c r="B23" s="20" t="s">
        <v>41</v>
      </c>
      <c r="C23" s="16" t="s">
        <v>52</v>
      </c>
      <c r="D23" s="14" t="s">
        <v>65</v>
      </c>
      <c r="E23" s="19">
        <v>925</v>
      </c>
    </row>
    <row r="24" spans="1:5" x14ac:dyDescent="0.25">
      <c r="A24" s="1">
        <v>22</v>
      </c>
      <c r="B24" s="20" t="s">
        <v>43</v>
      </c>
      <c r="C24" s="16" t="s">
        <v>42</v>
      </c>
      <c r="D24" s="14" t="s">
        <v>66</v>
      </c>
      <c r="E24" s="19">
        <v>925</v>
      </c>
    </row>
    <row r="25" spans="1:5" ht="25.5" x14ac:dyDescent="0.25">
      <c r="A25" s="1">
        <v>23</v>
      </c>
      <c r="B25" s="8" t="s">
        <v>53</v>
      </c>
      <c r="C25" s="8" t="s">
        <v>54</v>
      </c>
      <c r="D25" s="14" t="s">
        <v>67</v>
      </c>
      <c r="E25" s="4" t="s">
        <v>311</v>
      </c>
    </row>
    <row r="26" spans="1:5" ht="25.5" x14ac:dyDescent="0.25">
      <c r="A26" s="1">
        <v>24</v>
      </c>
      <c r="B26" s="15" t="s">
        <v>55</v>
      </c>
      <c r="C26" s="8" t="s">
        <v>56</v>
      </c>
      <c r="D26" s="14" t="s">
        <v>68</v>
      </c>
      <c r="E26" s="4"/>
    </row>
    <row r="27" spans="1:5" ht="25.5" x14ac:dyDescent="0.25">
      <c r="A27" s="1">
        <v>25</v>
      </c>
      <c r="B27" s="20" t="s">
        <v>57</v>
      </c>
      <c r="C27" s="16" t="s">
        <v>58</v>
      </c>
      <c r="D27" s="14" t="s">
        <v>69</v>
      </c>
      <c r="E27" s="19">
        <v>925</v>
      </c>
    </row>
    <row r="28" spans="1:5" x14ac:dyDescent="0.25">
      <c r="A28" s="1">
        <v>26</v>
      </c>
      <c r="B28" s="15" t="s">
        <v>70</v>
      </c>
      <c r="C28" s="8" t="s">
        <v>71</v>
      </c>
      <c r="D28" s="3" t="s">
        <v>72</v>
      </c>
      <c r="E28" s="4" t="s">
        <v>311</v>
      </c>
    </row>
    <row r="29" spans="1:5" x14ac:dyDescent="0.25">
      <c r="A29" s="1">
        <v>27</v>
      </c>
      <c r="B29" s="15" t="s">
        <v>73</v>
      </c>
      <c r="C29" s="8" t="s">
        <v>74</v>
      </c>
      <c r="D29" s="3" t="s">
        <v>75</v>
      </c>
      <c r="E29" s="4" t="s">
        <v>305</v>
      </c>
    </row>
    <row r="30" spans="1:5" ht="25.5" x14ac:dyDescent="0.25">
      <c r="A30" s="1">
        <v>28</v>
      </c>
      <c r="B30" s="15" t="s">
        <v>76</v>
      </c>
      <c r="C30" s="16" t="s">
        <v>77</v>
      </c>
      <c r="D30" s="21" t="s">
        <v>78</v>
      </c>
      <c r="E30" s="4" t="s">
        <v>308</v>
      </c>
    </row>
    <row r="31" spans="1:5" x14ac:dyDescent="0.25">
      <c r="A31" s="1">
        <v>29</v>
      </c>
      <c r="B31" s="15" t="s">
        <v>79</v>
      </c>
      <c r="C31" s="8" t="s">
        <v>80</v>
      </c>
      <c r="D31" s="3" t="s">
        <v>89</v>
      </c>
      <c r="E31" s="4" t="s">
        <v>305</v>
      </c>
    </row>
    <row r="32" spans="1:5" x14ac:dyDescent="0.25">
      <c r="A32" s="1">
        <v>30</v>
      </c>
      <c r="B32" s="18" t="s">
        <v>81</v>
      </c>
      <c r="C32" s="16" t="s">
        <v>82</v>
      </c>
      <c r="D32" s="21" t="s">
        <v>90</v>
      </c>
      <c r="E32" s="4" t="s">
        <v>312</v>
      </c>
    </row>
    <row r="33" spans="1:5" x14ac:dyDescent="0.25">
      <c r="A33" s="1">
        <v>31</v>
      </c>
      <c r="B33" s="15" t="s">
        <v>83</v>
      </c>
      <c r="C33" s="8" t="s">
        <v>84</v>
      </c>
      <c r="D33" s="3" t="s">
        <v>91</v>
      </c>
      <c r="E33" s="4" t="s">
        <v>305</v>
      </c>
    </row>
    <row r="34" spans="1:5" x14ac:dyDescent="0.25">
      <c r="A34" s="1">
        <v>32</v>
      </c>
      <c r="B34" s="15" t="s">
        <v>85</v>
      </c>
      <c r="C34" s="8" t="s">
        <v>86</v>
      </c>
      <c r="D34" s="3" t="s">
        <v>92</v>
      </c>
      <c r="E34" s="4" t="s">
        <v>305</v>
      </c>
    </row>
    <row r="35" spans="1:5" x14ac:dyDescent="0.25">
      <c r="A35" s="1">
        <v>33</v>
      </c>
      <c r="B35" s="15" t="s">
        <v>87</v>
      </c>
      <c r="C35" s="8" t="s">
        <v>88</v>
      </c>
      <c r="D35" s="3" t="s">
        <v>93</v>
      </c>
      <c r="E35" s="4" t="s">
        <v>310</v>
      </c>
    </row>
    <row r="36" spans="1:5" ht="25.5" x14ac:dyDescent="0.25">
      <c r="A36" s="1">
        <v>34</v>
      </c>
      <c r="B36" s="15" t="s">
        <v>94</v>
      </c>
      <c r="C36" s="8" t="s">
        <v>95</v>
      </c>
      <c r="D36" s="3" t="s">
        <v>96</v>
      </c>
      <c r="E36" s="4" t="s">
        <v>313</v>
      </c>
    </row>
    <row r="37" spans="1:5" x14ac:dyDescent="0.25">
      <c r="A37" s="1">
        <v>35</v>
      </c>
      <c r="B37" s="15" t="s">
        <v>97</v>
      </c>
      <c r="C37" s="8" t="s">
        <v>80</v>
      </c>
      <c r="D37" s="3" t="s">
        <v>98</v>
      </c>
      <c r="E37" s="4" t="s">
        <v>305</v>
      </c>
    </row>
    <row r="38" spans="1:5" x14ac:dyDescent="0.25">
      <c r="A38" s="1">
        <v>36</v>
      </c>
      <c r="B38" s="15" t="s">
        <v>99</v>
      </c>
      <c r="C38" s="16" t="s">
        <v>82</v>
      </c>
      <c r="D38" s="3" t="s">
        <v>100</v>
      </c>
      <c r="E38" s="4" t="s">
        <v>312</v>
      </c>
    </row>
    <row r="39" spans="1:5" ht="25.5" x14ac:dyDescent="0.25">
      <c r="A39" s="1">
        <v>37</v>
      </c>
      <c r="B39" s="15" t="s">
        <v>101</v>
      </c>
      <c r="C39" s="8" t="s">
        <v>102</v>
      </c>
      <c r="D39" s="3" t="s">
        <v>103</v>
      </c>
      <c r="E39" s="4" t="s">
        <v>305</v>
      </c>
    </row>
    <row r="40" spans="1:5" x14ac:dyDescent="0.25">
      <c r="A40" s="1">
        <v>38</v>
      </c>
      <c r="B40" s="15" t="s">
        <v>104</v>
      </c>
      <c r="C40" s="8" t="s">
        <v>105</v>
      </c>
      <c r="D40" s="3" t="s">
        <v>106</v>
      </c>
      <c r="E40" s="4" t="s">
        <v>311</v>
      </c>
    </row>
    <row r="41" spans="1:5" x14ac:dyDescent="0.25">
      <c r="A41" s="1">
        <v>39</v>
      </c>
      <c r="B41" s="15" t="s">
        <v>107</v>
      </c>
      <c r="C41" s="8" t="s">
        <v>108</v>
      </c>
      <c r="D41" s="3" t="s">
        <v>109</v>
      </c>
      <c r="E41" s="4" t="s">
        <v>310</v>
      </c>
    </row>
    <row r="42" spans="1:5" ht="25.5" x14ac:dyDescent="0.25">
      <c r="A42" s="1">
        <v>40</v>
      </c>
      <c r="B42" s="15" t="s">
        <v>110</v>
      </c>
      <c r="C42" s="8" t="s">
        <v>111</v>
      </c>
      <c r="D42" s="3" t="s">
        <v>112</v>
      </c>
      <c r="E42" s="4" t="s">
        <v>314</v>
      </c>
    </row>
    <row r="43" spans="1:5" ht="25.5" x14ac:dyDescent="0.25">
      <c r="A43" s="1">
        <v>41</v>
      </c>
      <c r="B43" s="15" t="s">
        <v>113</v>
      </c>
      <c r="C43" s="8" t="s">
        <v>114</v>
      </c>
      <c r="D43" s="3" t="s">
        <v>115</v>
      </c>
      <c r="E43" s="4" t="s">
        <v>305</v>
      </c>
    </row>
    <row r="44" spans="1:5" ht="25.5" x14ac:dyDescent="0.25">
      <c r="A44" s="1">
        <v>42</v>
      </c>
      <c r="B44" s="15" t="s">
        <v>116</v>
      </c>
      <c r="C44" s="8" t="s">
        <v>117</v>
      </c>
      <c r="D44" s="3" t="s">
        <v>118</v>
      </c>
      <c r="E44" s="4" t="s">
        <v>305</v>
      </c>
    </row>
    <row r="45" spans="1:5" ht="63.75" x14ac:dyDescent="0.25">
      <c r="A45" s="1">
        <v>43</v>
      </c>
      <c r="B45" s="15" t="s">
        <v>119</v>
      </c>
      <c r="C45" s="8" t="s">
        <v>120</v>
      </c>
      <c r="D45" s="3" t="s">
        <v>121</v>
      </c>
      <c r="E45" s="4" t="s">
        <v>314</v>
      </c>
    </row>
    <row r="46" spans="1:5" x14ac:dyDescent="0.25">
      <c r="A46" s="1">
        <v>44</v>
      </c>
      <c r="B46" s="15" t="s">
        <v>122</v>
      </c>
      <c r="C46" s="2" t="s">
        <v>123</v>
      </c>
      <c r="D46" s="3" t="s">
        <v>124</v>
      </c>
      <c r="E46" s="4" t="s">
        <v>305</v>
      </c>
    </row>
    <row r="47" spans="1:5" ht="25.5" x14ac:dyDescent="0.25">
      <c r="A47" s="1">
        <v>45</v>
      </c>
      <c r="B47" s="11" t="s">
        <v>125</v>
      </c>
      <c r="C47" s="2" t="s">
        <v>126</v>
      </c>
      <c r="D47" s="3" t="s">
        <v>127</v>
      </c>
      <c r="E47" s="4" t="s">
        <v>310</v>
      </c>
    </row>
    <row r="48" spans="1:5" ht="25.5" x14ac:dyDescent="0.25">
      <c r="A48" s="1">
        <v>46</v>
      </c>
      <c r="B48" s="11" t="s">
        <v>128</v>
      </c>
      <c r="C48" s="2" t="s">
        <v>129</v>
      </c>
      <c r="D48" s="3" t="s">
        <v>130</v>
      </c>
      <c r="E48" s="4" t="s">
        <v>310</v>
      </c>
    </row>
    <row r="49" spans="1:5" x14ac:dyDescent="0.25">
      <c r="A49" s="1">
        <v>47</v>
      </c>
      <c r="B49" s="11" t="s">
        <v>131</v>
      </c>
      <c r="C49" s="2" t="s">
        <v>132</v>
      </c>
      <c r="D49" s="3" t="s">
        <v>133</v>
      </c>
      <c r="E49" s="4" t="s">
        <v>305</v>
      </c>
    </row>
    <row r="50" spans="1:5" x14ac:dyDescent="0.25">
      <c r="A50" s="1">
        <v>48</v>
      </c>
      <c r="B50" s="11" t="s">
        <v>134</v>
      </c>
      <c r="C50" s="2" t="s">
        <v>135</v>
      </c>
      <c r="D50" s="3" t="s">
        <v>138</v>
      </c>
      <c r="E50" s="4" t="s">
        <v>313</v>
      </c>
    </row>
    <row r="51" spans="1:5" ht="25.5" x14ac:dyDescent="0.25">
      <c r="A51" s="1">
        <v>49</v>
      </c>
      <c r="B51" s="11" t="s">
        <v>136</v>
      </c>
      <c r="C51" s="2" t="s">
        <v>137</v>
      </c>
      <c r="D51" s="3" t="s">
        <v>139</v>
      </c>
      <c r="E51" s="4" t="s">
        <v>315</v>
      </c>
    </row>
    <row r="52" spans="1:5" ht="51" x14ac:dyDescent="0.25">
      <c r="A52" s="1">
        <v>50</v>
      </c>
      <c r="B52" s="11" t="s">
        <v>140</v>
      </c>
      <c r="C52" s="2" t="s">
        <v>141</v>
      </c>
      <c r="D52" s="3" t="s">
        <v>142</v>
      </c>
      <c r="E52" s="4" t="s">
        <v>305</v>
      </c>
    </row>
    <row r="53" spans="1:5" ht="25.5" x14ac:dyDescent="0.25">
      <c r="A53" s="1">
        <v>51</v>
      </c>
      <c r="B53" s="15" t="s">
        <v>143</v>
      </c>
      <c r="C53" s="2" t="s">
        <v>144</v>
      </c>
      <c r="D53" s="3" t="s">
        <v>145</v>
      </c>
      <c r="E53" s="4" t="s">
        <v>305</v>
      </c>
    </row>
    <row r="54" spans="1:5" ht="25.5" x14ac:dyDescent="0.25">
      <c r="A54" s="1">
        <v>52</v>
      </c>
      <c r="B54" s="11" t="s">
        <v>140</v>
      </c>
      <c r="C54" s="2" t="s">
        <v>146</v>
      </c>
      <c r="D54" s="3" t="s">
        <v>147</v>
      </c>
      <c r="E54" s="4" t="s">
        <v>305</v>
      </c>
    </row>
    <row r="55" spans="1:5" ht="25.5" x14ac:dyDescent="0.25">
      <c r="A55" s="1">
        <v>53</v>
      </c>
      <c r="B55" s="2" t="s">
        <v>148</v>
      </c>
      <c r="C55" s="2" t="s">
        <v>149</v>
      </c>
      <c r="D55" s="22" t="s">
        <v>156</v>
      </c>
      <c r="E55" s="4" t="s">
        <v>313</v>
      </c>
    </row>
    <row r="56" spans="1:5" ht="38.25" x14ac:dyDescent="0.25">
      <c r="A56" s="1">
        <v>54</v>
      </c>
      <c r="B56" s="2" t="s">
        <v>150</v>
      </c>
      <c r="C56" s="2" t="s">
        <v>151</v>
      </c>
      <c r="D56" s="22" t="s">
        <v>157</v>
      </c>
      <c r="E56" s="4" t="s">
        <v>313</v>
      </c>
    </row>
    <row r="57" spans="1:5" ht="51" x14ac:dyDescent="0.25">
      <c r="A57" s="1">
        <v>55</v>
      </c>
      <c r="B57" s="2" t="s">
        <v>152</v>
      </c>
      <c r="C57" s="2" t="s">
        <v>153</v>
      </c>
      <c r="D57" s="22" t="s">
        <v>158</v>
      </c>
      <c r="E57" s="4" t="s">
        <v>313</v>
      </c>
    </row>
    <row r="58" spans="1:5" ht="38.25" x14ac:dyDescent="0.25">
      <c r="A58" s="1">
        <v>56</v>
      </c>
      <c r="B58" s="2" t="s">
        <v>154</v>
      </c>
      <c r="C58" s="2" t="s">
        <v>155</v>
      </c>
      <c r="D58" s="22" t="s">
        <v>159</v>
      </c>
      <c r="E58" s="4"/>
    </row>
    <row r="59" spans="1:5" ht="38.25" x14ac:dyDescent="0.25">
      <c r="A59" s="1">
        <v>57</v>
      </c>
      <c r="B59" s="11" t="s">
        <v>160</v>
      </c>
      <c r="C59" s="2" t="s">
        <v>161</v>
      </c>
      <c r="D59" s="3" t="s">
        <v>162</v>
      </c>
      <c r="E59" s="4" t="s">
        <v>316</v>
      </c>
    </row>
    <row r="60" spans="1:5" ht="25.5" x14ac:dyDescent="0.25">
      <c r="A60" s="1">
        <v>58</v>
      </c>
      <c r="B60" s="11" t="s">
        <v>163</v>
      </c>
      <c r="C60" s="2" t="s">
        <v>164</v>
      </c>
      <c r="D60" s="3" t="s">
        <v>165</v>
      </c>
      <c r="E60" s="4" t="s">
        <v>313</v>
      </c>
    </row>
    <row r="61" spans="1:5" ht="51" x14ac:dyDescent="0.25">
      <c r="A61" s="1">
        <v>59</v>
      </c>
      <c r="B61" s="11" t="s">
        <v>166</v>
      </c>
      <c r="C61" s="2" t="s">
        <v>167</v>
      </c>
      <c r="D61" s="3" t="s">
        <v>168</v>
      </c>
      <c r="E61" s="4" t="s">
        <v>313</v>
      </c>
    </row>
    <row r="62" spans="1:5" ht="38.25" x14ac:dyDescent="0.25">
      <c r="A62" s="1">
        <v>60</v>
      </c>
      <c r="B62" s="11" t="s">
        <v>169</v>
      </c>
      <c r="C62" s="2" t="s">
        <v>170</v>
      </c>
      <c r="D62" s="3" t="s">
        <v>171</v>
      </c>
      <c r="E62" s="4" t="s">
        <v>313</v>
      </c>
    </row>
    <row r="63" spans="1:5" ht="25.5" x14ac:dyDescent="0.25">
      <c r="A63" s="1">
        <v>61</v>
      </c>
      <c r="B63" s="2" t="s">
        <v>172</v>
      </c>
      <c r="C63" s="2" t="s">
        <v>173</v>
      </c>
      <c r="D63" s="3" t="s">
        <v>174</v>
      </c>
      <c r="E63" s="4" t="s">
        <v>317</v>
      </c>
    </row>
    <row r="64" spans="1:5" ht="25.5" x14ac:dyDescent="0.25">
      <c r="A64" s="1">
        <v>62</v>
      </c>
      <c r="B64" s="11" t="s">
        <v>175</v>
      </c>
      <c r="C64" s="2" t="s">
        <v>176</v>
      </c>
      <c r="D64" s="3" t="s">
        <v>177</v>
      </c>
      <c r="E64" s="4"/>
    </row>
    <row r="65" spans="1:5" ht="38.25" x14ac:dyDescent="0.25">
      <c r="A65" s="1">
        <v>63</v>
      </c>
      <c r="B65" s="11" t="s">
        <v>178</v>
      </c>
      <c r="C65" s="2" t="s">
        <v>179</v>
      </c>
      <c r="D65" s="3" t="s">
        <v>180</v>
      </c>
      <c r="E65" s="4"/>
    </row>
    <row r="66" spans="1:5" ht="25.5" x14ac:dyDescent="0.25">
      <c r="A66" s="1">
        <v>64</v>
      </c>
      <c r="B66" s="11" t="s">
        <v>181</v>
      </c>
      <c r="C66" s="2" t="s">
        <v>182</v>
      </c>
      <c r="D66" s="3" t="s">
        <v>183</v>
      </c>
      <c r="E66" s="4" t="s">
        <v>311</v>
      </c>
    </row>
    <row r="67" spans="1:5" ht="25.5" x14ac:dyDescent="0.25">
      <c r="A67" s="1">
        <v>65</v>
      </c>
      <c r="B67" s="11" t="s">
        <v>184</v>
      </c>
      <c r="C67" s="2" t="s">
        <v>185</v>
      </c>
      <c r="D67" s="3" t="s">
        <v>186</v>
      </c>
      <c r="E67" s="4" t="s">
        <v>305</v>
      </c>
    </row>
    <row r="68" spans="1:5" x14ac:dyDescent="0.25">
      <c r="A68" s="1">
        <v>66</v>
      </c>
      <c r="B68" s="11" t="s">
        <v>187</v>
      </c>
      <c r="C68" s="2" t="s">
        <v>188</v>
      </c>
      <c r="D68" s="3" t="s">
        <v>189</v>
      </c>
      <c r="E68" s="4"/>
    </row>
    <row r="69" spans="1:5" ht="25.5" x14ac:dyDescent="0.25">
      <c r="A69" s="1">
        <v>67</v>
      </c>
      <c r="B69" s="2" t="s">
        <v>190</v>
      </c>
      <c r="C69" s="2" t="s">
        <v>191</v>
      </c>
      <c r="D69" s="3" t="s">
        <v>192</v>
      </c>
      <c r="E69" s="4"/>
    </row>
    <row r="70" spans="1:5" ht="38.25" x14ac:dyDescent="0.25">
      <c r="A70" s="1">
        <v>68</v>
      </c>
      <c r="B70" s="11" t="s">
        <v>193</v>
      </c>
      <c r="C70" s="2" t="s">
        <v>194</v>
      </c>
      <c r="D70" s="3" t="s">
        <v>195</v>
      </c>
      <c r="E70" s="4" t="s">
        <v>311</v>
      </c>
    </row>
    <row r="71" spans="1:5" ht="25.5" x14ac:dyDescent="0.25">
      <c r="A71" s="1">
        <v>69</v>
      </c>
      <c r="B71" s="11" t="s">
        <v>196</v>
      </c>
      <c r="C71" s="2" t="s">
        <v>197</v>
      </c>
      <c r="D71" s="3" t="s">
        <v>200</v>
      </c>
      <c r="E71" s="4"/>
    </row>
    <row r="72" spans="1:5" ht="25.5" x14ac:dyDescent="0.25">
      <c r="A72" s="1">
        <v>70</v>
      </c>
      <c r="B72" s="11" t="s">
        <v>198</v>
      </c>
      <c r="C72" s="2" t="s">
        <v>199</v>
      </c>
      <c r="D72" s="3" t="s">
        <v>201</v>
      </c>
      <c r="E72" s="4"/>
    </row>
    <row r="73" spans="1:5" ht="25.5" x14ac:dyDescent="0.25">
      <c r="A73" s="1">
        <v>71</v>
      </c>
      <c r="B73" s="11" t="s">
        <v>202</v>
      </c>
      <c r="C73" s="2" t="s">
        <v>203</v>
      </c>
      <c r="D73" s="3" t="s">
        <v>204</v>
      </c>
      <c r="E73" s="4"/>
    </row>
    <row r="74" spans="1:5" ht="38.25" x14ac:dyDescent="0.25">
      <c r="A74" s="1">
        <v>72</v>
      </c>
      <c r="B74" s="11" t="s">
        <v>205</v>
      </c>
      <c r="C74" s="2" t="s">
        <v>206</v>
      </c>
      <c r="D74" s="3" t="s">
        <v>207</v>
      </c>
      <c r="E74" s="4" t="s">
        <v>305</v>
      </c>
    </row>
    <row r="75" spans="1:5" ht="25.5" x14ac:dyDescent="0.25">
      <c r="A75" s="1">
        <v>73</v>
      </c>
      <c r="B75" s="11" t="s">
        <v>208</v>
      </c>
      <c r="C75" s="2" t="s">
        <v>209</v>
      </c>
      <c r="D75" s="3" t="s">
        <v>210</v>
      </c>
      <c r="E75" s="4"/>
    </row>
    <row r="76" spans="1:5" ht="25.5" x14ac:dyDescent="0.25">
      <c r="A76" s="1">
        <v>74</v>
      </c>
      <c r="B76" s="11" t="s">
        <v>211</v>
      </c>
      <c r="C76" s="2" t="s">
        <v>212</v>
      </c>
      <c r="D76" s="3" t="s">
        <v>213</v>
      </c>
      <c r="E76" s="4" t="s">
        <v>314</v>
      </c>
    </row>
    <row r="77" spans="1:5" ht="25.5" x14ac:dyDescent="0.25">
      <c r="A77" s="1">
        <v>75</v>
      </c>
      <c r="B77" s="23" t="s">
        <v>214</v>
      </c>
      <c r="C77" s="24" t="s">
        <v>215</v>
      </c>
      <c r="D77" s="21" t="s">
        <v>216</v>
      </c>
      <c r="E77" s="4"/>
    </row>
    <row r="78" spans="1:5" ht="38.25" x14ac:dyDescent="0.25">
      <c r="A78" s="1">
        <v>76</v>
      </c>
      <c r="B78" s="23" t="s">
        <v>217</v>
      </c>
      <c r="C78" s="24" t="s">
        <v>218</v>
      </c>
      <c r="D78" s="21" t="s">
        <v>219</v>
      </c>
      <c r="E78" s="4"/>
    </row>
    <row r="79" spans="1:5" ht="25.5" x14ac:dyDescent="0.25">
      <c r="A79" s="1">
        <v>77</v>
      </c>
      <c r="B79" s="23" t="s">
        <v>140</v>
      </c>
      <c r="C79" s="24" t="s">
        <v>220</v>
      </c>
      <c r="D79" s="21" t="s">
        <v>221</v>
      </c>
      <c r="E79" s="4"/>
    </row>
    <row r="80" spans="1:5" ht="38.25" x14ac:dyDescent="0.25">
      <c r="A80" s="1">
        <v>78</v>
      </c>
      <c r="B80" s="23" t="s">
        <v>222</v>
      </c>
      <c r="C80" s="24" t="s">
        <v>223</v>
      </c>
      <c r="D80" s="21" t="s">
        <v>224</v>
      </c>
      <c r="E80" s="4"/>
    </row>
    <row r="81" spans="1:5" ht="63.75" x14ac:dyDescent="0.25">
      <c r="A81" s="1">
        <v>79</v>
      </c>
      <c r="B81" s="23" t="s">
        <v>225</v>
      </c>
      <c r="C81" s="24" t="s">
        <v>226</v>
      </c>
      <c r="D81" s="21" t="s">
        <v>227</v>
      </c>
      <c r="E81" s="4" t="s">
        <v>305</v>
      </c>
    </row>
    <row r="82" spans="1:5" ht="38.25" x14ac:dyDescent="0.25">
      <c r="A82" s="1">
        <v>80</v>
      </c>
      <c r="B82" s="23" t="s">
        <v>228</v>
      </c>
      <c r="C82" s="24" t="s">
        <v>229</v>
      </c>
      <c r="D82" s="21" t="s">
        <v>230</v>
      </c>
      <c r="E82" s="4"/>
    </row>
    <row r="83" spans="1:5" x14ac:dyDescent="0.25">
      <c r="A83" s="1">
        <v>81</v>
      </c>
      <c r="B83" s="23" t="s">
        <v>231</v>
      </c>
      <c r="C83" s="24" t="s">
        <v>232</v>
      </c>
      <c r="D83" s="21" t="s">
        <v>233</v>
      </c>
      <c r="E83" s="4" t="s">
        <v>305</v>
      </c>
    </row>
    <row r="84" spans="1:5" ht="25.5" x14ac:dyDescent="0.25">
      <c r="A84" s="1">
        <v>82</v>
      </c>
      <c r="B84" s="23" t="s">
        <v>234</v>
      </c>
      <c r="C84" s="24" t="s">
        <v>235</v>
      </c>
      <c r="D84" s="21" t="s">
        <v>236</v>
      </c>
      <c r="E84" s="4"/>
    </row>
    <row r="85" spans="1:5" ht="25.5" x14ac:dyDescent="0.25">
      <c r="A85" s="1">
        <v>83</v>
      </c>
      <c r="B85" s="23" t="s">
        <v>55</v>
      </c>
      <c r="C85" s="24" t="s">
        <v>237</v>
      </c>
      <c r="D85" s="21" t="s">
        <v>240</v>
      </c>
      <c r="E85" s="4"/>
    </row>
    <row r="86" spans="1:5" ht="38.25" x14ac:dyDescent="0.25">
      <c r="A86" s="1">
        <v>84</v>
      </c>
      <c r="B86" s="23" t="s">
        <v>238</v>
      </c>
      <c r="C86" s="24" t="s">
        <v>239</v>
      </c>
      <c r="D86" s="21" t="s">
        <v>241</v>
      </c>
      <c r="E86" s="4"/>
    </row>
    <row r="87" spans="1:5" ht="25.5" x14ac:dyDescent="0.25">
      <c r="A87" s="1">
        <v>85</v>
      </c>
      <c r="B87" s="24" t="s">
        <v>242</v>
      </c>
      <c r="C87" s="24" t="s">
        <v>243</v>
      </c>
      <c r="D87" s="21" t="s">
        <v>246</v>
      </c>
      <c r="E87" s="25"/>
    </row>
    <row r="88" spans="1:5" ht="25.5" x14ac:dyDescent="0.25">
      <c r="A88" s="1">
        <v>86</v>
      </c>
      <c r="B88" s="24" t="s">
        <v>244</v>
      </c>
      <c r="C88" s="24" t="s">
        <v>245</v>
      </c>
      <c r="D88" s="21" t="s">
        <v>247</v>
      </c>
      <c r="E88" s="25"/>
    </row>
    <row r="89" spans="1:5" x14ac:dyDescent="0.25">
      <c r="A89" s="1">
        <v>87</v>
      </c>
      <c r="B89" s="23" t="s">
        <v>248</v>
      </c>
      <c r="C89" s="24" t="s">
        <v>249</v>
      </c>
      <c r="D89" s="21" t="s">
        <v>250</v>
      </c>
      <c r="E89" s="4" t="s">
        <v>305</v>
      </c>
    </row>
    <row r="90" spans="1:5" x14ac:dyDescent="0.25">
      <c r="A90" s="1">
        <v>88</v>
      </c>
      <c r="B90" s="23" t="s">
        <v>251</v>
      </c>
      <c r="C90" s="24" t="s">
        <v>252</v>
      </c>
      <c r="D90" s="21" t="s">
        <v>253</v>
      </c>
      <c r="E90" s="4" t="s">
        <v>305</v>
      </c>
    </row>
    <row r="91" spans="1:5" x14ac:dyDescent="0.25">
      <c r="A91" s="1">
        <v>89</v>
      </c>
      <c r="B91" s="23" t="s">
        <v>254</v>
      </c>
      <c r="C91" s="24" t="s">
        <v>255</v>
      </c>
      <c r="D91" s="21" t="s">
        <v>256</v>
      </c>
      <c r="E91" s="4"/>
    </row>
    <row r="92" spans="1:5" x14ac:dyDescent="0.25">
      <c r="A92" s="1">
        <v>90</v>
      </c>
      <c r="B92" s="23" t="s">
        <v>257</v>
      </c>
      <c r="C92" s="24" t="s">
        <v>258</v>
      </c>
      <c r="D92" s="21" t="s">
        <v>259</v>
      </c>
      <c r="E92" s="4" t="s">
        <v>305</v>
      </c>
    </row>
    <row r="93" spans="1:5" x14ac:dyDescent="0.25">
      <c r="A93" s="1">
        <v>91</v>
      </c>
      <c r="B93" s="23" t="s">
        <v>260</v>
      </c>
      <c r="C93" s="24" t="s">
        <v>261</v>
      </c>
      <c r="D93" s="21" t="s">
        <v>264</v>
      </c>
      <c r="E93" s="4" t="s">
        <v>305</v>
      </c>
    </row>
    <row r="94" spans="1:5" x14ac:dyDescent="0.25">
      <c r="A94" s="1">
        <v>92</v>
      </c>
      <c r="B94" s="23" t="s">
        <v>262</v>
      </c>
      <c r="C94" s="24" t="s">
        <v>263</v>
      </c>
      <c r="D94" s="21" t="s">
        <v>265</v>
      </c>
      <c r="E94" s="4" t="s">
        <v>305</v>
      </c>
    </row>
    <row r="95" spans="1:5" x14ac:dyDescent="0.25">
      <c r="A95" s="1">
        <v>93</v>
      </c>
      <c r="B95" s="23" t="s">
        <v>266</v>
      </c>
      <c r="C95" s="24" t="s">
        <v>267</v>
      </c>
      <c r="D95" s="21" t="s">
        <v>268</v>
      </c>
      <c r="E95" s="4"/>
    </row>
    <row r="96" spans="1:5" ht="25.5" x14ac:dyDescent="0.25">
      <c r="A96" s="1">
        <v>94</v>
      </c>
      <c r="B96" s="23" t="s">
        <v>269</v>
      </c>
      <c r="C96" s="24" t="s">
        <v>270</v>
      </c>
      <c r="D96" s="21" t="s">
        <v>271</v>
      </c>
      <c r="E96" s="4" t="s">
        <v>305</v>
      </c>
    </row>
    <row r="97" spans="1:5" x14ac:dyDescent="0.25">
      <c r="A97" s="1">
        <v>95</v>
      </c>
      <c r="B97" s="23" t="s">
        <v>222</v>
      </c>
      <c r="C97" s="24" t="s">
        <v>272</v>
      </c>
      <c r="D97" s="21" t="s">
        <v>275</v>
      </c>
      <c r="E97" s="4" t="s">
        <v>305</v>
      </c>
    </row>
    <row r="98" spans="1:5" ht="25.5" x14ac:dyDescent="0.25">
      <c r="A98" s="1">
        <v>96</v>
      </c>
      <c r="B98" s="23" t="s">
        <v>273</v>
      </c>
      <c r="C98" s="24" t="s">
        <v>274</v>
      </c>
      <c r="D98" s="21" t="s">
        <v>276</v>
      </c>
      <c r="E98" s="4" t="s">
        <v>305</v>
      </c>
    </row>
    <row r="99" spans="1:5" x14ac:dyDescent="0.25">
      <c r="A99" s="1">
        <v>97</v>
      </c>
      <c r="B99" s="23" t="s">
        <v>277</v>
      </c>
      <c r="C99" s="24" t="s">
        <v>278</v>
      </c>
      <c r="D99" s="21" t="s">
        <v>279</v>
      </c>
      <c r="E99" s="4" t="s">
        <v>305</v>
      </c>
    </row>
    <row r="100" spans="1:5" x14ac:dyDescent="0.25">
      <c r="A100" s="1">
        <v>98</v>
      </c>
      <c r="B100" s="23" t="s">
        <v>280</v>
      </c>
      <c r="C100" s="24" t="s">
        <v>281</v>
      </c>
      <c r="D100" s="21" t="s">
        <v>282</v>
      </c>
      <c r="E100" s="4" t="s">
        <v>305</v>
      </c>
    </row>
    <row r="101" spans="1:5" ht="25.5" x14ac:dyDescent="0.25">
      <c r="A101" s="1">
        <v>99</v>
      </c>
      <c r="B101" s="23" t="s">
        <v>283</v>
      </c>
      <c r="C101" s="24" t="s">
        <v>284</v>
      </c>
      <c r="D101" s="21" t="s">
        <v>285</v>
      </c>
      <c r="E101" s="4" t="s">
        <v>305</v>
      </c>
    </row>
    <row r="102" spans="1:5" ht="25.5" x14ac:dyDescent="0.25">
      <c r="A102" s="1">
        <v>100</v>
      </c>
      <c r="B102" s="23" t="s">
        <v>286</v>
      </c>
      <c r="C102" s="24" t="s">
        <v>287</v>
      </c>
      <c r="D102" s="21" t="s">
        <v>288</v>
      </c>
      <c r="E102" s="4" t="s">
        <v>305</v>
      </c>
    </row>
    <row r="103" spans="1:5" x14ac:dyDescent="0.25">
      <c r="A103" s="1">
        <v>101</v>
      </c>
      <c r="B103" s="23" t="s">
        <v>289</v>
      </c>
      <c r="C103" s="24" t="s">
        <v>290</v>
      </c>
      <c r="D103" s="21" t="s">
        <v>294</v>
      </c>
      <c r="E103" s="4" t="s">
        <v>305</v>
      </c>
    </row>
    <row r="104" spans="1:5" x14ac:dyDescent="0.25">
      <c r="A104" s="1">
        <v>102</v>
      </c>
      <c r="B104" s="23" t="s">
        <v>289</v>
      </c>
      <c r="C104" s="24" t="s">
        <v>291</v>
      </c>
      <c r="D104" s="21" t="s">
        <v>295</v>
      </c>
      <c r="E104" s="4" t="s">
        <v>305</v>
      </c>
    </row>
    <row r="105" spans="1:5" ht="38.25" x14ac:dyDescent="0.25">
      <c r="A105" s="1">
        <v>103</v>
      </c>
      <c r="B105" s="24" t="s">
        <v>292</v>
      </c>
      <c r="C105" s="24" t="s">
        <v>293</v>
      </c>
      <c r="D105" s="21" t="s">
        <v>296</v>
      </c>
      <c r="E105" s="4" t="s">
        <v>305</v>
      </c>
    </row>
    <row r="106" spans="1:5" x14ac:dyDescent="0.25">
      <c r="A106" s="1">
        <v>104</v>
      </c>
      <c r="B106" s="23" t="s">
        <v>297</v>
      </c>
      <c r="C106" s="24" t="s">
        <v>281</v>
      </c>
      <c r="D106" s="21" t="s">
        <v>298</v>
      </c>
      <c r="E106" s="4" t="s">
        <v>305</v>
      </c>
    </row>
    <row r="107" spans="1:5" x14ac:dyDescent="0.25">
      <c r="A107" s="1">
        <v>105</v>
      </c>
      <c r="B107" s="23" t="s">
        <v>299</v>
      </c>
      <c r="C107" s="24" t="s">
        <v>281</v>
      </c>
      <c r="D107" s="21" t="s">
        <v>300</v>
      </c>
      <c r="E107" s="4" t="s">
        <v>305</v>
      </c>
    </row>
    <row r="108" spans="1:5" ht="38.25" x14ac:dyDescent="0.25">
      <c r="A108" s="1">
        <v>106</v>
      </c>
      <c r="B108" s="24" t="s">
        <v>292</v>
      </c>
      <c r="C108" s="24" t="s">
        <v>293</v>
      </c>
      <c r="D108" s="21" t="s">
        <v>301</v>
      </c>
      <c r="E108" s="4" t="s">
        <v>305</v>
      </c>
    </row>
    <row r="109" spans="1:5" ht="25.5" x14ac:dyDescent="0.25">
      <c r="A109" s="1">
        <v>107</v>
      </c>
      <c r="B109" s="23" t="s">
        <v>302</v>
      </c>
      <c r="C109" s="24" t="s">
        <v>303</v>
      </c>
      <c r="D109" s="21" t="s">
        <v>304</v>
      </c>
      <c r="E109" s="4" t="s">
        <v>305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E23"/>
  <sheetViews>
    <sheetView topLeftCell="A5" workbookViewId="0">
      <selection sqref="A1:E2"/>
    </sheetView>
  </sheetViews>
  <sheetFormatPr defaultRowHeight="15" x14ac:dyDescent="0.25"/>
  <cols>
    <col min="2" max="2" width="19.7109375" customWidth="1"/>
    <col min="3" max="3" width="59.7109375" customWidth="1"/>
    <col min="4" max="4" width="36" customWidth="1"/>
    <col min="5" max="5" width="16.85546875" bestFit="1" customWidth="1"/>
  </cols>
  <sheetData>
    <row r="1" spans="1:5" x14ac:dyDescent="0.25">
      <c r="A1" s="42" t="s">
        <v>324</v>
      </c>
      <c r="B1" s="42"/>
      <c r="C1" s="42"/>
      <c r="D1" s="42"/>
      <c r="E1" s="42"/>
    </row>
    <row r="2" spans="1:5" x14ac:dyDescent="0.25">
      <c r="A2" s="26" t="s">
        <v>318</v>
      </c>
      <c r="B2" s="26" t="s">
        <v>319</v>
      </c>
      <c r="C2" s="26" t="s">
        <v>320</v>
      </c>
      <c r="D2" s="26" t="s">
        <v>321</v>
      </c>
      <c r="E2" s="26" t="s">
        <v>322</v>
      </c>
    </row>
    <row r="3" spans="1:5" ht="25.5" x14ac:dyDescent="0.25">
      <c r="A3" s="35">
        <v>1</v>
      </c>
      <c r="B3" s="27" t="s">
        <v>325</v>
      </c>
      <c r="C3" s="28" t="s">
        <v>326</v>
      </c>
      <c r="D3" s="29" t="s">
        <v>366</v>
      </c>
      <c r="E3" s="36"/>
    </row>
    <row r="4" spans="1:5" ht="25.5" x14ac:dyDescent="0.25">
      <c r="A4" s="35">
        <v>2</v>
      </c>
      <c r="B4" s="27" t="s">
        <v>327</v>
      </c>
      <c r="C4" s="28" t="s">
        <v>328</v>
      </c>
      <c r="D4" s="29" t="s">
        <v>367</v>
      </c>
      <c r="E4" s="36"/>
    </row>
    <row r="5" spans="1:5" ht="63.75" x14ac:dyDescent="0.25">
      <c r="A5" s="35">
        <v>3</v>
      </c>
      <c r="B5" s="30" t="s">
        <v>329</v>
      </c>
      <c r="C5" s="31" t="s">
        <v>330</v>
      </c>
      <c r="D5" s="29" t="s">
        <v>368</v>
      </c>
      <c r="E5" s="36" t="s">
        <v>305</v>
      </c>
    </row>
    <row r="6" spans="1:5" ht="25.5" x14ac:dyDescent="0.25">
      <c r="A6" s="35">
        <v>4</v>
      </c>
      <c r="B6" s="30" t="s">
        <v>331</v>
      </c>
      <c r="C6" s="31" t="s">
        <v>332</v>
      </c>
      <c r="D6" s="29" t="s">
        <v>369</v>
      </c>
      <c r="E6" s="36"/>
    </row>
    <row r="7" spans="1:5" ht="25.5" x14ac:dyDescent="0.25">
      <c r="A7" s="35">
        <v>5</v>
      </c>
      <c r="B7" s="30" t="s">
        <v>333</v>
      </c>
      <c r="C7" s="31" t="s">
        <v>334</v>
      </c>
      <c r="D7" s="29" t="s">
        <v>370</v>
      </c>
      <c r="E7" s="36"/>
    </row>
    <row r="8" spans="1:5" ht="38.25" x14ac:dyDescent="0.25">
      <c r="A8" s="35">
        <v>6</v>
      </c>
      <c r="B8" s="31" t="s">
        <v>335</v>
      </c>
      <c r="C8" s="31" t="s">
        <v>336</v>
      </c>
      <c r="D8" s="29" t="s">
        <v>371</v>
      </c>
      <c r="E8" s="36"/>
    </row>
    <row r="9" spans="1:5" x14ac:dyDescent="0.25">
      <c r="A9" s="35">
        <v>7</v>
      </c>
      <c r="B9" s="30" t="s">
        <v>337</v>
      </c>
      <c r="C9" s="28" t="s">
        <v>338</v>
      </c>
      <c r="D9" s="29" t="s">
        <v>372</v>
      </c>
      <c r="E9" s="36"/>
    </row>
    <row r="10" spans="1:5" ht="38.25" x14ac:dyDescent="0.25">
      <c r="A10" s="35">
        <v>8</v>
      </c>
      <c r="B10" s="27" t="s">
        <v>339</v>
      </c>
      <c r="C10" s="28" t="s">
        <v>340</v>
      </c>
      <c r="D10" s="29" t="s">
        <v>373</v>
      </c>
      <c r="E10" s="36"/>
    </row>
    <row r="11" spans="1:5" ht="25.5" x14ac:dyDescent="0.25">
      <c r="A11" s="35">
        <v>9</v>
      </c>
      <c r="B11" s="27" t="s">
        <v>341</v>
      </c>
      <c r="C11" s="28" t="s">
        <v>342</v>
      </c>
      <c r="D11" s="29" t="s">
        <v>374</v>
      </c>
      <c r="E11" s="36"/>
    </row>
    <row r="12" spans="1:5" ht="51" x14ac:dyDescent="0.25">
      <c r="A12" s="35">
        <v>10</v>
      </c>
      <c r="B12" s="32" t="s">
        <v>343</v>
      </c>
      <c r="C12" s="33" t="s">
        <v>344</v>
      </c>
      <c r="D12" s="34" t="s">
        <v>375</v>
      </c>
      <c r="E12" s="36"/>
    </row>
    <row r="13" spans="1:5" x14ac:dyDescent="0.25">
      <c r="A13" s="35">
        <v>11</v>
      </c>
      <c r="B13" s="32" t="s">
        <v>345</v>
      </c>
      <c r="C13" s="33" t="s">
        <v>346</v>
      </c>
      <c r="D13" s="34" t="s">
        <v>376</v>
      </c>
      <c r="E13" s="36"/>
    </row>
    <row r="14" spans="1:5" ht="63.75" x14ac:dyDescent="0.25">
      <c r="A14" s="35">
        <v>12</v>
      </c>
      <c r="B14" s="33" t="s">
        <v>347</v>
      </c>
      <c r="C14" s="33" t="s">
        <v>348</v>
      </c>
      <c r="D14" s="34" t="s">
        <v>377</v>
      </c>
      <c r="E14" s="36" t="s">
        <v>305</v>
      </c>
    </row>
    <row r="15" spans="1:5" ht="38.25" x14ac:dyDescent="0.25">
      <c r="A15" s="35">
        <v>13</v>
      </c>
      <c r="B15" s="32" t="s">
        <v>349</v>
      </c>
      <c r="C15" s="33" t="s">
        <v>350</v>
      </c>
      <c r="D15" s="34" t="s">
        <v>378</v>
      </c>
      <c r="E15" s="36" t="s">
        <v>305</v>
      </c>
    </row>
    <row r="16" spans="1:5" x14ac:dyDescent="0.25">
      <c r="A16" s="35">
        <v>14</v>
      </c>
      <c r="B16" s="32" t="s">
        <v>351</v>
      </c>
      <c r="C16" s="33" t="s">
        <v>352</v>
      </c>
      <c r="D16" s="34" t="s">
        <v>379</v>
      </c>
      <c r="E16" s="36" t="s">
        <v>305</v>
      </c>
    </row>
    <row r="17" spans="1:5" x14ac:dyDescent="0.25">
      <c r="A17" s="35">
        <v>15</v>
      </c>
      <c r="B17" s="32" t="s">
        <v>353</v>
      </c>
      <c r="C17" s="33" t="s">
        <v>354</v>
      </c>
      <c r="D17" s="34" t="s">
        <v>380</v>
      </c>
      <c r="E17" s="36"/>
    </row>
    <row r="18" spans="1:5" x14ac:dyDescent="0.25">
      <c r="A18" s="35">
        <v>16</v>
      </c>
      <c r="B18" s="32" t="s">
        <v>355</v>
      </c>
      <c r="C18" s="33" t="s">
        <v>356</v>
      </c>
      <c r="D18" s="34" t="s">
        <v>381</v>
      </c>
      <c r="E18" s="36" t="s">
        <v>305</v>
      </c>
    </row>
    <row r="19" spans="1:5" x14ac:dyDescent="0.25">
      <c r="A19" s="35">
        <v>17</v>
      </c>
      <c r="B19" s="32" t="s">
        <v>357</v>
      </c>
      <c r="C19" s="33" t="s">
        <v>358</v>
      </c>
      <c r="D19" s="34" t="s">
        <v>382</v>
      </c>
      <c r="E19" s="36" t="s">
        <v>305</v>
      </c>
    </row>
    <row r="20" spans="1:5" ht="25.5" x14ac:dyDescent="0.25">
      <c r="A20" s="35">
        <v>18</v>
      </c>
      <c r="B20" s="32" t="s">
        <v>359</v>
      </c>
      <c r="C20" s="33" t="s">
        <v>360</v>
      </c>
      <c r="D20" s="34" t="s">
        <v>383</v>
      </c>
      <c r="E20" s="36" t="s">
        <v>305</v>
      </c>
    </row>
    <row r="21" spans="1:5" ht="25.5" x14ac:dyDescent="0.25">
      <c r="A21" s="35">
        <v>19</v>
      </c>
      <c r="B21" s="32" t="s">
        <v>361</v>
      </c>
      <c r="C21" s="33" t="s">
        <v>362</v>
      </c>
      <c r="D21" s="34" t="s">
        <v>384</v>
      </c>
      <c r="E21" s="36" t="s">
        <v>305</v>
      </c>
    </row>
    <row r="22" spans="1:5" ht="51" x14ac:dyDescent="0.25">
      <c r="A22" s="35">
        <v>20</v>
      </c>
      <c r="B22" s="33" t="s">
        <v>363</v>
      </c>
      <c r="C22" s="33" t="s">
        <v>364</v>
      </c>
      <c r="D22" s="34" t="s">
        <v>385</v>
      </c>
      <c r="E22" s="37">
        <v>8</v>
      </c>
    </row>
    <row r="23" spans="1:5" ht="63.75" x14ac:dyDescent="0.25">
      <c r="A23" s="35">
        <v>21</v>
      </c>
      <c r="B23" s="33" t="s">
        <v>292</v>
      </c>
      <c r="C23" s="33" t="s">
        <v>365</v>
      </c>
      <c r="D23" s="34" t="s">
        <v>386</v>
      </c>
      <c r="E23" s="36" t="s">
        <v>305</v>
      </c>
    </row>
  </sheetData>
  <mergeCells count="1">
    <mergeCell ref="A1:E1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E76"/>
  <sheetViews>
    <sheetView topLeftCell="A60" workbookViewId="0">
      <selection sqref="A1:E2"/>
    </sheetView>
  </sheetViews>
  <sheetFormatPr defaultRowHeight="12.75" x14ac:dyDescent="0.2"/>
  <cols>
    <col min="1" max="1" width="8.85546875" style="38" bestFit="1" customWidth="1"/>
    <col min="2" max="2" width="21.42578125" style="38" customWidth="1"/>
    <col min="3" max="3" width="35.28515625" style="38" customWidth="1"/>
    <col min="4" max="4" width="41.28515625" style="38" customWidth="1"/>
    <col min="5" max="5" width="16.85546875" style="38" bestFit="1" customWidth="1"/>
    <col min="6" max="16384" width="9.140625" style="38"/>
  </cols>
  <sheetData>
    <row r="1" spans="1:5" x14ac:dyDescent="0.2">
      <c r="A1" s="42" t="s">
        <v>602</v>
      </c>
      <c r="B1" s="42"/>
      <c r="C1" s="42"/>
      <c r="D1" s="42"/>
      <c r="E1" s="42"/>
    </row>
    <row r="2" spans="1:5" x14ac:dyDescent="0.2">
      <c r="A2" s="26" t="s">
        <v>318</v>
      </c>
      <c r="B2" s="26" t="s">
        <v>319</v>
      </c>
      <c r="C2" s="26" t="s">
        <v>320</v>
      </c>
      <c r="D2" s="26" t="s">
        <v>321</v>
      </c>
      <c r="E2" s="26" t="s">
        <v>322</v>
      </c>
    </row>
    <row r="3" spans="1:5" x14ac:dyDescent="0.2">
      <c r="A3" s="1">
        <v>1</v>
      </c>
      <c r="B3" s="5" t="s">
        <v>387</v>
      </c>
      <c r="C3" s="5" t="s">
        <v>388</v>
      </c>
      <c r="D3" s="5" t="s">
        <v>389</v>
      </c>
      <c r="E3" s="4" t="s">
        <v>308</v>
      </c>
    </row>
    <row r="4" spans="1:5" ht="38.25" x14ac:dyDescent="0.2">
      <c r="A4" s="1">
        <v>2</v>
      </c>
      <c r="B4" s="5" t="s">
        <v>390</v>
      </c>
      <c r="C4" s="5" t="s">
        <v>391</v>
      </c>
      <c r="D4" s="5" t="s">
        <v>392</v>
      </c>
      <c r="E4" s="7" t="s">
        <v>314</v>
      </c>
    </row>
    <row r="5" spans="1:5" ht="25.5" x14ac:dyDescent="0.2">
      <c r="A5" s="1">
        <v>3</v>
      </c>
      <c r="B5" s="5" t="s">
        <v>393</v>
      </c>
      <c r="C5" s="5" t="s">
        <v>394</v>
      </c>
      <c r="D5" s="5" t="s">
        <v>395</v>
      </c>
      <c r="E5" s="7" t="s">
        <v>311</v>
      </c>
    </row>
    <row r="6" spans="1:5" ht="25.5" x14ac:dyDescent="0.2">
      <c r="A6" s="1">
        <v>4</v>
      </c>
      <c r="B6" s="5" t="s">
        <v>396</v>
      </c>
      <c r="C6" s="5" t="s">
        <v>397</v>
      </c>
      <c r="D6" s="5" t="s">
        <v>398</v>
      </c>
      <c r="E6" s="7" t="s">
        <v>305</v>
      </c>
    </row>
    <row r="7" spans="1:5" ht="38.25" x14ac:dyDescent="0.2">
      <c r="A7" s="1">
        <v>5</v>
      </c>
      <c r="B7" s="2" t="s">
        <v>399</v>
      </c>
      <c r="C7" s="2" t="s">
        <v>400</v>
      </c>
      <c r="D7" s="2" t="s">
        <v>405</v>
      </c>
      <c r="E7" s="4" t="s">
        <v>307</v>
      </c>
    </row>
    <row r="8" spans="1:5" ht="25.5" x14ac:dyDescent="0.2">
      <c r="A8" s="1">
        <v>6</v>
      </c>
      <c r="B8" s="8" t="s">
        <v>401</v>
      </c>
      <c r="C8" s="2" t="s">
        <v>402</v>
      </c>
      <c r="D8" s="2" t="s">
        <v>406</v>
      </c>
      <c r="E8" s="4" t="s">
        <v>311</v>
      </c>
    </row>
    <row r="9" spans="1:5" ht="38.25" x14ac:dyDescent="0.2">
      <c r="A9" s="1">
        <v>7</v>
      </c>
      <c r="B9" s="2" t="s">
        <v>403</v>
      </c>
      <c r="C9" s="2" t="s">
        <v>404</v>
      </c>
      <c r="D9" s="11" t="s">
        <v>407</v>
      </c>
      <c r="E9" s="4" t="s">
        <v>314</v>
      </c>
    </row>
    <row r="10" spans="1:5" ht="25.5" x14ac:dyDescent="0.2">
      <c r="A10" s="1">
        <v>8</v>
      </c>
      <c r="B10" s="2" t="s">
        <v>408</v>
      </c>
      <c r="C10" s="2" t="s">
        <v>409</v>
      </c>
      <c r="D10" s="2" t="s">
        <v>410</v>
      </c>
      <c r="E10" s="4" t="s">
        <v>305</v>
      </c>
    </row>
    <row r="11" spans="1:5" ht="51" x14ac:dyDescent="0.2">
      <c r="A11" s="1">
        <v>9</v>
      </c>
      <c r="B11" s="2" t="s">
        <v>411</v>
      </c>
      <c r="C11" s="2" t="s">
        <v>412</v>
      </c>
      <c r="D11" s="11" t="s">
        <v>413</v>
      </c>
      <c r="E11" s="4" t="s">
        <v>309</v>
      </c>
    </row>
    <row r="12" spans="1:5" ht="25.5" x14ac:dyDescent="0.2">
      <c r="A12" s="1">
        <v>10</v>
      </c>
      <c r="B12" s="15" t="s">
        <v>414</v>
      </c>
      <c r="C12" s="16" t="s">
        <v>415</v>
      </c>
      <c r="D12" s="24" t="s">
        <v>416</v>
      </c>
      <c r="E12" s="4" t="s">
        <v>308</v>
      </c>
    </row>
    <row r="13" spans="1:5" x14ac:dyDescent="0.2">
      <c r="A13" s="1">
        <v>11</v>
      </c>
      <c r="B13" s="15" t="s">
        <v>417</v>
      </c>
      <c r="C13" s="8" t="s">
        <v>418</v>
      </c>
      <c r="D13" s="2" t="s">
        <v>419</v>
      </c>
      <c r="E13" s="4" t="s">
        <v>305</v>
      </c>
    </row>
    <row r="14" spans="1:5" ht="25.5" x14ac:dyDescent="0.2">
      <c r="A14" s="1">
        <v>12</v>
      </c>
      <c r="B14" s="15" t="s">
        <v>420</v>
      </c>
      <c r="C14" s="8" t="s">
        <v>421</v>
      </c>
      <c r="D14" s="2" t="s">
        <v>422</v>
      </c>
      <c r="E14" s="4" t="s">
        <v>313</v>
      </c>
    </row>
    <row r="15" spans="1:5" ht="38.25" x14ac:dyDescent="0.2">
      <c r="A15" s="1">
        <v>13</v>
      </c>
      <c r="B15" s="15" t="s">
        <v>423</v>
      </c>
      <c r="C15" s="8" t="s">
        <v>424</v>
      </c>
      <c r="D15" s="2" t="s">
        <v>425</v>
      </c>
      <c r="E15" s="4" t="s">
        <v>314</v>
      </c>
    </row>
    <row r="16" spans="1:5" ht="25.5" x14ac:dyDescent="0.2">
      <c r="A16" s="1">
        <v>14</v>
      </c>
      <c r="B16" s="18" t="s">
        <v>426</v>
      </c>
      <c r="C16" s="16" t="s">
        <v>427</v>
      </c>
      <c r="D16" s="24" t="s">
        <v>430</v>
      </c>
      <c r="E16" s="19">
        <v>924</v>
      </c>
    </row>
    <row r="17" spans="1:5" ht="38.25" x14ac:dyDescent="0.2">
      <c r="A17" s="1">
        <v>15</v>
      </c>
      <c r="B17" s="15" t="s">
        <v>428</v>
      </c>
      <c r="C17" s="8" t="s">
        <v>429</v>
      </c>
      <c r="D17" s="2" t="s">
        <v>431</v>
      </c>
      <c r="E17" s="4" t="s">
        <v>310</v>
      </c>
    </row>
    <row r="18" spans="1:5" ht="38.25" x14ac:dyDescent="0.2">
      <c r="A18" s="1">
        <v>16</v>
      </c>
      <c r="B18" s="15" t="s">
        <v>432</v>
      </c>
      <c r="C18" s="8" t="s">
        <v>433</v>
      </c>
      <c r="D18" s="2" t="s">
        <v>434</v>
      </c>
      <c r="E18" s="4" t="s">
        <v>313</v>
      </c>
    </row>
    <row r="19" spans="1:5" ht="38.25" x14ac:dyDescent="0.2">
      <c r="A19" s="1">
        <v>17</v>
      </c>
      <c r="B19" s="11" t="s">
        <v>435</v>
      </c>
      <c r="C19" s="2" t="s">
        <v>436</v>
      </c>
      <c r="D19" s="2" t="s">
        <v>437</v>
      </c>
      <c r="E19" s="4" t="s">
        <v>305</v>
      </c>
    </row>
    <row r="20" spans="1:5" ht="25.5" x14ac:dyDescent="0.2">
      <c r="A20" s="1">
        <v>18</v>
      </c>
      <c r="B20" s="11" t="s">
        <v>438</v>
      </c>
      <c r="C20" s="2" t="s">
        <v>439</v>
      </c>
      <c r="D20" s="2" t="s">
        <v>448</v>
      </c>
      <c r="E20" s="4" t="s">
        <v>310</v>
      </c>
    </row>
    <row r="21" spans="1:5" ht="38.25" x14ac:dyDescent="0.2">
      <c r="A21" s="1">
        <v>19</v>
      </c>
      <c r="B21" s="11" t="s">
        <v>440</v>
      </c>
      <c r="C21" s="2" t="s">
        <v>441</v>
      </c>
      <c r="D21" s="2" t="s">
        <v>449</v>
      </c>
      <c r="E21" s="4" t="s">
        <v>310</v>
      </c>
    </row>
    <row r="22" spans="1:5" ht="25.5" x14ac:dyDescent="0.2">
      <c r="A22" s="1">
        <v>20</v>
      </c>
      <c r="B22" s="11" t="s">
        <v>442</v>
      </c>
      <c r="C22" s="2" t="s">
        <v>443</v>
      </c>
      <c r="D22" s="2" t="s">
        <v>450</v>
      </c>
      <c r="E22" s="4" t="s">
        <v>310</v>
      </c>
    </row>
    <row r="23" spans="1:5" ht="38.25" x14ac:dyDescent="0.2">
      <c r="A23" s="1">
        <v>21</v>
      </c>
      <c r="B23" s="11" t="s">
        <v>444</v>
      </c>
      <c r="C23" s="2" t="s">
        <v>445</v>
      </c>
      <c r="D23" s="2" t="s">
        <v>451</v>
      </c>
      <c r="E23" s="4" t="s">
        <v>310</v>
      </c>
    </row>
    <row r="24" spans="1:5" ht="38.25" x14ac:dyDescent="0.2">
      <c r="A24" s="1">
        <v>22</v>
      </c>
      <c r="B24" s="11" t="s">
        <v>446</v>
      </c>
      <c r="C24" s="2" t="s">
        <v>447</v>
      </c>
      <c r="D24" s="2" t="s">
        <v>452</v>
      </c>
      <c r="E24" s="4" t="s">
        <v>310</v>
      </c>
    </row>
    <row r="25" spans="1:5" ht="63.75" x14ac:dyDescent="0.2">
      <c r="A25" s="1">
        <v>23</v>
      </c>
      <c r="B25" s="11" t="s">
        <v>453</v>
      </c>
      <c r="C25" s="2" t="s">
        <v>454</v>
      </c>
      <c r="D25" s="2" t="s">
        <v>459</v>
      </c>
      <c r="E25" s="4" t="s">
        <v>313</v>
      </c>
    </row>
    <row r="26" spans="1:5" ht="25.5" x14ac:dyDescent="0.2">
      <c r="A26" s="1">
        <v>24</v>
      </c>
      <c r="B26" s="11" t="s">
        <v>455</v>
      </c>
      <c r="C26" s="2" t="s">
        <v>456</v>
      </c>
      <c r="D26" s="2" t="s">
        <v>460</v>
      </c>
      <c r="E26" s="4" t="s">
        <v>310</v>
      </c>
    </row>
    <row r="27" spans="1:5" ht="25.5" x14ac:dyDescent="0.2">
      <c r="A27" s="1">
        <v>25</v>
      </c>
      <c r="B27" s="11" t="s">
        <v>457</v>
      </c>
      <c r="C27" s="2" t="s">
        <v>458</v>
      </c>
      <c r="D27" s="2" t="s">
        <v>461</v>
      </c>
      <c r="E27" s="4" t="s">
        <v>305</v>
      </c>
    </row>
    <row r="28" spans="1:5" ht="25.5" x14ac:dyDescent="0.2">
      <c r="A28" s="1">
        <v>26</v>
      </c>
      <c r="B28" s="11" t="s">
        <v>462</v>
      </c>
      <c r="C28" s="2" t="s">
        <v>463</v>
      </c>
      <c r="D28" s="2" t="s">
        <v>464</v>
      </c>
      <c r="E28" s="4" t="s">
        <v>313</v>
      </c>
    </row>
    <row r="29" spans="1:5" ht="38.25" x14ac:dyDescent="0.2">
      <c r="A29" s="1">
        <v>27</v>
      </c>
      <c r="B29" s="11" t="s">
        <v>465</v>
      </c>
      <c r="C29" s="2" t="s">
        <v>466</v>
      </c>
      <c r="D29" s="2" t="s">
        <v>469</v>
      </c>
      <c r="E29" s="4" t="s">
        <v>313</v>
      </c>
    </row>
    <row r="30" spans="1:5" ht="25.5" x14ac:dyDescent="0.2">
      <c r="A30" s="1">
        <v>28</v>
      </c>
      <c r="B30" s="11" t="s">
        <v>467</v>
      </c>
      <c r="C30" s="2" t="s">
        <v>468</v>
      </c>
      <c r="D30" s="2" t="s">
        <v>470</v>
      </c>
      <c r="E30" s="4" t="s">
        <v>313</v>
      </c>
    </row>
    <row r="31" spans="1:5" ht="38.25" x14ac:dyDescent="0.2">
      <c r="A31" s="1">
        <v>29</v>
      </c>
      <c r="B31" s="11" t="s">
        <v>471</v>
      </c>
      <c r="C31" s="2" t="s">
        <v>472</v>
      </c>
      <c r="D31" s="2" t="s">
        <v>473</v>
      </c>
      <c r="E31" s="4" t="s">
        <v>313</v>
      </c>
    </row>
    <row r="32" spans="1:5" ht="63.75" x14ac:dyDescent="0.2">
      <c r="A32" s="1">
        <v>30</v>
      </c>
      <c r="B32" s="11" t="s">
        <v>474</v>
      </c>
      <c r="C32" s="2" t="s">
        <v>475</v>
      </c>
      <c r="D32" s="2" t="s">
        <v>480</v>
      </c>
      <c r="E32" s="4" t="s">
        <v>305</v>
      </c>
    </row>
    <row r="33" spans="1:5" ht="51" x14ac:dyDescent="0.2">
      <c r="A33" s="1">
        <v>31</v>
      </c>
      <c r="B33" s="11" t="s">
        <v>476</v>
      </c>
      <c r="C33" s="2" t="s">
        <v>477</v>
      </c>
      <c r="D33" s="2" t="s">
        <v>481</v>
      </c>
      <c r="E33" s="4" t="s">
        <v>305</v>
      </c>
    </row>
    <row r="34" spans="1:5" ht="89.25" x14ac:dyDescent="0.2">
      <c r="A34" s="1">
        <v>32</v>
      </c>
      <c r="B34" s="11" t="s">
        <v>478</v>
      </c>
      <c r="C34" s="2" t="s">
        <v>479</v>
      </c>
      <c r="D34" s="2" t="s">
        <v>482</v>
      </c>
      <c r="E34" s="4" t="s">
        <v>313</v>
      </c>
    </row>
    <row r="35" spans="1:5" ht="89.25" x14ac:dyDescent="0.2">
      <c r="A35" s="1">
        <v>33</v>
      </c>
      <c r="B35" s="11" t="s">
        <v>478</v>
      </c>
      <c r="C35" s="2" t="s">
        <v>483</v>
      </c>
      <c r="D35" s="2" t="s">
        <v>484</v>
      </c>
      <c r="E35" s="4" t="s">
        <v>305</v>
      </c>
    </row>
    <row r="36" spans="1:5" ht="63.75" x14ac:dyDescent="0.2">
      <c r="A36" s="1">
        <v>34</v>
      </c>
      <c r="B36" s="11" t="s">
        <v>478</v>
      </c>
      <c r="C36" s="2" t="s">
        <v>485</v>
      </c>
      <c r="D36" s="2" t="s">
        <v>486</v>
      </c>
      <c r="E36" s="4" t="s">
        <v>305</v>
      </c>
    </row>
    <row r="37" spans="1:5" ht="76.5" x14ac:dyDescent="0.2">
      <c r="A37" s="1">
        <v>35</v>
      </c>
      <c r="B37" s="11" t="s">
        <v>478</v>
      </c>
      <c r="C37" s="2" t="s">
        <v>487</v>
      </c>
      <c r="D37" s="2" t="s">
        <v>488</v>
      </c>
      <c r="E37" s="4" t="s">
        <v>305</v>
      </c>
    </row>
    <row r="38" spans="1:5" ht="51" x14ac:dyDescent="0.2">
      <c r="A38" s="1">
        <v>36</v>
      </c>
      <c r="B38" s="11" t="s">
        <v>140</v>
      </c>
      <c r="C38" s="2" t="s">
        <v>489</v>
      </c>
      <c r="D38" s="2" t="s">
        <v>493</v>
      </c>
      <c r="E38" s="4" t="s">
        <v>313</v>
      </c>
    </row>
    <row r="39" spans="1:5" ht="114.75" x14ac:dyDescent="0.2">
      <c r="A39" s="1">
        <v>37</v>
      </c>
      <c r="B39" s="2" t="s">
        <v>490</v>
      </c>
      <c r="C39" s="2" t="s">
        <v>491</v>
      </c>
      <c r="D39" s="39" t="s">
        <v>494</v>
      </c>
      <c r="E39" s="4" t="s">
        <v>305</v>
      </c>
    </row>
    <row r="40" spans="1:5" ht="114.75" x14ac:dyDescent="0.2">
      <c r="A40" s="1">
        <v>38</v>
      </c>
      <c r="B40" s="2" t="s">
        <v>490</v>
      </c>
      <c r="C40" s="2" t="s">
        <v>492</v>
      </c>
      <c r="D40" s="39" t="s">
        <v>495</v>
      </c>
      <c r="E40" s="4" t="s">
        <v>305</v>
      </c>
    </row>
    <row r="41" spans="1:5" ht="51" x14ac:dyDescent="0.2">
      <c r="A41" s="1">
        <v>39</v>
      </c>
      <c r="B41" s="2" t="s">
        <v>496</v>
      </c>
      <c r="C41" s="2" t="s">
        <v>497</v>
      </c>
      <c r="D41" s="39" t="s">
        <v>498</v>
      </c>
      <c r="E41" s="4" t="s">
        <v>313</v>
      </c>
    </row>
    <row r="42" spans="1:5" ht="51" x14ac:dyDescent="0.2">
      <c r="A42" s="1">
        <v>40</v>
      </c>
      <c r="B42" s="11" t="s">
        <v>499</v>
      </c>
      <c r="C42" s="2" t="s">
        <v>500</v>
      </c>
      <c r="D42" s="2" t="s">
        <v>501</v>
      </c>
      <c r="E42" s="4"/>
    </row>
    <row r="43" spans="1:5" ht="51" x14ac:dyDescent="0.2">
      <c r="A43" s="1">
        <v>41</v>
      </c>
      <c r="B43" s="11" t="s">
        <v>502</v>
      </c>
      <c r="C43" s="2" t="s">
        <v>503</v>
      </c>
      <c r="D43" s="2" t="s">
        <v>504</v>
      </c>
      <c r="E43" s="4" t="s">
        <v>313</v>
      </c>
    </row>
    <row r="44" spans="1:5" ht="76.5" x14ac:dyDescent="0.2">
      <c r="A44" s="1">
        <v>42</v>
      </c>
      <c r="B44" s="2" t="s">
        <v>505</v>
      </c>
      <c r="C44" s="2" t="s">
        <v>506</v>
      </c>
      <c r="D44" s="2" t="s">
        <v>509</v>
      </c>
      <c r="E44" s="4" t="s">
        <v>317</v>
      </c>
    </row>
    <row r="45" spans="1:5" ht="51" x14ac:dyDescent="0.2">
      <c r="A45" s="1">
        <v>43</v>
      </c>
      <c r="B45" s="11" t="s">
        <v>507</v>
      </c>
      <c r="C45" s="2" t="s">
        <v>508</v>
      </c>
      <c r="D45" s="2" t="s">
        <v>510</v>
      </c>
      <c r="E45" s="4" t="s">
        <v>313</v>
      </c>
    </row>
    <row r="46" spans="1:5" ht="63.75" x14ac:dyDescent="0.2">
      <c r="A46" s="1">
        <v>44</v>
      </c>
      <c r="B46" s="2" t="s">
        <v>511</v>
      </c>
      <c r="C46" s="2" t="s">
        <v>512</v>
      </c>
      <c r="D46" s="2" t="s">
        <v>513</v>
      </c>
      <c r="E46" s="4" t="s">
        <v>313</v>
      </c>
    </row>
    <row r="47" spans="1:5" ht="38.25" x14ac:dyDescent="0.2">
      <c r="A47" s="1">
        <v>45</v>
      </c>
      <c r="B47" s="11" t="s">
        <v>329</v>
      </c>
      <c r="C47" s="2" t="s">
        <v>514</v>
      </c>
      <c r="D47" s="2" t="s">
        <v>515</v>
      </c>
      <c r="E47" s="4"/>
    </row>
    <row r="48" spans="1:5" ht="38.25" x14ac:dyDescent="0.2">
      <c r="A48" s="1">
        <v>46</v>
      </c>
      <c r="B48" s="11" t="s">
        <v>516</v>
      </c>
      <c r="C48" s="2" t="s">
        <v>517</v>
      </c>
      <c r="D48" s="2" t="s">
        <v>518</v>
      </c>
      <c r="E48" s="4"/>
    </row>
    <row r="49" spans="1:5" ht="25.5" x14ac:dyDescent="0.2">
      <c r="A49" s="1">
        <v>47</v>
      </c>
      <c r="B49" s="11" t="s">
        <v>519</v>
      </c>
      <c r="C49" s="2" t="s">
        <v>520</v>
      </c>
      <c r="D49" s="2" t="s">
        <v>521</v>
      </c>
      <c r="E49" s="4"/>
    </row>
    <row r="50" spans="1:5" ht="38.25" x14ac:dyDescent="0.2">
      <c r="A50" s="1">
        <v>48</v>
      </c>
      <c r="B50" s="11" t="s">
        <v>522</v>
      </c>
      <c r="C50" s="2" t="s">
        <v>523</v>
      </c>
      <c r="D50" s="2" t="s">
        <v>524</v>
      </c>
      <c r="E50" s="4" t="s">
        <v>603</v>
      </c>
    </row>
    <row r="51" spans="1:5" ht="25.5" x14ac:dyDescent="0.2">
      <c r="A51" s="1">
        <v>49</v>
      </c>
      <c r="B51" s="11" t="s">
        <v>525</v>
      </c>
      <c r="C51" s="2" t="s">
        <v>526</v>
      </c>
      <c r="D51" s="2" t="s">
        <v>527</v>
      </c>
      <c r="E51" s="4"/>
    </row>
    <row r="52" spans="1:5" ht="38.25" x14ac:dyDescent="0.2">
      <c r="A52" s="1">
        <v>50</v>
      </c>
      <c r="B52" s="11" t="s">
        <v>528</v>
      </c>
      <c r="C52" s="2" t="s">
        <v>529</v>
      </c>
      <c r="D52" s="2" t="s">
        <v>530</v>
      </c>
      <c r="E52" s="4"/>
    </row>
    <row r="53" spans="1:5" ht="38.25" x14ac:dyDescent="0.2">
      <c r="A53" s="1">
        <v>51</v>
      </c>
      <c r="B53" s="11" t="s">
        <v>531</v>
      </c>
      <c r="C53" s="2" t="s">
        <v>532</v>
      </c>
      <c r="D53" s="2" t="s">
        <v>535</v>
      </c>
      <c r="E53" s="4" t="s">
        <v>603</v>
      </c>
    </row>
    <row r="54" spans="1:5" ht="25.5" x14ac:dyDescent="0.2">
      <c r="A54" s="1">
        <v>52</v>
      </c>
      <c r="B54" s="11" t="s">
        <v>533</v>
      </c>
      <c r="C54" s="2" t="s">
        <v>534</v>
      </c>
      <c r="D54" s="2" t="s">
        <v>536</v>
      </c>
      <c r="E54" s="4" t="s">
        <v>317</v>
      </c>
    </row>
    <row r="55" spans="1:5" ht="25.5" x14ac:dyDescent="0.2">
      <c r="A55" s="1">
        <v>53</v>
      </c>
      <c r="B55" s="2" t="s">
        <v>537</v>
      </c>
      <c r="C55" s="2" t="s">
        <v>538</v>
      </c>
      <c r="D55" s="2" t="s">
        <v>539</v>
      </c>
      <c r="E55" s="4" t="s">
        <v>317</v>
      </c>
    </row>
    <row r="56" spans="1:5" ht="51" x14ac:dyDescent="0.2">
      <c r="A56" s="1">
        <v>54</v>
      </c>
      <c r="B56" s="23" t="s">
        <v>540</v>
      </c>
      <c r="C56" s="24" t="s">
        <v>541</v>
      </c>
      <c r="D56" s="24" t="s">
        <v>544</v>
      </c>
      <c r="E56" s="4"/>
    </row>
    <row r="57" spans="1:5" ht="63.75" x14ac:dyDescent="0.2">
      <c r="A57" s="1">
        <v>55</v>
      </c>
      <c r="B57" s="23" t="s">
        <v>542</v>
      </c>
      <c r="C57" s="24" t="s">
        <v>543</v>
      </c>
      <c r="D57" s="24" t="s">
        <v>545</v>
      </c>
      <c r="E57" s="4"/>
    </row>
    <row r="58" spans="1:5" ht="51" x14ac:dyDescent="0.2">
      <c r="A58" s="1">
        <v>56</v>
      </c>
      <c r="B58" s="23" t="s">
        <v>546</v>
      </c>
      <c r="C58" s="24" t="s">
        <v>547</v>
      </c>
      <c r="D58" s="24" t="s">
        <v>548</v>
      </c>
      <c r="E58" s="4"/>
    </row>
    <row r="59" spans="1:5" ht="51" x14ac:dyDescent="0.2">
      <c r="A59" s="1">
        <v>57</v>
      </c>
      <c r="B59" s="23" t="s">
        <v>549</v>
      </c>
      <c r="C59" s="24" t="s">
        <v>550</v>
      </c>
      <c r="D59" s="24" t="s">
        <v>553</v>
      </c>
      <c r="E59" s="4"/>
    </row>
    <row r="60" spans="1:5" ht="51" x14ac:dyDescent="0.2">
      <c r="A60" s="1">
        <v>58</v>
      </c>
      <c r="B60" s="23" t="s">
        <v>551</v>
      </c>
      <c r="C60" s="24" t="s">
        <v>552</v>
      </c>
      <c r="D60" s="24" t="s">
        <v>554</v>
      </c>
      <c r="E60" s="4"/>
    </row>
    <row r="61" spans="1:5" ht="63.75" x14ac:dyDescent="0.2">
      <c r="A61" s="1">
        <v>59</v>
      </c>
      <c r="B61" s="23" t="s">
        <v>555</v>
      </c>
      <c r="C61" s="24" t="s">
        <v>556</v>
      </c>
      <c r="D61" s="24" t="s">
        <v>557</v>
      </c>
      <c r="E61" s="4" t="s">
        <v>317</v>
      </c>
    </row>
    <row r="62" spans="1:5" ht="38.25" x14ac:dyDescent="0.2">
      <c r="A62" s="1">
        <v>60</v>
      </c>
      <c r="B62" s="23" t="s">
        <v>558</v>
      </c>
      <c r="C62" s="24" t="s">
        <v>559</v>
      </c>
      <c r="D62" s="24" t="s">
        <v>560</v>
      </c>
      <c r="E62" s="4"/>
    </row>
    <row r="63" spans="1:5" ht="38.25" x14ac:dyDescent="0.2">
      <c r="A63" s="1">
        <v>61</v>
      </c>
      <c r="B63" s="24" t="s">
        <v>561</v>
      </c>
      <c r="C63" s="24" t="s">
        <v>562</v>
      </c>
      <c r="D63" s="24" t="s">
        <v>563</v>
      </c>
      <c r="E63" s="25" t="s">
        <v>305</v>
      </c>
    </row>
    <row r="64" spans="1:5" ht="25.5" x14ac:dyDescent="0.2">
      <c r="A64" s="1">
        <v>62</v>
      </c>
      <c r="B64" s="23" t="s">
        <v>564</v>
      </c>
      <c r="C64" s="24" t="s">
        <v>565</v>
      </c>
      <c r="D64" s="24" t="s">
        <v>566</v>
      </c>
      <c r="E64" s="4" t="s">
        <v>305</v>
      </c>
    </row>
    <row r="65" spans="1:5" ht="25.5" x14ac:dyDescent="0.2">
      <c r="A65" s="1">
        <v>63</v>
      </c>
      <c r="B65" s="23" t="s">
        <v>567</v>
      </c>
      <c r="C65" s="24" t="s">
        <v>568</v>
      </c>
      <c r="D65" s="24" t="s">
        <v>569</v>
      </c>
      <c r="E65" s="4" t="s">
        <v>305</v>
      </c>
    </row>
    <row r="66" spans="1:5" ht="51" x14ac:dyDescent="0.2">
      <c r="A66" s="1">
        <v>64</v>
      </c>
      <c r="B66" s="23" t="s">
        <v>570</v>
      </c>
      <c r="C66" s="24" t="s">
        <v>571</v>
      </c>
      <c r="D66" s="24" t="s">
        <v>572</v>
      </c>
      <c r="E66" s="4"/>
    </row>
    <row r="67" spans="1:5" ht="25.5" x14ac:dyDescent="0.2">
      <c r="A67" s="1">
        <v>65</v>
      </c>
      <c r="B67" s="23" t="s">
        <v>573</v>
      </c>
      <c r="C67" s="24" t="s">
        <v>574</v>
      </c>
      <c r="D67" s="24" t="s">
        <v>575</v>
      </c>
      <c r="E67" s="4"/>
    </row>
    <row r="68" spans="1:5" ht="38.25" x14ac:dyDescent="0.2">
      <c r="A68" s="1">
        <v>66</v>
      </c>
      <c r="B68" s="23" t="s">
        <v>576</v>
      </c>
      <c r="C68" s="24" t="s">
        <v>577</v>
      </c>
      <c r="D68" s="24" t="s">
        <v>578</v>
      </c>
      <c r="E68" s="4"/>
    </row>
    <row r="69" spans="1:5" ht="25.5" x14ac:dyDescent="0.2">
      <c r="A69" s="1">
        <v>67</v>
      </c>
      <c r="B69" s="23" t="s">
        <v>579</v>
      </c>
      <c r="C69" s="24" t="s">
        <v>580</v>
      </c>
      <c r="D69" s="24" t="s">
        <v>581</v>
      </c>
      <c r="E69" s="4"/>
    </row>
    <row r="70" spans="1:5" ht="25.5" x14ac:dyDescent="0.2">
      <c r="A70" s="1">
        <v>68</v>
      </c>
      <c r="B70" s="23" t="s">
        <v>582</v>
      </c>
      <c r="C70" s="24" t="s">
        <v>583</v>
      </c>
      <c r="D70" s="24" t="s">
        <v>586</v>
      </c>
      <c r="E70" s="4" t="s">
        <v>305</v>
      </c>
    </row>
    <row r="71" spans="1:5" ht="38.25" x14ac:dyDescent="0.2">
      <c r="A71" s="1">
        <v>69</v>
      </c>
      <c r="B71" s="23" t="s">
        <v>584</v>
      </c>
      <c r="C71" s="24" t="s">
        <v>585</v>
      </c>
      <c r="D71" s="24" t="s">
        <v>587</v>
      </c>
      <c r="E71" s="4" t="s">
        <v>305</v>
      </c>
    </row>
    <row r="72" spans="1:5" ht="25.5" x14ac:dyDescent="0.2">
      <c r="A72" s="1">
        <v>70</v>
      </c>
      <c r="B72" s="23" t="s">
        <v>588</v>
      </c>
      <c r="C72" s="24" t="s">
        <v>589</v>
      </c>
      <c r="D72" s="24" t="s">
        <v>590</v>
      </c>
      <c r="E72" s="4" t="s">
        <v>305</v>
      </c>
    </row>
    <row r="73" spans="1:5" ht="38.25" x14ac:dyDescent="0.2">
      <c r="A73" s="1">
        <v>71</v>
      </c>
      <c r="B73" s="23" t="s">
        <v>591</v>
      </c>
      <c r="C73" s="24" t="s">
        <v>592</v>
      </c>
      <c r="D73" s="24" t="s">
        <v>593</v>
      </c>
      <c r="E73" s="4" t="s">
        <v>305</v>
      </c>
    </row>
    <row r="74" spans="1:5" ht="38.25" x14ac:dyDescent="0.2">
      <c r="A74" s="1">
        <v>72</v>
      </c>
      <c r="B74" s="23" t="s">
        <v>302</v>
      </c>
      <c r="C74" s="24" t="s">
        <v>594</v>
      </c>
      <c r="D74" s="24" t="s">
        <v>595</v>
      </c>
      <c r="E74" s="4" t="s">
        <v>305</v>
      </c>
    </row>
    <row r="75" spans="1:5" ht="25.5" x14ac:dyDescent="0.2">
      <c r="A75" s="1">
        <v>73</v>
      </c>
      <c r="B75" s="23" t="s">
        <v>596</v>
      </c>
      <c r="C75" s="24" t="s">
        <v>597</v>
      </c>
      <c r="D75" s="24" t="s">
        <v>598</v>
      </c>
      <c r="E75" s="4" t="s">
        <v>305</v>
      </c>
    </row>
    <row r="76" spans="1:5" ht="25.5" x14ac:dyDescent="0.2">
      <c r="A76" s="1">
        <v>74</v>
      </c>
      <c r="B76" s="23" t="s">
        <v>599</v>
      </c>
      <c r="C76" s="24" t="s">
        <v>600</v>
      </c>
      <c r="D76" s="24" t="s">
        <v>601</v>
      </c>
      <c r="E76" s="4" t="s">
        <v>305</v>
      </c>
    </row>
  </sheetData>
  <mergeCells count="1"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M162"/>
  <sheetViews>
    <sheetView tabSelected="1" workbookViewId="0">
      <selection activeCell="G4" sqref="G4"/>
    </sheetView>
  </sheetViews>
  <sheetFormatPr defaultRowHeight="15.75" x14ac:dyDescent="0.25"/>
  <cols>
    <col min="1" max="1" width="24.7109375" style="48" bestFit="1" customWidth="1"/>
    <col min="2" max="2" width="15" style="48" customWidth="1"/>
    <col min="3" max="3" width="19" style="48" customWidth="1"/>
    <col min="4" max="4" width="13.85546875" style="48" customWidth="1"/>
    <col min="5" max="6" width="20.85546875" style="48" customWidth="1"/>
    <col min="7" max="7" width="28.5703125" style="74" customWidth="1"/>
    <col min="8" max="8" width="38.140625" style="50" customWidth="1"/>
    <col min="9" max="9" width="27.5703125" style="51" customWidth="1"/>
    <col min="10" max="11" width="9.140625" style="52"/>
    <col min="12" max="12" width="39.28515625" style="52" customWidth="1"/>
    <col min="13" max="16384" width="9.140625" style="48"/>
  </cols>
  <sheetData>
    <row r="1" spans="1:13" x14ac:dyDescent="0.25">
      <c r="A1" s="46"/>
      <c r="B1" s="46"/>
      <c r="C1" s="46"/>
      <c r="D1" s="47"/>
      <c r="G1" s="49"/>
    </row>
    <row r="2" spans="1:13" ht="26.25" customHeight="1" x14ac:dyDescent="0.25">
      <c r="A2" s="53" t="s">
        <v>321</v>
      </c>
      <c r="B2" s="53"/>
      <c r="C2" s="53" t="s">
        <v>320</v>
      </c>
      <c r="D2" s="54"/>
      <c r="E2" s="55" t="s">
        <v>909</v>
      </c>
      <c r="F2" s="56" t="s">
        <v>973</v>
      </c>
      <c r="G2" s="56"/>
      <c r="H2" s="53" t="s">
        <v>969</v>
      </c>
      <c r="I2" s="57"/>
    </row>
    <row r="3" spans="1:13" x14ac:dyDescent="0.25">
      <c r="A3" s="53"/>
      <c r="B3" s="53"/>
      <c r="C3" s="53"/>
      <c r="D3" s="54"/>
      <c r="E3" s="55"/>
      <c r="F3" s="58" t="s">
        <v>976</v>
      </c>
      <c r="G3" s="59" t="s">
        <v>977</v>
      </c>
      <c r="H3" s="53"/>
      <c r="I3" s="57"/>
    </row>
    <row r="4" spans="1:13" ht="50.25" customHeight="1" x14ac:dyDescent="0.25">
      <c r="A4" s="43" t="s">
        <v>605</v>
      </c>
      <c r="B4" s="43"/>
      <c r="C4" s="43" t="s">
        <v>604</v>
      </c>
      <c r="D4" s="45"/>
      <c r="E4" s="60" t="s">
        <v>911</v>
      </c>
      <c r="F4" s="60" t="str">
        <f>IF(G4=[1]Общее!$P124,"Ордер на земляные работы",IF(G4=[1]Общее!$O124,"Заявление на проведение земляных работ",IF(G4=[1]Общее!$N124,"Получение разрешения на размещение",IF(G4=[1]Общее!$M124,[1]Общее!$M$2,IF(G4=[1]Общее!$L124,[1]Общее!$L$2,IF(G4=[1]Общее!$K$124,[1]Общее!$K$2,IF(G4=[1]Общее!$J$124,[1]Общее!$J$2,IF(G4=[1]Общее!$I$124,[1]Общее!$I$2,"Текущих работ не выполненно"))))))))</f>
        <v>Ордер на земляные работы</v>
      </c>
      <c r="G4" s="61" t="str">
        <f>IF(AND(VLOOKUP(A4,[1]Общее!$D$34:$AD$216,13,0)&gt;0,VLOOKUP(A4,[1]Общее!$D$34:$AD$216,13,0)&lt;&gt;"нет информации"),VLOOKUP(A4,[1]Общее!$D$34:$AD$216,13,0),IF(AND(VLOOKUP(A4,[1]Общее!$D$34:$AD$216,12,0)&gt;0,VLOOKUP(A4,[1]Общее!$D$34:$AD$216,12,0)&lt;&gt;"нет информации"),VLOOKUP(A4,[1]Общее!$D$34:$AD$216,12,0),IF(AND(VLOOKUP(A4,[1]Общее!$D$34:$AD$216,11,0)&gt;0,VLOOKUP(A4,[1]Общее!$D$34:$AD$216,11,0)&lt;&gt;"нет информации"),VLOOKUP(A4,[1]Общее!$D$34:$AD$216,11,0),IF(AND(VLOOKUP(A4,[1]Общее!$D$34:$AD$216,10,0)&gt;0,VLOOKUP(A4,[1]Общее!$D$34:$AD$216,10,0)&lt;&gt;"нет информации"),VLOOKUP(A4,[1]Общее!$D$34:$AD$216,10,0),IF(AND(VLOOKUP(A4,[1]Общее!$D$34:$AD$216,9,0)&gt;0,VLOOKUP(A4,[1]Общее!$D$34:$AD$216,9,0)&lt;&gt;"нет информации"),VLOOKUP(A4,[1]Общее!$D$34:$AD$216,9,0),IF(AND(VLOOKUP(A4,[1]Общее!$D$34:$AD$216,8,0)&gt;0,VLOOKUP(A4,[1]Общее!$D$34:$AD$216,8,0)&lt;&gt;"нет информации"),VLOOKUP(A4,[1]Общее!$D$34:$AD$216,8,0),IF(AND(VLOOKUP(A4,[1]Общее!$D$34:$AD$216,7,0)&gt;0,VLOOKUP(A4,[1]Общее!$D$34:$AD$216,7,0)&lt;&gt;"нет информации"),VLOOKUP(A4,[1]Общее!$D$34:$AD$216,7,0),IF(AND(VLOOKUP(A4,[1]Общее!$D$34:$AD$216,6,0)&gt;0,VLOOKUP(A4,[1]Общее!$D$34:$AD$216,6,0)&lt;&gt;"нет информации"),VLOOKUP(A4,[1]Общее!$D$34:$AD$216,6,0),"нет сведений (либо работы выполнены)"))))))))</f>
        <v>№ 04-07/108 от 16.10.2019 (до 20.10.2019)</v>
      </c>
      <c r="H4" s="62"/>
      <c r="I4" s="63" t="s">
        <v>978</v>
      </c>
      <c r="J4" s="40" t="e">
        <f>SUBSTITUTE(ADDRESS(1,MIN((IF($A$4:$H$12=$I$4,COLUMN(A4:H12)))),4),1,"")</f>
        <v>#VALUE!</v>
      </c>
      <c r="K4" s="52" t="str">
        <f>IF(IF(AND(VLOOKUP(A4,[1]Общее!$D$34:$AD$216,13,0)&gt;0,VLOOKUP(A4,[1]Общее!$D$34:$AD$216,13,0)&lt;&gt;"нет информации"),VLOOKUP(A4,[1]Общее!$D$34:$AD$216,13,0),IF(AND(VLOOKUP(A4,[1]Общее!$D$34:$AD$216,12,0)&gt;0,VLOOKUP(A4,[1]Общее!$D$34:$AD$216,12,0)&lt;&gt;"нет информации"),VLOOKUP(A4,[1]Общее!$D$34:$AD$216,12,0),IF(AND(VLOOKUP(A4,[1]Общее!$D$34:$AD$216,11,0)&gt;0,VLOOKUP(A4,[1]Общее!$D$34:$AD$216,11,0)&lt;&gt;"нет информации"),VLOOKUP(A4,[1]Общее!$D$34:$AD$216,11,0),IF(AND(VLOOKUP(A4,[1]Общее!$D$34:$AD$216,10,0)&gt;0,VLOOKUP(A4,[1]Общее!$D$34:$AD$216,10,0)&lt;&gt;"нет информации"),VLOOKUP(A4,[1]Общее!$D$34:$AD$216,10,0),IF(AND(VLOOKUP(A4,[1]Общее!$D$34:$AD$216,9,0)&gt;0,VLOOKUP(A4,[1]Общее!$D$34:$AD$216,9,0)&lt;&gt;"нет информации"),VLOOKUP(A4,[1]Общее!$D$34:$AD$216,9,0),IF(AND(VLOOKUP(A4,[1]Общее!$D$34:$AD$216,8,0)&gt;0,VLOOKUP(A4,[1]Общее!$D$34:$AD$216,8,0)&lt;&gt;"нет информации"),VLOOKUP(A4,[1]Общее!$D$34:$AD$216,8,0),IF(AND(VLOOKUP(A4,[1]Общее!$D$34:$AD$216,7,0)&gt;0,VLOOKUP(A4,[1]Общее!$D$34:$AD$216,7,0)&lt;&gt;"нет информации"),VLOOKUP(A4,[1]Общее!$D$34:$AD$216,7,0),IF(AND(VLOOKUP(A4,[1]Общее!$D$34:$AD$216,6,0)&gt;0,VLOOKUP(A4,[1]Общее!$D$34:$AD$216,6,0)&lt;&gt;"нет информации"),VLOOKUP(A4,[1]Общее!$D$34:$AD$216,6,0),"нет сведений (либо работы выполнены)"))))))))=[1]Общее!$P$124,"Ордер на земляные работы",IF(IF(AND(VLOOKUP(A4,[1]Общее!$D$34:$AD$216,13,0)&gt;0,VLOOKUP(A4,[1]Общее!$D$34:$AD$216,13,0)&lt;&gt;"нет информации"),VLOOKUP(A4,[1]Общее!$D$34:$AD$216,13,0),IF(AND(VLOOKUP(A4,[1]Общее!$D$34:$AD$216,12,0)&gt;0,VLOOKUP(A4,[1]Общее!$D$34:$AD$216,12,0)&lt;&gt;"нет информации"),VLOOKUP(A4,[1]Общее!$D$34:$AD$216,12,0),IF(AND(VLOOKUP(A4,[1]Общее!$D$34:$AD$216,11,0)&gt;0,VLOOKUP(A4,[1]Общее!$D$34:$AD$216,11,0)&lt;&gt;"нет информации"),VLOOKUP(A4,[1]Общее!$D$34:$AD$216,11,0),IF(AND(VLOOKUP(A4,[1]Общее!$D$34:$AD$216,10,0)&gt;0,VLOOKUP(A4,[1]Общее!$D$34:$AD$216,10,0)&lt;&gt;"нет информации"),VLOOKUP(A4,[1]Общее!$D$34:$AD$216,10,0),IF(AND(VLOOKUP(A4,[1]Общее!$D$34:$AD$216,9,0)&gt;0,VLOOKUP(A4,[1]Общее!$D$34:$AD$216,9,0)&lt;&gt;"нет информации"),VLOOKUP(A4,[1]Общее!$D$34:$AD$216,9,0),IF(AND(VLOOKUP(A4,[1]Общее!$D$34:$AD$216,8,0)&gt;0,VLOOKUP(A4,[1]Общее!$D$34:$AD$216,8,0)&lt;&gt;"нет информации"),VLOOKUP(A4,[1]Общее!$D$34:$AD$216,8,0),IF(AND(VLOOKUP(A4,[1]Общее!$D$34:$AD$216,7,0)&gt;0,VLOOKUP(A4,[1]Общее!$D$34:$AD$216,7,0)&lt;&gt;"нет информации"),VLOOKUP(A4,[1]Общее!$D$34:$AD$216,7,0),IF(AND(VLOOKUP(A4,[1]Общее!$D$34:$AD$216,6,0)&gt;0,VLOOKUP(A4,[1]Общее!$D$34:$AD$216,6,0)&lt;&gt;"нет информации"),VLOOKUP(A4,[1]Общее!$D$34:$AD$216,6,0),"нет сведений (либо работы выполнены)"))))))))=[1]Общее!$O$124,"Заявление на проведение земляных работ",IF(IF(AND(VLOOKUP(A4,[1]Общее!$D$34:$AD$216,13,0)&gt;0,VLOOKUP(A4,[1]Общее!$D$34:$AD$216,13,0)&lt;&gt;"нет информации"),VLOOKUP(A4,[1]Общее!$D$34:$AD$216,13,0),IF(AND(VLOOKUP(A4,[1]Общее!$D$34:$AD$216,12,0)&gt;0,VLOOKUP(A4,[1]Общее!$D$34:$AD$216,12,0)&lt;&gt;"нет информации"),VLOOKUP(A4,[1]Общее!$D$34:$AD$216,12,0),IF(AND(VLOOKUP(A4,[1]Общее!$D$34:$AD$216,11,0)&gt;0,VLOOKUP(A4,[1]Общее!$D$34:$AD$216,11,0)&lt;&gt;"нет информации"),VLOOKUP(A4,[1]Общее!$D$34:$AD$216,11,0),IF(AND(VLOOKUP(A4,[1]Общее!$D$34:$AD$216,10,0)&gt;0,VLOOKUP(A4,[1]Общее!$D$34:$AD$216,10,0)&lt;&gt;"нет информации"),VLOOKUP(A4,[1]Общее!$D$34:$AD$216,10,0),IF(AND(VLOOKUP(A4,[1]Общее!$D$34:$AD$216,9,0)&gt;0,VLOOKUP(A4,[1]Общее!$D$34:$AD$216,9,0)&lt;&gt;"нет информации"),VLOOKUP(A4,[1]Общее!$D$34:$AD$216,9,0),IF(AND(VLOOKUP(A4,[1]Общее!$D$34:$AD$216,8,0)&gt;0,VLOOKUP(A4,[1]Общее!$D$34:$AD$216,8,0)&lt;&gt;"нет информации"),VLOOKUP(A4,[1]Общее!$D$34:$AD$216,8,0),IF(AND(VLOOKUP(A4,[1]Общее!$D$34:$AD$216,7,0)&gt;0,VLOOKUP(A4,[1]Общее!$D$34:$AD$216,7,0)&lt;&gt;"нет информации"),VLOOKUP(A4,[1]Общее!$D$34:$AD$216,7,0),IF(AND(VLOOKUP(A4,[1]Общее!$D$34:$AD$216,6,0)&gt;0,VLOOKUP(A4,[1]Общее!$D$34:$AD$216,6,0)&lt;&gt;"нет информации"),VLOOKUP(A4,[1]Общее!$D$34:$AD$216,6,0),"нет сведений (либо работы выполнены)"))))))))=[1]Общее!$N$124,"Получение разрешения на размещение",IF(IF(AND(VLOOKUP(A4,[1]Общее!$D$34:$AD$216,13,0)&gt;0,VLOOKUP(A4,[1]Общее!$D$34:$AD$216,13,0)&lt;&gt;"нет информации"),VLOOKUP(A4,[1]Общее!$D$34:$AD$216,13,0),IF(AND(VLOOKUP(A4,[1]Общее!$D$34:$AD$216,12,0)&gt;0,VLOOKUP(A4,[1]Общее!$D$34:$AD$216,12,0)&lt;&gt;"нет информации"),VLOOKUP(A4,[1]Общее!$D$34:$AD$216,12,0),IF(AND(VLOOKUP(A4,[1]Общее!$D$34:$AD$216,11,0)&gt;0,VLOOKUP(A4,[1]Общее!$D$34:$AD$216,11,0)&lt;&gt;"нет информации"),VLOOKUP(A4,[1]Общее!$D$34:$AD$216,11,0),IF(AND(VLOOKUP(A4,[1]Общее!$D$34:$AD$216,10,0)&gt;0,VLOOKUP(A4,[1]Общее!$D$34:$AD$216,10,0)&lt;&gt;"нет информации"),VLOOKUP(A4,[1]Общее!$D$34:$AD$216,10,0),IF(AND(VLOOKUP(A4,[1]Общее!$D$34:$AD$216,9,0)&gt;0,VLOOKUP(A4,[1]Общее!$D$34:$AD$216,9,0)&lt;&gt;"нет информации"),VLOOKUP(A4,[1]Общее!$D$34:$AD$216,9,0),IF(AND(VLOOKUP(A4,[1]Общее!$D$34:$AD$216,8,0)&gt;0,VLOOKUP(A4,[1]Общее!$D$34:$AD$216,8,0)&lt;&gt;"нет информации"),VLOOKUP(A4,[1]Общее!$D$34:$AD$216,8,0),IF(AND(VLOOKUP(A4,[1]Общее!$D$34:$AD$216,7,0)&gt;0,VLOOKUP(A4,[1]Общее!$D$34:$AD$216,7,0)&lt;&gt;"нет информации"),VLOOKUP(A4,[1]Общее!$D$34:$AD$216,7,0),IF(AND(VLOOKUP(A4,[1]Общее!$D$34:$AD$216,6,0)&gt;0,VLOOKUP(A4,[1]Общее!$D$34:$AD$216,6,0)&lt;&gt;"нет информации"),VLOOKUP(A4,[1]Общее!$D$34:$AD$216,6,0),"нет сведений (либо работы выполнены)"))))))))=[1]Общее!$M$124,"Заявление на выдачу разрешения на размещение",IF(IF(AND(VLOOKUP(A4,[1]Общее!$D$34:$AD$216,13,0)&gt;0,VLOOKUP(A4,[1]Общее!$D$34:$AD$216,13,0)&lt;&gt;"нет информации"),VLOOKUP(A4,[1]Общее!$D$34:$AD$216,13,0),IF(AND(VLOOKUP(A4,[1]Общее!$D$34:$AD$216,12,0)&gt;0,VLOOKUP(A4,[1]Общее!$D$34:$AD$216,12,0)&lt;&gt;"нет информации"),VLOOKUP(A4,[1]Общее!$D$34:$AD$216,12,0),IF(AND(VLOOKUP(A4,[1]Общее!$D$34:$AD$216,11,0)&gt;0,VLOOKUP(A4,[1]Общее!$D$34:$AD$216,11,0)&lt;&gt;"нет информации"),VLOOKUP(A4,[1]Общее!$D$34:$AD$216,11,0),IF(AND(VLOOKUP(A4,[1]Общее!$D$34:$AD$216,10,0)&gt;0,VLOOKUP(A4,[1]Общее!$D$34:$AD$216,10,0)&lt;&gt;"нет информации"),VLOOKUP(A4,[1]Общее!$D$34:$AD$216,10,0),IF(AND(VLOOKUP(A4,[1]Общее!$D$34:$AD$216,9,0)&gt;0,VLOOKUP(A4,[1]Общее!$D$34:$AD$216,9,0)&lt;&gt;"нет информации"),VLOOKUP(A4,[1]Общее!$D$34:$AD$216,9,0),IF(AND(VLOOKUP(A4,[1]Общее!$D$34:$AD$216,8,0)&gt;0,VLOOKUP(A4,[1]Общее!$D$34:$AD$216,8,0)&lt;&gt;"нет информации"),VLOOKUP(A4,[1]Общее!$D$34:$AD$216,8,0),IF(AND(VLOOKUP(A4,[1]Общее!$D$34:$AD$216,7,0)&gt;0,VLOOKUP(A4,[1]Общее!$D$34:$AD$216,7,0)&lt;&gt;"нет информации"),VLOOKUP(A4,[1]Общее!$D$34:$AD$216,7,0),IF(AND(VLOOKUP(A4,[1]Общее!$D$34:$AD$216,6,0)&gt;0,VLOOKUP(A4,[1]Общее!$D$34:$AD$216,6,0)&lt;&gt;"нет информации"),VLOOKUP(A4,[1]Общее!$D$34:$AD$216,6,0),"нет сведений (либо работы выполнены)"))))))))=[1]Общее!$L$124,"Подготовка акта выбора трассы",IF(1=1,1,1))))))</f>
        <v>Ордер на земляные работы</v>
      </c>
      <c r="L4" s="64"/>
    </row>
    <row r="5" spans="1:13" ht="51" x14ac:dyDescent="0.25">
      <c r="A5" s="43" t="s">
        <v>607</v>
      </c>
      <c r="B5" s="20"/>
      <c r="C5" s="43" t="s">
        <v>606</v>
      </c>
      <c r="D5" s="45"/>
      <c r="E5" s="60" t="s">
        <v>912</v>
      </c>
      <c r="F5" s="60" t="e">
        <f>IF(G5=[1]Общее!$P125,"Ордер на земляные работы",IF(G5=[1]Общее!$O125,"Заявление на проведение земляных работ",IF(G5=[1]Общее!$N125,"Получение разрешения на размещение",IF(G5=[1]Общее!$M125,[1]Общее!$M$2,IF(G5=[1]Общее!$L125,[1]Общее!$L$2,IF(G5=[1]Общее!$K$124,[1]Общее!$K$2,IF(G5=[1]Общее!$J$124,[1]Общее!$J$2,IF(G5=[1]Общее!$I$124,[1]Общее!$I$2,"Текущих работ не выполненно"))))))))</f>
        <v>#N/A</v>
      </c>
      <c r="G5" s="61" t="e">
        <f>IF(AND(VLOOKUP(A5,[1]Общее!$D$34:$AD$216,13,0)&gt;0,VLOOKUP(A5,[1]Общее!$D$34:$AD$216,13,0)&lt;&gt;"нет информации"),VLOOKUP(A5,[1]Общее!$D$34:$AD$216,13,0),IF(AND(VLOOKUP(A5,[1]Общее!$D$34:$AD$216,12,0)&gt;0,VLOOKUP(A5,[1]Общее!$D$34:$AD$216,12,0)&lt;&gt;"нет информации"),VLOOKUP(A5,[1]Общее!$D$34:$AD$216,12,0),IF(AND(VLOOKUP(A5,[1]Общее!$D$34:$AD$216,11,0)&gt;0,VLOOKUP(A5,[1]Общее!$D$34:$AD$216,11,0)&lt;&gt;"нет информации"),VLOOKUP(A5,[1]Общее!$D$34:$AD$216,11,0),IF(AND(VLOOKUP(A5,[1]Общее!$D$34:$AD$216,10,0)&gt;0,VLOOKUP(A5,[1]Общее!$D$34:$AD$216,10,0)&lt;&gt;"нет информации"),VLOOKUP(A5,[1]Общее!$D$34:$AD$216,10,0),IF(AND(VLOOKUP(A5,[1]Общее!$D$34:$AD$216,9,0)&gt;0,VLOOKUP(A5,[1]Общее!$D$34:$AD$216,9,0)&lt;&gt;"нет информации"),VLOOKUP(A5,[1]Общее!$D$34:$AD$216,9,0),IF(AND(VLOOKUP(A5,[1]Общее!$D$34:$AD$216,8,0)&gt;0,VLOOKUP(A5,[1]Общее!$D$34:$AD$216,8,0)&lt;&gt;"нет информации"),VLOOKUP(A5,[1]Общее!$D$34:$AD$216,8,0),IF(AND(VLOOKUP(A5,[1]Общее!$D$34:$AD$216,7,0)&gt;0,VLOOKUP(A5,[1]Общее!$D$34:$AD$216,7,0)&lt;&gt;"нет информации"),VLOOKUP(A5,[1]Общее!$D$34:$AD$216,7,0),IF(AND(VLOOKUP(A5,[1]Общее!$D$34:$AD$216,6,0)&gt;0,VLOOKUP(A5,[1]Общее!$D$34:$AD$216,6,0)&lt;&gt;"нет информации"),VLOOKUP(A5,[1]Общее!$D$34:$AD$216,6,0),"нет сведений (либо работы выполнены)"))))))))</f>
        <v>#N/A</v>
      </c>
      <c r="I5" s="64"/>
      <c r="J5" s="65" t="str">
        <f>SUBSTITUTE(ADDRESS(3,COLUMN(),4),1,"")</f>
        <v>J3</v>
      </c>
      <c r="K5" s="66">
        <v>2</v>
      </c>
      <c r="L5" s="66">
        <v>2</v>
      </c>
      <c r="M5" s="67">
        <v>3</v>
      </c>
    </row>
    <row r="6" spans="1:13" ht="51" customHeight="1" x14ac:dyDescent="0.25">
      <c r="A6" s="43" t="s">
        <v>609</v>
      </c>
      <c r="B6" s="43"/>
      <c r="C6" s="43" t="s">
        <v>608</v>
      </c>
      <c r="D6" s="45"/>
      <c r="E6" s="60" t="s">
        <v>913</v>
      </c>
      <c r="F6" s="60" t="str">
        <f>IF(G6=[1]Общее!P126,"Ордер на земляные работы",IF(G6=[1]Общее!$O126,"Заявление на проведение земляных работ",IF(G6=[1]Общее!$N126,"Получение разрешения на размещение",IF(G6=[1]Общее!$M126,[1]Общее!$M$2,IF(G6=[1]Общее!$L126,[1]Общее!$L$2,IF(G6=[1]Общее!$K$124,[1]Общее!$K$2,IF(G6=[1]Общее!$J$124,[1]Общее!$J$2,IF(G6=[1]Общее!$I$124,[1]Общее!$I$2,"Текущих работ не выполненно"))))))))</f>
        <v>Текущих работ не выполненно</v>
      </c>
      <c r="G6" s="61" t="str">
        <f>IF(AND(VLOOKUP(A6,[1]Общее!$D$34:$AD$216,13,0)&gt;0,VLOOKUP(A6,[1]Общее!$D$34:$AD$216,13,0)&lt;&gt;"нет информации"),VLOOKUP(A6,[1]Общее!$D$34:$AD$216,13,0),IF(AND(VLOOKUP(A6,[1]Общее!$D$34:$AD$216,12,0)&gt;0,VLOOKUP(A6,[1]Общее!$D$34:$AD$216,12,0)&lt;&gt;"нет информации"),VLOOKUP(A6,[1]Общее!$D$34:$AD$216,12,0),IF(AND(VLOOKUP(A6,[1]Общее!$D$34:$AD$216,11,0)&gt;0,VLOOKUP(A6,[1]Общее!$D$34:$AD$216,11,0)&lt;&gt;"нет информации"),VLOOKUP(A6,[1]Общее!$D$34:$AD$216,11,0),IF(AND(VLOOKUP(A6,[1]Общее!$D$34:$AD$216,10,0)&gt;0,VLOOKUP(A6,[1]Общее!$D$34:$AD$216,10,0)&lt;&gt;"нет информации"),VLOOKUP(A6,[1]Общее!$D$34:$AD$216,10,0),IF(AND(VLOOKUP(A6,[1]Общее!$D$34:$AD$216,9,0)&gt;0,VLOOKUP(A6,[1]Общее!$D$34:$AD$216,9,0)&lt;&gt;"нет информации"),VLOOKUP(A6,[1]Общее!$D$34:$AD$216,9,0),IF(AND(VLOOKUP(A6,[1]Общее!$D$34:$AD$216,8,0)&gt;0,VLOOKUP(A6,[1]Общее!$D$34:$AD$216,8,0)&lt;&gt;"нет информации"),VLOOKUP(A6,[1]Общее!$D$34:$AD$216,8,0),IF(AND(VLOOKUP(A6,[1]Общее!$D$34:$AD$216,7,0)&gt;0,VLOOKUP(A6,[1]Общее!$D$34:$AD$216,7,0)&lt;&gt;"нет информации"),VLOOKUP(A6,[1]Общее!$D$34:$AD$216,7,0),IF(AND(VLOOKUP(A6,[1]Общее!$D$34:$AD$216,6,0)&gt;0,VLOOKUP(A6,[1]Общее!$D$34:$AD$216,6,0)&lt;&gt;"нет информации"),VLOOKUP(A6,[1]Общее!$D$34:$AD$216,6,0),"нет сведений (либо работы выполнены)"))))))))</f>
        <v>Ордер готов - № 04-07/116 от 31.10.2019 (до 04.11.2020)</v>
      </c>
      <c r="I6" s="64"/>
      <c r="J6" s="40" t="str">
        <f>MID(ADDRESS(1,COLUMN(),1),2,FIND("$",ADDRESS(1,COLUMN(),1),2)-2)</f>
        <v>J</v>
      </c>
      <c r="K6" s="66">
        <v>1</v>
      </c>
      <c r="L6" s="66">
        <v>5</v>
      </c>
      <c r="M6" s="67">
        <v>6</v>
      </c>
    </row>
    <row r="7" spans="1:13" ht="63.75" x14ac:dyDescent="0.25">
      <c r="A7" s="43" t="s">
        <v>611</v>
      </c>
      <c r="B7" s="43"/>
      <c r="C7" s="43" t="s">
        <v>610</v>
      </c>
      <c r="D7" s="45"/>
      <c r="E7" s="60" t="s">
        <v>913</v>
      </c>
      <c r="F7" s="60" t="e">
        <f>IF(G7=[1]Общее!$P127,"Ордер на земляные работы",IF(G7=[1]Общее!$O127,"Заявление на проведение земляных работ",IF(G7=[1]Общее!$N127,"Получение разрешения на размещение",IF(G7=[1]Общее!$M127,[1]Общее!$M$2,IF(G7=[1]Общее!$L127,[1]Общее!$L$2,IF(G7=[1]Общее!$K$124,[1]Общее!$K$2,IF(G7=[1]Общее!$J$124,[1]Общее!$J$2,IF(G7=[1]Общее!$I$124,[1]Общее!$I$2,"Текущих работ не выполненно"))))))))</f>
        <v>#N/A</v>
      </c>
      <c r="G7" s="61" t="e">
        <f>IF(AND(VLOOKUP(A7,[1]Общее!$D$34:$AD$216,13,0)&gt;0,VLOOKUP(A7,[1]Общее!$D$34:$AD$216,13,0)&lt;&gt;"нет информации"),VLOOKUP(A7,[1]Общее!$D$34:$AD$216,13,0),IF(AND(VLOOKUP(A7,[1]Общее!$D$34:$AD$216,12,0)&gt;0,VLOOKUP(A7,[1]Общее!$D$34:$AD$216,12,0)&lt;&gt;"нет информации"),VLOOKUP(A7,[1]Общее!$D$34:$AD$216,12,0),IF(AND(VLOOKUP(A7,[1]Общее!$D$34:$AD$216,11,0)&gt;0,VLOOKUP(A7,[1]Общее!$D$34:$AD$216,11,0)&lt;&gt;"нет информации"),VLOOKUP(A7,[1]Общее!$D$34:$AD$216,11,0),IF(AND(VLOOKUP(A7,[1]Общее!$D$34:$AD$216,10,0)&gt;0,VLOOKUP(A7,[1]Общее!$D$34:$AD$216,10,0)&lt;&gt;"нет информации"),VLOOKUP(A7,[1]Общее!$D$34:$AD$216,10,0),IF(AND(VLOOKUP(A7,[1]Общее!$D$34:$AD$216,9,0)&gt;0,VLOOKUP(A7,[1]Общее!$D$34:$AD$216,9,0)&lt;&gt;"нет информации"),VLOOKUP(A7,[1]Общее!$D$34:$AD$216,9,0),IF(AND(VLOOKUP(A7,[1]Общее!$D$34:$AD$216,8,0)&gt;0,VLOOKUP(A7,[1]Общее!$D$34:$AD$216,8,0)&lt;&gt;"нет информации"),VLOOKUP(A7,[1]Общее!$D$34:$AD$216,8,0),IF(AND(VLOOKUP(A7,[1]Общее!$D$34:$AD$216,7,0)&gt;0,VLOOKUP(A7,[1]Общее!$D$34:$AD$216,7,0)&lt;&gt;"нет информации"),VLOOKUP(A7,[1]Общее!$D$34:$AD$216,7,0),IF(AND(VLOOKUP(A7,[1]Общее!$D$34:$AD$216,6,0)&gt;0,VLOOKUP(A7,[1]Общее!$D$34:$AD$216,6,0)&lt;&gt;"нет информации"),VLOOKUP(A7,[1]Общее!$D$34:$AD$216,6,0),"нет сведений (либо работы выполнены)"))))))))</f>
        <v>#N/A</v>
      </c>
      <c r="I7" s="64"/>
      <c r="J7" s="40"/>
    </row>
    <row r="8" spans="1:13" ht="63.75" x14ac:dyDescent="0.25">
      <c r="A8" s="43" t="s">
        <v>613</v>
      </c>
      <c r="B8" s="43"/>
      <c r="C8" s="43" t="s">
        <v>612</v>
      </c>
      <c r="D8" s="68"/>
      <c r="E8" s="60" t="s">
        <v>914</v>
      </c>
      <c r="F8" s="60" t="str">
        <f>IF(G8=[1]Общее!$P128,"Ордер на земляные работы",IF(G8=[1]Общее!$O128,"Заявление на проведение земляных работ",IF(G8=[1]Общее!$N128,"Получение разрешения на размещение",IF(G8=[1]Общее!$M128,[1]Общее!$M$2,IF(G8=[1]Общее!$L128,[1]Общее!$L$2,IF(G8=[1]Общее!$K$124,[1]Общее!$K$2,IF(G8=[1]Общее!$J$124,[1]Общее!$J$2,IF(G8=[1]Общее!$I$124,[1]Общее!$I$2,"Текущих работ не выполненно"))))))))</f>
        <v>Текущих работ не выполненно</v>
      </c>
      <c r="G8" s="61" t="str">
        <f>IF(AND(VLOOKUP(A8,[1]Общее!$D$34:$AD$216,13,0)&gt;0,VLOOKUP(A8,[1]Общее!$D$34:$AD$216,13,0)&lt;&gt;"нет информации"),VLOOKUP(A8,[1]Общее!$D$34:$AD$216,13,0),IF(AND(VLOOKUP(A8,[1]Общее!$D$34:$AD$216,12,0)&gt;0,VLOOKUP(A8,[1]Общее!$D$34:$AD$216,12,0)&lt;&gt;"нет информации"),VLOOKUP(A8,[1]Общее!$D$34:$AD$216,12,0),IF(AND(VLOOKUP(A8,[1]Общее!$D$34:$AD$216,11,0)&gt;0,VLOOKUP(A8,[1]Общее!$D$34:$AD$216,11,0)&lt;&gt;"нет информации"),VLOOKUP(A8,[1]Общее!$D$34:$AD$216,11,0),IF(AND(VLOOKUP(A8,[1]Общее!$D$34:$AD$216,10,0)&gt;0,VLOOKUP(A8,[1]Общее!$D$34:$AD$216,10,0)&lt;&gt;"нет информации"),VLOOKUP(A8,[1]Общее!$D$34:$AD$216,10,0),IF(AND(VLOOKUP(A8,[1]Общее!$D$34:$AD$216,9,0)&gt;0,VLOOKUP(A8,[1]Общее!$D$34:$AD$216,9,0)&lt;&gt;"нет информации"),VLOOKUP(A8,[1]Общее!$D$34:$AD$216,9,0),IF(AND(VLOOKUP(A8,[1]Общее!$D$34:$AD$216,8,0)&gt;0,VLOOKUP(A8,[1]Общее!$D$34:$AD$216,8,0)&lt;&gt;"нет информации"),VLOOKUP(A8,[1]Общее!$D$34:$AD$216,8,0),IF(AND(VLOOKUP(A8,[1]Общее!$D$34:$AD$216,7,0)&gt;0,VLOOKUP(A8,[1]Общее!$D$34:$AD$216,7,0)&lt;&gt;"нет информации"),VLOOKUP(A8,[1]Общее!$D$34:$AD$216,7,0),IF(AND(VLOOKUP(A8,[1]Общее!$D$34:$AD$216,6,0)&gt;0,VLOOKUP(A8,[1]Общее!$D$34:$AD$216,6,0)&lt;&gt;"нет информации"),VLOOKUP(A8,[1]Общее!$D$34:$AD$216,6,0),"нет сведений (либо работы выполнены)"))))))))</f>
        <v>Ордер готов - № 04-07/119 от 31.10.2019 (до 04.11.2020)</v>
      </c>
      <c r="I8" s="64"/>
      <c r="J8" s="40"/>
    </row>
    <row r="9" spans="1:13" ht="51" x14ac:dyDescent="0.25">
      <c r="A9" s="43" t="s">
        <v>615</v>
      </c>
      <c r="B9" s="43"/>
      <c r="C9" s="43" t="s">
        <v>614</v>
      </c>
      <c r="D9" s="68"/>
      <c r="E9" s="60" t="s">
        <v>910</v>
      </c>
      <c r="F9" s="60" t="e">
        <f>IF(G9=[1]Общее!$P129,"Ордер на земляные работы",IF(G9=[1]Общее!$O129,"Заявление на проведение земляных работ",IF(G9=[1]Общее!$N129,"Получение разрешения на размещение",IF(G9=[1]Общее!$M129,[1]Общее!$M$2,IF(G9=[1]Общее!$L129,[1]Общее!$L$2,IF(G9=[1]Общее!$K$124,[1]Общее!$K$2,IF(G9=[1]Общее!$J$124,[1]Общее!$J$2,IF(G9=[1]Общее!$I$124,[1]Общее!$I$2,"Текущих работ не выполненно"))))))))</f>
        <v>#N/A</v>
      </c>
      <c r="G9" s="61" t="e">
        <f>IF(AND(VLOOKUP(A9,[1]Общее!$D$34:$AD$216,13,0)&gt;0,VLOOKUP(A9,[1]Общее!$D$34:$AD$216,13,0)&lt;&gt;"нет информации"),VLOOKUP(A9,[1]Общее!$D$34:$AD$216,13,0),IF(AND(VLOOKUP(A9,[1]Общее!$D$34:$AD$216,12,0)&gt;0,VLOOKUP(A9,[1]Общее!$D$34:$AD$216,12,0)&lt;&gt;"нет информации"),VLOOKUP(A9,[1]Общее!$D$34:$AD$216,12,0),IF(AND(VLOOKUP(A9,[1]Общее!$D$34:$AD$216,11,0)&gt;0,VLOOKUP(A9,[1]Общее!$D$34:$AD$216,11,0)&lt;&gt;"нет информации"),VLOOKUP(A9,[1]Общее!$D$34:$AD$216,11,0),IF(AND(VLOOKUP(A9,[1]Общее!$D$34:$AD$216,10,0)&gt;0,VLOOKUP(A9,[1]Общее!$D$34:$AD$216,10,0)&lt;&gt;"нет информации"),VLOOKUP(A9,[1]Общее!$D$34:$AD$216,10,0),IF(AND(VLOOKUP(A9,[1]Общее!$D$34:$AD$216,9,0)&gt;0,VLOOKUP(A9,[1]Общее!$D$34:$AD$216,9,0)&lt;&gt;"нет информации"),VLOOKUP(A9,[1]Общее!$D$34:$AD$216,9,0),IF(AND(VLOOKUP(A9,[1]Общее!$D$34:$AD$216,8,0)&gt;0,VLOOKUP(A9,[1]Общее!$D$34:$AD$216,8,0)&lt;&gt;"нет информации"),VLOOKUP(A9,[1]Общее!$D$34:$AD$216,8,0),IF(AND(VLOOKUP(A9,[1]Общее!$D$34:$AD$216,7,0)&gt;0,VLOOKUP(A9,[1]Общее!$D$34:$AD$216,7,0)&lt;&gt;"нет информации"),VLOOKUP(A9,[1]Общее!$D$34:$AD$216,7,0),IF(AND(VLOOKUP(A9,[1]Общее!$D$34:$AD$216,6,0)&gt;0,VLOOKUP(A9,[1]Общее!$D$34:$AD$216,6,0)&lt;&gt;"нет информации"),VLOOKUP(A9,[1]Общее!$D$34:$AD$216,6,0),"нет сведений (либо работы выполнены)"))))))))</f>
        <v>#N/A</v>
      </c>
      <c r="I9" s="64"/>
      <c r="J9" s="40"/>
    </row>
    <row r="10" spans="1:13" ht="75" x14ac:dyDescent="0.25">
      <c r="A10" s="43" t="s">
        <v>617</v>
      </c>
      <c r="B10" s="43"/>
      <c r="C10" s="43" t="s">
        <v>616</v>
      </c>
      <c r="D10" s="68"/>
      <c r="E10" s="60" t="s">
        <v>915</v>
      </c>
      <c r="F10" s="60" t="str">
        <f>IF(G10=[1]Общее!$P130,"Ордер на земляные работы",IF(G10=[1]Общее!$O130,"Заявление на проведение земляных работ",IF(G10=[1]Общее!$N130,"Получение разрешения на размещение",IF(G10=[1]Общее!$M130,[1]Общее!$M$2,IF(G10=[1]Общее!$L130,[1]Общее!$L$2,IF(G10=[1]Общее!$K$124,[1]Общее!$K$2,IF(G10=[1]Общее!$J$124,[1]Общее!$J$2,IF(G10=[1]Общее!$I$124,[1]Общее!$I$2,"Текущих работ не выполненно"))))))))</f>
        <v>Текущих работ не выполненно</v>
      </c>
      <c r="G10" s="61" t="str">
        <f>IF(AND(VLOOKUP(A10,[1]Общее!$D$34:$AD$216,13,0)&gt;0,VLOOKUP(A10,[1]Общее!$D$34:$AD$216,13,0)&lt;&gt;"нет информации"),VLOOKUP(A10,[1]Общее!$D$34:$AD$216,13,0),IF(AND(VLOOKUP(A10,[1]Общее!$D$34:$AD$216,12,0)&gt;0,VLOOKUP(A10,[1]Общее!$D$34:$AD$216,12,0)&lt;&gt;"нет информации"),VLOOKUP(A10,[1]Общее!$D$34:$AD$216,12,0),IF(AND(VLOOKUP(A10,[1]Общее!$D$34:$AD$216,11,0)&gt;0,VLOOKUP(A10,[1]Общее!$D$34:$AD$216,11,0)&lt;&gt;"нет информации"),VLOOKUP(A10,[1]Общее!$D$34:$AD$216,11,0),IF(AND(VLOOKUP(A10,[1]Общее!$D$34:$AD$216,10,0)&gt;0,VLOOKUP(A10,[1]Общее!$D$34:$AD$216,10,0)&lt;&gt;"нет информации"),VLOOKUP(A10,[1]Общее!$D$34:$AD$216,10,0),IF(AND(VLOOKUP(A10,[1]Общее!$D$34:$AD$216,9,0)&gt;0,VLOOKUP(A10,[1]Общее!$D$34:$AD$216,9,0)&lt;&gt;"нет информации"),VLOOKUP(A10,[1]Общее!$D$34:$AD$216,9,0),IF(AND(VLOOKUP(A10,[1]Общее!$D$34:$AD$216,8,0)&gt;0,VLOOKUP(A10,[1]Общее!$D$34:$AD$216,8,0)&lt;&gt;"нет информации"),VLOOKUP(A10,[1]Общее!$D$34:$AD$216,8,0),IF(AND(VLOOKUP(A10,[1]Общее!$D$34:$AD$216,7,0)&gt;0,VLOOKUP(A10,[1]Общее!$D$34:$AD$216,7,0)&lt;&gt;"нет информации"),VLOOKUP(A10,[1]Общее!$D$34:$AD$216,7,0),IF(AND(VLOOKUP(A10,[1]Общее!$D$34:$AD$216,6,0)&gt;0,VLOOKUP(A10,[1]Общее!$D$34:$AD$216,6,0)&lt;&gt;"нет информации"),VLOOKUP(A10,[1]Общее!$D$34:$AD$216,6,0),"нет сведений (либо работы выполнены)"))))))))</f>
        <v>№13 от 05.09.19 (до 31.07.21) + нужно заключить договор с ФКУ ДСД!</v>
      </c>
      <c r="I10" s="64"/>
    </row>
    <row r="11" spans="1:13" ht="89.25" x14ac:dyDescent="0.25">
      <c r="A11" s="20" t="s">
        <v>619</v>
      </c>
      <c r="B11" s="43"/>
      <c r="C11" s="43" t="s">
        <v>618</v>
      </c>
      <c r="D11" s="45"/>
      <c r="E11" s="60" t="s">
        <v>913</v>
      </c>
      <c r="F11" s="60" t="e">
        <f>IF(G11=[1]Общее!$P131,"Ордер на земляные работы",IF(G11=[1]Общее!$O131,"Заявление на проведение земляных работ",IF(G11=[1]Общее!$N131,"Получение разрешения на размещение",IF(G11=[1]Общее!$M131,[1]Общее!$M$2,IF(G11=[1]Общее!$L131,[1]Общее!$L$2,IF(G11=[1]Общее!$K$124,[1]Общее!$K$2,IF(G11=[1]Общее!$J$124,[1]Общее!$J$2,IF(G11=[1]Общее!$I$124,[1]Общее!$I$2,"Текущих работ не выполненно"))))))))</f>
        <v>#N/A</v>
      </c>
      <c r="G11" s="61" t="e">
        <f>IF(AND(VLOOKUP(A11,[1]Общее!$D$34:$AD$216,13,0)&gt;0,VLOOKUP(A11,[1]Общее!$D$34:$AD$216,13,0)&lt;&gt;"нет информации"),VLOOKUP(A11,[1]Общее!$D$34:$AD$216,13,0),IF(AND(VLOOKUP(A11,[1]Общее!$D$34:$AD$216,12,0)&gt;0,VLOOKUP(A11,[1]Общее!$D$34:$AD$216,12,0)&lt;&gt;"нет информации"),VLOOKUP(A11,[1]Общее!$D$34:$AD$216,12,0),IF(AND(VLOOKUP(A11,[1]Общее!$D$34:$AD$216,11,0)&gt;0,VLOOKUP(A11,[1]Общее!$D$34:$AD$216,11,0)&lt;&gt;"нет информации"),VLOOKUP(A11,[1]Общее!$D$34:$AD$216,11,0),IF(AND(VLOOKUP(A11,[1]Общее!$D$34:$AD$216,10,0)&gt;0,VLOOKUP(A11,[1]Общее!$D$34:$AD$216,10,0)&lt;&gt;"нет информации"),VLOOKUP(A11,[1]Общее!$D$34:$AD$216,10,0),IF(AND(VLOOKUP(A11,[1]Общее!$D$34:$AD$216,9,0)&gt;0,VLOOKUP(A11,[1]Общее!$D$34:$AD$216,9,0)&lt;&gt;"нет информации"),VLOOKUP(A11,[1]Общее!$D$34:$AD$216,9,0),IF(AND(VLOOKUP(A11,[1]Общее!$D$34:$AD$216,8,0)&gt;0,VLOOKUP(A11,[1]Общее!$D$34:$AD$216,8,0)&lt;&gt;"нет информации"),VLOOKUP(A11,[1]Общее!$D$34:$AD$216,8,0),IF(AND(VLOOKUP(A11,[1]Общее!$D$34:$AD$216,7,0)&gt;0,VLOOKUP(A11,[1]Общее!$D$34:$AD$216,7,0)&lt;&gt;"нет информации"),VLOOKUP(A11,[1]Общее!$D$34:$AD$216,7,0),IF(AND(VLOOKUP(A11,[1]Общее!$D$34:$AD$216,6,0)&gt;0,VLOOKUP(A11,[1]Общее!$D$34:$AD$216,6,0)&lt;&gt;"нет информации"),VLOOKUP(A11,[1]Общее!$D$34:$AD$216,6,0),"нет сведений (либо работы выполнены)"))))))))</f>
        <v>#N/A</v>
      </c>
      <c r="I11" s="64"/>
    </row>
    <row r="12" spans="1:13" ht="63.75" x14ac:dyDescent="0.25">
      <c r="A12" s="43" t="s">
        <v>622</v>
      </c>
      <c r="B12" s="20"/>
      <c r="C12" s="43" t="s">
        <v>620</v>
      </c>
      <c r="D12" s="45"/>
      <c r="E12" s="60" t="s">
        <v>916</v>
      </c>
      <c r="F12" s="60" t="e">
        <f>IF(G12=[1]Общее!$P132,"Ордер на земляные работы",IF(G12=[1]Общее!$O132,"Заявление на проведение земляных работ",IF(G12=[1]Общее!$N132,"Получение разрешения на размещение",IF(G12=[1]Общее!$M132,[1]Общее!$M$2,IF(G12=[1]Общее!$L132,[1]Общее!$L$2,IF(G12=[1]Общее!$K$124,[1]Общее!$K$2,IF(G12=[1]Общее!$J$124,[1]Общее!$J$2,IF(G12=[1]Общее!$I$124,[1]Общее!$I$2,"Текущих работ не выполненно"))))))))</f>
        <v>#N/A</v>
      </c>
      <c r="G12" s="61" t="e">
        <f>IF(AND(VLOOKUP(A12,[1]Общее!$D$34:$AD$216,13,0)&gt;0,VLOOKUP(A12,[1]Общее!$D$34:$AD$216,13,0)&lt;&gt;"нет информации"),VLOOKUP(A12,[1]Общее!$D$34:$AD$216,13,0),IF(AND(VLOOKUP(A12,[1]Общее!$D$34:$AD$216,12,0)&gt;0,VLOOKUP(A12,[1]Общее!$D$34:$AD$216,12,0)&lt;&gt;"нет информации"),VLOOKUP(A12,[1]Общее!$D$34:$AD$216,12,0),IF(AND(VLOOKUP(A12,[1]Общее!$D$34:$AD$216,11,0)&gt;0,VLOOKUP(A12,[1]Общее!$D$34:$AD$216,11,0)&lt;&gt;"нет информации"),VLOOKUP(A12,[1]Общее!$D$34:$AD$216,11,0),IF(AND(VLOOKUP(A12,[1]Общее!$D$34:$AD$216,10,0)&gt;0,VLOOKUP(A12,[1]Общее!$D$34:$AD$216,10,0)&lt;&gt;"нет информации"),VLOOKUP(A12,[1]Общее!$D$34:$AD$216,10,0),IF(AND(VLOOKUP(A12,[1]Общее!$D$34:$AD$216,9,0)&gt;0,VLOOKUP(A12,[1]Общее!$D$34:$AD$216,9,0)&lt;&gt;"нет информации"),VLOOKUP(A12,[1]Общее!$D$34:$AD$216,9,0),IF(AND(VLOOKUP(A12,[1]Общее!$D$34:$AD$216,8,0)&gt;0,VLOOKUP(A12,[1]Общее!$D$34:$AD$216,8,0)&lt;&gt;"нет информации"),VLOOKUP(A12,[1]Общее!$D$34:$AD$216,8,0),IF(AND(VLOOKUP(A12,[1]Общее!$D$34:$AD$216,7,0)&gt;0,VLOOKUP(A12,[1]Общее!$D$34:$AD$216,7,0)&lt;&gt;"нет информации"),VLOOKUP(A12,[1]Общее!$D$34:$AD$216,7,0),IF(AND(VLOOKUP(A12,[1]Общее!$D$34:$AD$216,6,0)&gt;0,VLOOKUP(A12,[1]Общее!$D$34:$AD$216,6,0)&lt;&gt;"нет информации"),VLOOKUP(A12,[1]Общее!$D$34:$AD$216,6,0),"нет сведений (либо работы выполнены)"))))))))</f>
        <v>#N/A</v>
      </c>
      <c r="I12" s="64"/>
    </row>
    <row r="13" spans="1:13" ht="51" x14ac:dyDescent="0.25">
      <c r="A13" s="43" t="s">
        <v>623</v>
      </c>
      <c r="B13" s="20"/>
      <c r="C13" s="43" t="s">
        <v>621</v>
      </c>
      <c r="D13" s="45"/>
      <c r="E13" s="60" t="s">
        <v>917</v>
      </c>
      <c r="F13" s="60" t="str">
        <f>IF(G13=[1]Общее!$P133,"Ордер на земляные работы",IF(G13=[1]Общее!$O133,"Заявление на проведение земляных работ",IF(G13=[1]Общее!$N133,"Получение разрешения на размещение",IF(G13=[1]Общее!$M133,[1]Общее!$M$2,IF(G13=[1]Общее!$L133,[1]Общее!$L$2,IF(G13=[1]Общее!$K$124,[1]Общее!$K$2,IF(G13=[1]Общее!$J$124,[1]Общее!$J$2,IF(G13=[1]Общее!$I$124,[1]Общее!$I$2,"Текущих работ не выполненно"))))))))</f>
        <v>Текущих работ не выполненно</v>
      </c>
      <c r="G13" s="61" t="str">
        <f>IF(AND(VLOOKUP(A13,[1]Общее!$D$34:$AD$216,13,0)&gt;0,VLOOKUP(A13,[1]Общее!$D$34:$AD$216,13,0)&lt;&gt;"нет информации"),VLOOKUP(A13,[1]Общее!$D$34:$AD$216,13,0),IF(AND(VLOOKUP(A13,[1]Общее!$D$34:$AD$216,12,0)&gt;0,VLOOKUP(A13,[1]Общее!$D$34:$AD$216,12,0)&lt;&gt;"нет информации"),VLOOKUP(A13,[1]Общее!$D$34:$AD$216,12,0),IF(AND(VLOOKUP(A13,[1]Общее!$D$34:$AD$216,11,0)&gt;0,VLOOKUP(A13,[1]Общее!$D$34:$AD$216,11,0)&lt;&gt;"нет информации"),VLOOKUP(A13,[1]Общее!$D$34:$AD$216,11,0),IF(AND(VLOOKUP(A13,[1]Общее!$D$34:$AD$216,10,0)&gt;0,VLOOKUP(A13,[1]Общее!$D$34:$AD$216,10,0)&lt;&gt;"нет информации"),VLOOKUP(A13,[1]Общее!$D$34:$AD$216,10,0),IF(AND(VLOOKUP(A13,[1]Общее!$D$34:$AD$216,9,0)&gt;0,VLOOKUP(A13,[1]Общее!$D$34:$AD$216,9,0)&lt;&gt;"нет информации"),VLOOKUP(A13,[1]Общее!$D$34:$AD$216,9,0),IF(AND(VLOOKUP(A13,[1]Общее!$D$34:$AD$216,8,0)&gt;0,VLOOKUP(A13,[1]Общее!$D$34:$AD$216,8,0)&lt;&gt;"нет информации"),VLOOKUP(A13,[1]Общее!$D$34:$AD$216,8,0),IF(AND(VLOOKUP(A13,[1]Общее!$D$34:$AD$216,7,0)&gt;0,VLOOKUP(A13,[1]Общее!$D$34:$AD$216,7,0)&lt;&gt;"нет информации"),VLOOKUP(A13,[1]Общее!$D$34:$AD$216,7,0),IF(AND(VLOOKUP(A13,[1]Общее!$D$34:$AD$216,6,0)&gt;0,VLOOKUP(A13,[1]Общее!$D$34:$AD$216,6,0)&lt;&gt;"нет информации"),VLOOKUP(A13,[1]Общее!$D$34:$AD$216,6,0),"нет сведений (либо работы выполнены)"))))))))</f>
        <v>Соглашение о сервитуте</v>
      </c>
      <c r="I13" s="64"/>
    </row>
    <row r="14" spans="1:13" ht="63.75" x14ac:dyDescent="0.25">
      <c r="A14" s="43" t="s">
        <v>626</v>
      </c>
      <c r="B14" s="20"/>
      <c r="C14" s="43" t="s">
        <v>624</v>
      </c>
      <c r="D14" s="45"/>
      <c r="E14" s="60" t="s">
        <v>913</v>
      </c>
      <c r="F14" s="60" t="e">
        <f>IF(G14=[1]Общее!$P134,"Ордер на земляные работы",IF(G14=[1]Общее!$O134,"Заявление на проведение земляных работ",IF(G14=[1]Общее!$N134,"Получение разрешения на размещение",IF(G14=[1]Общее!$M134,[1]Общее!$M$2,IF(G14=[1]Общее!$L134,[1]Общее!$L$2,IF(G14=[1]Общее!$K$124,[1]Общее!$K$2,IF(G14=[1]Общее!$J$124,[1]Общее!$J$2,IF(G14=[1]Общее!$I$124,[1]Общее!$I$2,"Текущих работ не выполненно"))))))))</f>
        <v>#N/A</v>
      </c>
      <c r="G14" s="61" t="e">
        <f>IF(AND(VLOOKUP(A14,[1]Общее!$D$34:$AD$216,13,0)&gt;0,VLOOKUP(A14,[1]Общее!$D$34:$AD$216,13,0)&lt;&gt;"нет информации"),VLOOKUP(A14,[1]Общее!$D$34:$AD$216,13,0),IF(AND(VLOOKUP(A14,[1]Общее!$D$34:$AD$216,12,0)&gt;0,VLOOKUP(A14,[1]Общее!$D$34:$AD$216,12,0)&lt;&gt;"нет информации"),VLOOKUP(A14,[1]Общее!$D$34:$AD$216,12,0),IF(AND(VLOOKUP(A14,[1]Общее!$D$34:$AD$216,11,0)&gt;0,VLOOKUP(A14,[1]Общее!$D$34:$AD$216,11,0)&lt;&gt;"нет информации"),VLOOKUP(A14,[1]Общее!$D$34:$AD$216,11,0),IF(AND(VLOOKUP(A14,[1]Общее!$D$34:$AD$216,10,0)&gt;0,VLOOKUP(A14,[1]Общее!$D$34:$AD$216,10,0)&lt;&gt;"нет информации"),VLOOKUP(A14,[1]Общее!$D$34:$AD$216,10,0),IF(AND(VLOOKUP(A14,[1]Общее!$D$34:$AD$216,9,0)&gt;0,VLOOKUP(A14,[1]Общее!$D$34:$AD$216,9,0)&lt;&gt;"нет информации"),VLOOKUP(A14,[1]Общее!$D$34:$AD$216,9,0),IF(AND(VLOOKUP(A14,[1]Общее!$D$34:$AD$216,8,0)&gt;0,VLOOKUP(A14,[1]Общее!$D$34:$AD$216,8,0)&lt;&gt;"нет информации"),VLOOKUP(A14,[1]Общее!$D$34:$AD$216,8,0),IF(AND(VLOOKUP(A14,[1]Общее!$D$34:$AD$216,7,0)&gt;0,VLOOKUP(A14,[1]Общее!$D$34:$AD$216,7,0)&lt;&gt;"нет информации"),VLOOKUP(A14,[1]Общее!$D$34:$AD$216,7,0),IF(AND(VLOOKUP(A14,[1]Общее!$D$34:$AD$216,6,0)&gt;0,VLOOKUP(A14,[1]Общее!$D$34:$AD$216,6,0)&lt;&gt;"нет информации"),VLOOKUP(A14,[1]Общее!$D$34:$AD$216,6,0),"нет сведений (либо работы выполнены)"))))))))</f>
        <v>#N/A</v>
      </c>
      <c r="I14" s="64"/>
    </row>
    <row r="15" spans="1:13" ht="76.5" x14ac:dyDescent="0.25">
      <c r="A15" s="43" t="s">
        <v>627</v>
      </c>
      <c r="B15" s="20"/>
      <c r="C15" s="43" t="s">
        <v>625</v>
      </c>
      <c r="D15" s="45"/>
      <c r="E15" s="60" t="s">
        <v>918</v>
      </c>
      <c r="F15" s="60" t="e">
        <f>IF(G15=[1]Общее!$P135,"Ордер на земляные работы",IF(G15=[1]Общее!$O135,"Заявление на проведение земляных работ",IF(G15=[1]Общее!$N135,"Получение разрешения на размещение",IF(G15=[1]Общее!$M135,[1]Общее!$M$2,IF(G15=[1]Общее!$L135,[1]Общее!$L$2,IF(G15=[1]Общее!$K$124,[1]Общее!$K$2,IF(G15=[1]Общее!$J$124,[1]Общее!$J$2,IF(G15=[1]Общее!$I$124,[1]Общее!$I$2,"Текущих работ не выполненно"))))))))</f>
        <v>#N/A</v>
      </c>
      <c r="G15" s="61" t="e">
        <f>IF(AND(VLOOKUP(A15,[1]Общее!$D$34:$AD$216,13,0)&gt;0,VLOOKUP(A15,[1]Общее!$D$34:$AD$216,13,0)&lt;&gt;"нет информации"),VLOOKUP(A15,[1]Общее!$D$34:$AD$216,13,0),IF(AND(VLOOKUP(A15,[1]Общее!$D$34:$AD$216,12,0)&gt;0,VLOOKUP(A15,[1]Общее!$D$34:$AD$216,12,0)&lt;&gt;"нет информации"),VLOOKUP(A15,[1]Общее!$D$34:$AD$216,12,0),IF(AND(VLOOKUP(A15,[1]Общее!$D$34:$AD$216,11,0)&gt;0,VLOOKUP(A15,[1]Общее!$D$34:$AD$216,11,0)&lt;&gt;"нет информации"),VLOOKUP(A15,[1]Общее!$D$34:$AD$216,11,0),IF(AND(VLOOKUP(A15,[1]Общее!$D$34:$AD$216,10,0)&gt;0,VLOOKUP(A15,[1]Общее!$D$34:$AD$216,10,0)&lt;&gt;"нет информации"),VLOOKUP(A15,[1]Общее!$D$34:$AD$216,10,0),IF(AND(VLOOKUP(A15,[1]Общее!$D$34:$AD$216,9,0)&gt;0,VLOOKUP(A15,[1]Общее!$D$34:$AD$216,9,0)&lt;&gt;"нет информации"),VLOOKUP(A15,[1]Общее!$D$34:$AD$216,9,0),IF(AND(VLOOKUP(A15,[1]Общее!$D$34:$AD$216,8,0)&gt;0,VLOOKUP(A15,[1]Общее!$D$34:$AD$216,8,0)&lt;&gt;"нет информации"),VLOOKUP(A15,[1]Общее!$D$34:$AD$216,8,0),IF(AND(VLOOKUP(A15,[1]Общее!$D$34:$AD$216,7,0)&gt;0,VLOOKUP(A15,[1]Общее!$D$34:$AD$216,7,0)&lt;&gt;"нет информации"),VLOOKUP(A15,[1]Общее!$D$34:$AD$216,7,0),IF(AND(VLOOKUP(A15,[1]Общее!$D$34:$AD$216,6,0)&gt;0,VLOOKUP(A15,[1]Общее!$D$34:$AD$216,6,0)&lt;&gt;"нет информации"),VLOOKUP(A15,[1]Общее!$D$34:$AD$216,6,0),"нет сведений (либо работы выполнены)"))))))))</f>
        <v>#N/A</v>
      </c>
      <c r="I15" s="64"/>
    </row>
    <row r="16" spans="1:13" ht="127.5" x14ac:dyDescent="0.25">
      <c r="A16" s="43" t="s">
        <v>629</v>
      </c>
      <c r="B16" s="20"/>
      <c r="C16" s="43" t="s">
        <v>628</v>
      </c>
      <c r="D16" s="45"/>
      <c r="E16" s="60" t="s">
        <v>913</v>
      </c>
      <c r="F16" s="60" t="e">
        <f>IF(G16=[1]Общее!$P136,"Ордер на земляные работы",IF(G16=[1]Общее!$O136,"Заявление на проведение земляных работ",IF(G16=[1]Общее!$N136,"Получение разрешения на размещение",IF(G16=[1]Общее!$M136,[1]Общее!$M$2,IF(G16=[1]Общее!$L136,[1]Общее!$L$2,IF(G16=[1]Общее!$K$124,[1]Общее!$K$2,IF(G16=[1]Общее!$J$124,[1]Общее!$J$2,IF(G16=[1]Общее!$I$124,[1]Общее!$I$2,"Текущих работ не выполненно"))))))))</f>
        <v>#N/A</v>
      </c>
      <c r="G16" s="61" t="e">
        <f>IF(AND(VLOOKUP(A16,[1]Общее!$D$34:$AD$216,13,0)&gt;0,VLOOKUP(A16,[1]Общее!$D$34:$AD$216,13,0)&lt;&gt;"нет информации"),VLOOKUP(A16,[1]Общее!$D$34:$AD$216,13,0),IF(AND(VLOOKUP(A16,[1]Общее!$D$34:$AD$216,12,0)&gt;0,VLOOKUP(A16,[1]Общее!$D$34:$AD$216,12,0)&lt;&gt;"нет информации"),VLOOKUP(A16,[1]Общее!$D$34:$AD$216,12,0),IF(AND(VLOOKUP(A16,[1]Общее!$D$34:$AD$216,11,0)&gt;0,VLOOKUP(A16,[1]Общее!$D$34:$AD$216,11,0)&lt;&gt;"нет информации"),VLOOKUP(A16,[1]Общее!$D$34:$AD$216,11,0),IF(AND(VLOOKUP(A16,[1]Общее!$D$34:$AD$216,10,0)&gt;0,VLOOKUP(A16,[1]Общее!$D$34:$AD$216,10,0)&lt;&gt;"нет информации"),VLOOKUP(A16,[1]Общее!$D$34:$AD$216,10,0),IF(AND(VLOOKUP(A16,[1]Общее!$D$34:$AD$216,9,0)&gt;0,VLOOKUP(A16,[1]Общее!$D$34:$AD$216,9,0)&lt;&gt;"нет информации"),VLOOKUP(A16,[1]Общее!$D$34:$AD$216,9,0),IF(AND(VLOOKUP(A16,[1]Общее!$D$34:$AD$216,8,0)&gt;0,VLOOKUP(A16,[1]Общее!$D$34:$AD$216,8,0)&lt;&gt;"нет информации"),VLOOKUP(A16,[1]Общее!$D$34:$AD$216,8,0),IF(AND(VLOOKUP(A16,[1]Общее!$D$34:$AD$216,7,0)&gt;0,VLOOKUP(A16,[1]Общее!$D$34:$AD$216,7,0)&lt;&gt;"нет информации"),VLOOKUP(A16,[1]Общее!$D$34:$AD$216,7,0),IF(AND(VLOOKUP(A16,[1]Общее!$D$34:$AD$216,6,0)&gt;0,VLOOKUP(A16,[1]Общее!$D$34:$AD$216,6,0)&lt;&gt;"нет информации"),VLOOKUP(A16,[1]Общее!$D$34:$AD$216,6,0),"нет сведений (либо работы выполнены)"))))))))</f>
        <v>#N/A</v>
      </c>
      <c r="I16" s="64"/>
    </row>
    <row r="17" spans="1:9" ht="76.5" x14ac:dyDescent="0.25">
      <c r="A17" s="43" t="s">
        <v>631</v>
      </c>
      <c r="B17" s="20"/>
      <c r="C17" s="43" t="s">
        <v>630</v>
      </c>
      <c r="D17" s="45"/>
      <c r="E17" s="60" t="s">
        <v>913</v>
      </c>
      <c r="F17" s="60" t="e">
        <f>IF(G17=[1]Общее!$P137,"Ордер на земляные работы",IF(G17=[1]Общее!$O137,"Заявление на проведение земляных работ",IF(G17=[1]Общее!$N137,"Получение разрешения на размещение",IF(G17=[1]Общее!$M137,[1]Общее!$M$2,IF(G17=[1]Общее!$L137,[1]Общее!$L$2,IF(G17=[1]Общее!$K$124,[1]Общее!$K$2,IF(G17=[1]Общее!$J$124,[1]Общее!$J$2,IF(G17=[1]Общее!$I$124,[1]Общее!$I$2,"Текущих работ не выполненно"))))))))</f>
        <v>#N/A</v>
      </c>
      <c r="G17" s="61" t="e">
        <f>IF(AND(VLOOKUP(A17,[1]Общее!$D$34:$AD$216,13,0)&gt;0,VLOOKUP(A17,[1]Общее!$D$34:$AD$216,13,0)&lt;&gt;"нет информации"),VLOOKUP(A17,[1]Общее!$D$34:$AD$216,13,0),IF(AND(VLOOKUP(A17,[1]Общее!$D$34:$AD$216,12,0)&gt;0,VLOOKUP(A17,[1]Общее!$D$34:$AD$216,12,0)&lt;&gt;"нет информации"),VLOOKUP(A17,[1]Общее!$D$34:$AD$216,12,0),IF(AND(VLOOKUP(A17,[1]Общее!$D$34:$AD$216,11,0)&gt;0,VLOOKUP(A17,[1]Общее!$D$34:$AD$216,11,0)&lt;&gt;"нет информации"),VLOOKUP(A17,[1]Общее!$D$34:$AD$216,11,0),IF(AND(VLOOKUP(A17,[1]Общее!$D$34:$AD$216,10,0)&gt;0,VLOOKUP(A17,[1]Общее!$D$34:$AD$216,10,0)&lt;&gt;"нет информации"),VLOOKUP(A17,[1]Общее!$D$34:$AD$216,10,0),IF(AND(VLOOKUP(A17,[1]Общее!$D$34:$AD$216,9,0)&gt;0,VLOOKUP(A17,[1]Общее!$D$34:$AD$216,9,0)&lt;&gt;"нет информации"),VLOOKUP(A17,[1]Общее!$D$34:$AD$216,9,0),IF(AND(VLOOKUP(A17,[1]Общее!$D$34:$AD$216,8,0)&gt;0,VLOOKUP(A17,[1]Общее!$D$34:$AD$216,8,0)&lt;&gt;"нет информации"),VLOOKUP(A17,[1]Общее!$D$34:$AD$216,8,0),IF(AND(VLOOKUP(A17,[1]Общее!$D$34:$AD$216,7,0)&gt;0,VLOOKUP(A17,[1]Общее!$D$34:$AD$216,7,0)&lt;&gt;"нет информации"),VLOOKUP(A17,[1]Общее!$D$34:$AD$216,7,0),IF(AND(VLOOKUP(A17,[1]Общее!$D$34:$AD$216,6,0)&gt;0,VLOOKUP(A17,[1]Общее!$D$34:$AD$216,6,0)&lt;&gt;"нет информации"),VLOOKUP(A17,[1]Общее!$D$34:$AD$216,6,0),"нет сведений (либо работы выполнены)"))))))))</f>
        <v>#N/A</v>
      </c>
      <c r="I17" s="64"/>
    </row>
    <row r="18" spans="1:9" ht="51" x14ac:dyDescent="0.25">
      <c r="A18" s="43" t="s">
        <v>634</v>
      </c>
      <c r="B18" s="20"/>
      <c r="C18" s="43" t="s">
        <v>632</v>
      </c>
      <c r="D18" s="45"/>
      <c r="E18" s="60" t="s">
        <v>916</v>
      </c>
      <c r="F18" s="60" t="e">
        <f>IF(G18=[1]Общее!$P138,"Ордер на земляные работы",IF(G18=[1]Общее!$O138,"Заявление на проведение земляных работ",IF(G18=[1]Общее!$N138,"Получение разрешения на размещение",IF(G18=[1]Общее!$M138,[1]Общее!$M$2,IF(G18=[1]Общее!$L138,[1]Общее!$L$2,IF(G18=[1]Общее!$K$124,[1]Общее!$K$2,IF(G18=[1]Общее!$J$124,[1]Общее!$J$2,IF(G18=[1]Общее!$I$124,[1]Общее!$I$2,"Текущих работ не выполненно"))))))))</f>
        <v>#N/A</v>
      </c>
      <c r="G18" s="61" t="e">
        <f>IF(AND(VLOOKUP(A18,[1]Общее!$D$34:$AD$216,13,0)&gt;0,VLOOKUP(A18,[1]Общее!$D$34:$AD$216,13,0)&lt;&gt;"нет информации"),VLOOKUP(A18,[1]Общее!$D$34:$AD$216,13,0),IF(AND(VLOOKUP(A18,[1]Общее!$D$34:$AD$216,12,0)&gt;0,VLOOKUP(A18,[1]Общее!$D$34:$AD$216,12,0)&lt;&gt;"нет информации"),VLOOKUP(A18,[1]Общее!$D$34:$AD$216,12,0),IF(AND(VLOOKUP(A18,[1]Общее!$D$34:$AD$216,11,0)&gt;0,VLOOKUP(A18,[1]Общее!$D$34:$AD$216,11,0)&lt;&gt;"нет информации"),VLOOKUP(A18,[1]Общее!$D$34:$AD$216,11,0),IF(AND(VLOOKUP(A18,[1]Общее!$D$34:$AD$216,10,0)&gt;0,VLOOKUP(A18,[1]Общее!$D$34:$AD$216,10,0)&lt;&gt;"нет информации"),VLOOKUP(A18,[1]Общее!$D$34:$AD$216,10,0),IF(AND(VLOOKUP(A18,[1]Общее!$D$34:$AD$216,9,0)&gt;0,VLOOKUP(A18,[1]Общее!$D$34:$AD$216,9,0)&lt;&gt;"нет информации"),VLOOKUP(A18,[1]Общее!$D$34:$AD$216,9,0),IF(AND(VLOOKUP(A18,[1]Общее!$D$34:$AD$216,8,0)&gt;0,VLOOKUP(A18,[1]Общее!$D$34:$AD$216,8,0)&lt;&gt;"нет информации"),VLOOKUP(A18,[1]Общее!$D$34:$AD$216,8,0),IF(AND(VLOOKUP(A18,[1]Общее!$D$34:$AD$216,7,0)&gt;0,VLOOKUP(A18,[1]Общее!$D$34:$AD$216,7,0)&lt;&gt;"нет информации"),VLOOKUP(A18,[1]Общее!$D$34:$AD$216,7,0),IF(AND(VLOOKUP(A18,[1]Общее!$D$34:$AD$216,6,0)&gt;0,VLOOKUP(A18,[1]Общее!$D$34:$AD$216,6,0)&lt;&gt;"нет информации"),VLOOKUP(A18,[1]Общее!$D$34:$AD$216,6,0),"нет сведений (либо работы выполнены)"))))))))</f>
        <v>#N/A</v>
      </c>
      <c r="I18" s="64"/>
    </row>
    <row r="19" spans="1:9" ht="63.75" x14ac:dyDescent="0.25">
      <c r="A19" s="44" t="s">
        <v>635</v>
      </c>
      <c r="B19" s="43"/>
      <c r="C19" s="43" t="s">
        <v>633</v>
      </c>
      <c r="D19" s="45"/>
      <c r="E19" s="60" t="s">
        <v>916</v>
      </c>
      <c r="F19" s="60" t="e">
        <f>IF(G19=[1]Общее!$P139,"Ордер на земляные работы",IF(G19=[1]Общее!$O139,"Заявление на проведение земляных работ",IF(G19=[1]Общее!$N139,"Получение разрешения на размещение",IF(G19=[1]Общее!$M139,[1]Общее!$M$2,IF(G19=[1]Общее!$L139,[1]Общее!$L$2,IF(G19=[1]Общее!$K$124,[1]Общее!$K$2,IF(G19=[1]Общее!$J$124,[1]Общее!$J$2,IF(G19=[1]Общее!$I$124,[1]Общее!$I$2,"Текущих работ не выполненно"))))))))</f>
        <v>#N/A</v>
      </c>
      <c r="G19" s="61" t="e">
        <f>IF(AND(VLOOKUP(A19,[1]Общее!$D$34:$AD$216,13,0)&gt;0,VLOOKUP(A19,[1]Общее!$D$34:$AD$216,13,0)&lt;&gt;"нет информации"),VLOOKUP(A19,[1]Общее!$D$34:$AD$216,13,0),IF(AND(VLOOKUP(A19,[1]Общее!$D$34:$AD$216,12,0)&gt;0,VLOOKUP(A19,[1]Общее!$D$34:$AD$216,12,0)&lt;&gt;"нет информации"),VLOOKUP(A19,[1]Общее!$D$34:$AD$216,12,0),IF(AND(VLOOKUP(A19,[1]Общее!$D$34:$AD$216,11,0)&gt;0,VLOOKUP(A19,[1]Общее!$D$34:$AD$216,11,0)&lt;&gt;"нет информации"),VLOOKUP(A19,[1]Общее!$D$34:$AD$216,11,0),IF(AND(VLOOKUP(A19,[1]Общее!$D$34:$AD$216,10,0)&gt;0,VLOOKUP(A19,[1]Общее!$D$34:$AD$216,10,0)&lt;&gt;"нет информации"),VLOOKUP(A19,[1]Общее!$D$34:$AD$216,10,0),IF(AND(VLOOKUP(A19,[1]Общее!$D$34:$AD$216,9,0)&gt;0,VLOOKUP(A19,[1]Общее!$D$34:$AD$216,9,0)&lt;&gt;"нет информации"),VLOOKUP(A19,[1]Общее!$D$34:$AD$216,9,0),IF(AND(VLOOKUP(A19,[1]Общее!$D$34:$AD$216,8,0)&gt;0,VLOOKUP(A19,[1]Общее!$D$34:$AD$216,8,0)&lt;&gt;"нет информации"),VLOOKUP(A19,[1]Общее!$D$34:$AD$216,8,0),IF(AND(VLOOKUP(A19,[1]Общее!$D$34:$AD$216,7,0)&gt;0,VLOOKUP(A19,[1]Общее!$D$34:$AD$216,7,0)&lt;&gt;"нет информации"),VLOOKUP(A19,[1]Общее!$D$34:$AD$216,7,0),IF(AND(VLOOKUP(A19,[1]Общее!$D$34:$AD$216,6,0)&gt;0,VLOOKUP(A19,[1]Общее!$D$34:$AD$216,6,0)&lt;&gt;"нет информации"),VLOOKUP(A19,[1]Общее!$D$34:$AD$216,6,0),"нет сведений (либо работы выполнены)"))))))))</f>
        <v>#N/A</v>
      </c>
      <c r="I19" s="64"/>
    </row>
    <row r="20" spans="1:9" x14ac:dyDescent="0.25">
      <c r="A20" s="43" t="s">
        <v>637</v>
      </c>
      <c r="B20" s="20"/>
      <c r="C20" s="43" t="s">
        <v>636</v>
      </c>
      <c r="D20" s="45"/>
      <c r="E20" s="60" t="s">
        <v>913</v>
      </c>
      <c r="F20" s="60" t="e">
        <f>IF(G20=[1]Общее!$P140,"Ордер на земляные работы",IF(G20=[1]Общее!$O140,"Заявление на проведение земляных работ",IF(G20=[1]Общее!$N140,"Получение разрешения на размещение",IF(G20=[1]Общее!$M140,[1]Общее!$M$2,IF(G20=[1]Общее!$L140,[1]Общее!$L$2,IF(G20=[1]Общее!$K$124,[1]Общее!$K$2,IF(G20=[1]Общее!$J$124,[1]Общее!$J$2,IF(G20=[1]Общее!$I$124,[1]Общее!$I$2,"Текущих работ не выполненно"))))))))</f>
        <v>#N/A</v>
      </c>
      <c r="G20" s="61" t="e">
        <f>IF(AND(VLOOKUP(A20,[1]Общее!$D$34:$AD$216,13,0)&gt;0,VLOOKUP(A20,[1]Общее!$D$34:$AD$216,13,0)&lt;&gt;"нет информации"),VLOOKUP(A20,[1]Общее!$D$34:$AD$216,13,0),IF(AND(VLOOKUP(A20,[1]Общее!$D$34:$AD$216,12,0)&gt;0,VLOOKUP(A20,[1]Общее!$D$34:$AD$216,12,0)&lt;&gt;"нет информации"),VLOOKUP(A20,[1]Общее!$D$34:$AD$216,12,0),IF(AND(VLOOKUP(A20,[1]Общее!$D$34:$AD$216,11,0)&gt;0,VLOOKUP(A20,[1]Общее!$D$34:$AD$216,11,0)&lt;&gt;"нет информации"),VLOOKUP(A20,[1]Общее!$D$34:$AD$216,11,0),IF(AND(VLOOKUP(A20,[1]Общее!$D$34:$AD$216,10,0)&gt;0,VLOOKUP(A20,[1]Общее!$D$34:$AD$216,10,0)&lt;&gt;"нет информации"),VLOOKUP(A20,[1]Общее!$D$34:$AD$216,10,0),IF(AND(VLOOKUP(A20,[1]Общее!$D$34:$AD$216,9,0)&gt;0,VLOOKUP(A20,[1]Общее!$D$34:$AD$216,9,0)&lt;&gt;"нет информации"),VLOOKUP(A20,[1]Общее!$D$34:$AD$216,9,0),IF(AND(VLOOKUP(A20,[1]Общее!$D$34:$AD$216,8,0)&gt;0,VLOOKUP(A20,[1]Общее!$D$34:$AD$216,8,0)&lt;&gt;"нет информации"),VLOOKUP(A20,[1]Общее!$D$34:$AD$216,8,0),IF(AND(VLOOKUP(A20,[1]Общее!$D$34:$AD$216,7,0)&gt;0,VLOOKUP(A20,[1]Общее!$D$34:$AD$216,7,0)&lt;&gt;"нет информации"),VLOOKUP(A20,[1]Общее!$D$34:$AD$216,7,0),IF(AND(VLOOKUP(A20,[1]Общее!$D$34:$AD$216,6,0)&gt;0,VLOOKUP(A20,[1]Общее!$D$34:$AD$216,6,0)&lt;&gt;"нет информации"),VLOOKUP(A20,[1]Общее!$D$34:$AD$216,6,0),"нет сведений (либо работы выполнены)"))))))))</f>
        <v>#N/A</v>
      </c>
      <c r="I20" s="64"/>
    </row>
    <row r="21" spans="1:9" ht="75" x14ac:dyDescent="0.25">
      <c r="A21" s="43" t="s">
        <v>639</v>
      </c>
      <c r="B21" s="20"/>
      <c r="C21" s="43" t="s">
        <v>638</v>
      </c>
      <c r="D21" s="45"/>
      <c r="E21" s="60" t="s">
        <v>919</v>
      </c>
      <c r="F21" s="60" t="e">
        <f>IF(G21=[1]Общее!$P141,"Ордер на земляные работы",IF(G21=[1]Общее!$O141,"Заявление на проведение земляных работ",IF(G21=[1]Общее!$N141,"Получение разрешения на размещение",IF(G21=[1]Общее!$M141,[1]Общее!$M$2,IF(G21=[1]Общее!$L141,[1]Общее!$L$2,IF(G21=[1]Общее!$K$124,[1]Общее!$K$2,IF(G21=[1]Общее!$J$124,[1]Общее!$J$2,IF(G21=[1]Общее!$I$124,[1]Общее!$I$2,"Текущих работ не выполненно"))))))))</f>
        <v>#N/A</v>
      </c>
      <c r="G21" s="61" t="e">
        <f>IF(AND(VLOOKUP(A21,[1]Общее!$D$34:$AD$216,13,0)&gt;0,VLOOKUP(A21,[1]Общее!$D$34:$AD$216,13,0)&lt;&gt;"нет информации"),VLOOKUP(A21,[1]Общее!$D$34:$AD$216,13,0),IF(AND(VLOOKUP(A21,[1]Общее!$D$34:$AD$216,12,0)&gt;0,VLOOKUP(A21,[1]Общее!$D$34:$AD$216,12,0)&lt;&gt;"нет информации"),VLOOKUP(A21,[1]Общее!$D$34:$AD$216,12,0),IF(AND(VLOOKUP(A21,[1]Общее!$D$34:$AD$216,11,0)&gt;0,VLOOKUP(A21,[1]Общее!$D$34:$AD$216,11,0)&lt;&gt;"нет информации"),VLOOKUP(A21,[1]Общее!$D$34:$AD$216,11,0),IF(AND(VLOOKUP(A21,[1]Общее!$D$34:$AD$216,10,0)&gt;0,VLOOKUP(A21,[1]Общее!$D$34:$AD$216,10,0)&lt;&gt;"нет информации"),VLOOKUP(A21,[1]Общее!$D$34:$AD$216,10,0),IF(AND(VLOOKUP(A21,[1]Общее!$D$34:$AD$216,9,0)&gt;0,VLOOKUP(A21,[1]Общее!$D$34:$AD$216,9,0)&lt;&gt;"нет информации"),VLOOKUP(A21,[1]Общее!$D$34:$AD$216,9,0),IF(AND(VLOOKUP(A21,[1]Общее!$D$34:$AD$216,8,0)&gt;0,VLOOKUP(A21,[1]Общее!$D$34:$AD$216,8,0)&lt;&gt;"нет информации"),VLOOKUP(A21,[1]Общее!$D$34:$AD$216,8,0),IF(AND(VLOOKUP(A21,[1]Общее!$D$34:$AD$216,7,0)&gt;0,VLOOKUP(A21,[1]Общее!$D$34:$AD$216,7,0)&lt;&gt;"нет информации"),VLOOKUP(A21,[1]Общее!$D$34:$AD$216,7,0),IF(AND(VLOOKUP(A21,[1]Общее!$D$34:$AD$216,6,0)&gt;0,VLOOKUP(A21,[1]Общее!$D$34:$AD$216,6,0)&lt;&gt;"нет информации"),VLOOKUP(A21,[1]Общее!$D$34:$AD$216,6,0),"нет сведений (либо работы выполнены)"))))))))</f>
        <v>#N/A</v>
      </c>
      <c r="I21" s="64"/>
    </row>
    <row r="22" spans="1:9" ht="38.25" x14ac:dyDescent="0.25">
      <c r="A22" s="43" t="s">
        <v>643</v>
      </c>
      <c r="B22" s="20"/>
      <c r="C22" s="43" t="s">
        <v>640</v>
      </c>
      <c r="D22" s="45"/>
      <c r="E22" s="60" t="s">
        <v>913</v>
      </c>
      <c r="F22" s="60" t="e">
        <f>IF(G22=[1]Общее!$P142,"Ордер на земляные работы",IF(G22=[1]Общее!$O142,"Заявление на проведение земляных работ",IF(G22=[1]Общее!$N142,"Получение разрешения на размещение",IF(G22=[1]Общее!$M142,[1]Общее!$M$2,IF(G22=[1]Общее!$L142,[1]Общее!$L$2,IF(G22=[1]Общее!$K$124,[1]Общее!$K$2,IF(G22=[1]Общее!$J$124,[1]Общее!$J$2,IF(G22=[1]Общее!$I$124,[1]Общее!$I$2,"Текущих работ не выполненно"))))))))</f>
        <v>#N/A</v>
      </c>
      <c r="G22" s="61" t="e">
        <f>IF(AND(VLOOKUP(A22,[1]Общее!$D$34:$AD$216,13,0)&gt;0,VLOOKUP(A22,[1]Общее!$D$34:$AD$216,13,0)&lt;&gt;"нет информации"),VLOOKUP(A22,[1]Общее!$D$34:$AD$216,13,0),IF(AND(VLOOKUP(A22,[1]Общее!$D$34:$AD$216,12,0)&gt;0,VLOOKUP(A22,[1]Общее!$D$34:$AD$216,12,0)&lt;&gt;"нет информации"),VLOOKUP(A22,[1]Общее!$D$34:$AD$216,12,0),IF(AND(VLOOKUP(A22,[1]Общее!$D$34:$AD$216,11,0)&gt;0,VLOOKUP(A22,[1]Общее!$D$34:$AD$216,11,0)&lt;&gt;"нет информации"),VLOOKUP(A22,[1]Общее!$D$34:$AD$216,11,0),IF(AND(VLOOKUP(A22,[1]Общее!$D$34:$AD$216,10,0)&gt;0,VLOOKUP(A22,[1]Общее!$D$34:$AD$216,10,0)&lt;&gt;"нет информации"),VLOOKUP(A22,[1]Общее!$D$34:$AD$216,10,0),IF(AND(VLOOKUP(A22,[1]Общее!$D$34:$AD$216,9,0)&gt;0,VLOOKUP(A22,[1]Общее!$D$34:$AD$216,9,0)&lt;&gt;"нет информации"),VLOOKUP(A22,[1]Общее!$D$34:$AD$216,9,0),IF(AND(VLOOKUP(A22,[1]Общее!$D$34:$AD$216,8,0)&gt;0,VLOOKUP(A22,[1]Общее!$D$34:$AD$216,8,0)&lt;&gt;"нет информации"),VLOOKUP(A22,[1]Общее!$D$34:$AD$216,8,0),IF(AND(VLOOKUP(A22,[1]Общее!$D$34:$AD$216,7,0)&gt;0,VLOOKUP(A22,[1]Общее!$D$34:$AD$216,7,0)&lt;&gt;"нет информации"),VLOOKUP(A22,[1]Общее!$D$34:$AD$216,7,0),IF(AND(VLOOKUP(A22,[1]Общее!$D$34:$AD$216,6,0)&gt;0,VLOOKUP(A22,[1]Общее!$D$34:$AD$216,6,0)&lt;&gt;"нет информации"),VLOOKUP(A22,[1]Общее!$D$34:$AD$216,6,0),"нет сведений (либо работы выполнены)"))))))))</f>
        <v>#N/A</v>
      </c>
      <c r="I22" s="64"/>
    </row>
    <row r="23" spans="1:9" ht="38.25" x14ac:dyDescent="0.25">
      <c r="A23" s="43" t="s">
        <v>975</v>
      </c>
      <c r="B23" s="20"/>
      <c r="C23" s="43" t="s">
        <v>641</v>
      </c>
      <c r="D23" s="45"/>
      <c r="E23" s="60" t="s">
        <v>913</v>
      </c>
      <c r="F23" s="60" t="str">
        <f>IF(G23=[1]Общее!$P143,"Ордер на земляные работы",IF(G23=[1]Общее!$O143,"Заявление на проведение земляных работ",IF(G23=[1]Общее!$N143,"Получение разрешения на размещение",IF(G23=[1]Общее!$M143,[1]Общее!$M$2,IF(G23=[1]Общее!$L143,[1]Общее!$L$2,IF(G23=[1]Общее!$K$124,[1]Общее!$K$2,IF(G23=[1]Общее!$J$124,[1]Общее!$J$2,IF(G23=[1]Общее!$I$124,[1]Общее!$I$2,"Текущих работ не выполненно"))))))))</f>
        <v>Текущих работ не выполненно</v>
      </c>
      <c r="G23" s="61" t="str">
        <f>IF(AND(VLOOKUP(A23,[1]Общее!$D$34:$AD$216,13,0)&gt;0,VLOOKUP(A23,[1]Общее!$D$34:$AD$216,13,0)&lt;&gt;"нет информации"),VLOOKUP(A23,[1]Общее!$D$34:$AD$216,13,0),IF(AND(VLOOKUP(A23,[1]Общее!$D$34:$AD$216,12,0)&gt;0,VLOOKUP(A23,[1]Общее!$D$34:$AD$216,12,0)&lt;&gt;"нет информации"),VLOOKUP(A23,[1]Общее!$D$34:$AD$216,12,0),IF(AND(VLOOKUP(A23,[1]Общее!$D$34:$AD$216,11,0)&gt;0,VLOOKUP(A23,[1]Общее!$D$34:$AD$216,11,0)&lt;&gt;"нет информации"),VLOOKUP(A23,[1]Общее!$D$34:$AD$216,11,0),IF(AND(VLOOKUP(A23,[1]Общее!$D$34:$AD$216,10,0)&gt;0,VLOOKUP(A23,[1]Общее!$D$34:$AD$216,10,0)&lt;&gt;"нет информации"),VLOOKUP(A23,[1]Общее!$D$34:$AD$216,10,0),IF(AND(VLOOKUP(A23,[1]Общее!$D$34:$AD$216,9,0)&gt;0,VLOOKUP(A23,[1]Общее!$D$34:$AD$216,9,0)&lt;&gt;"нет информации"),VLOOKUP(A23,[1]Общее!$D$34:$AD$216,9,0),IF(AND(VLOOKUP(A23,[1]Общее!$D$34:$AD$216,8,0)&gt;0,VLOOKUP(A23,[1]Общее!$D$34:$AD$216,8,0)&lt;&gt;"нет информации"),VLOOKUP(A23,[1]Общее!$D$34:$AD$216,8,0),IF(AND(VLOOKUP(A23,[1]Общее!$D$34:$AD$216,7,0)&gt;0,VLOOKUP(A23,[1]Общее!$D$34:$AD$216,7,0)&lt;&gt;"нет информации"),VLOOKUP(A23,[1]Общее!$D$34:$AD$216,7,0),IF(AND(VLOOKUP(A23,[1]Общее!$D$34:$AD$216,6,0)&gt;0,VLOOKUP(A23,[1]Общее!$D$34:$AD$216,6,0)&lt;&gt;"нет информации"),VLOOKUP(A23,[1]Общее!$D$34:$AD$216,6,0),"нет сведений (либо работы выполнены)"))))))))</f>
        <v>от 31.01.2020 №04-07/04</v>
      </c>
      <c r="I23" s="64"/>
    </row>
    <row r="24" spans="1:9" ht="45" x14ac:dyDescent="0.25">
      <c r="A24" s="43" t="s">
        <v>644</v>
      </c>
      <c r="B24" s="20"/>
      <c r="C24" s="43" t="s">
        <v>642</v>
      </c>
      <c r="D24" s="68"/>
      <c r="E24" s="60" t="s">
        <v>920</v>
      </c>
      <c r="F24" s="60" t="str">
        <f>IF(G24=[1]Общее!$P144,"Ордер на земляные работы",IF(G24=[1]Общее!$O144,"Заявление на проведение земляных работ",IF(G24=[1]Общее!$N144,"Получение разрешения на размещение",IF(G24=[1]Общее!$M144,[1]Общее!$M$2,IF(G24=[1]Общее!$L144,[1]Общее!$L$2,IF(G24=[1]Общее!$K$124,[1]Общее!$K$2,IF(G24=[1]Общее!$J$124,[1]Общее!$J$2,IF(G24=[1]Общее!$I$124,[1]Общее!$I$2,"Текущих работ не выполненно"))))))))</f>
        <v>Текущих работ не выполненно</v>
      </c>
      <c r="G24" s="61" t="str">
        <f>IF(AND(VLOOKUP(A24,[1]Общее!$D$34:$AD$216,13,0)&gt;0,VLOOKUP(A24,[1]Общее!$D$34:$AD$216,13,0)&lt;&gt;"нет информации"),VLOOKUP(A24,[1]Общее!$D$34:$AD$216,13,0),IF(AND(VLOOKUP(A24,[1]Общее!$D$34:$AD$216,12,0)&gt;0,VLOOKUP(A24,[1]Общее!$D$34:$AD$216,12,0)&lt;&gt;"нет информации"),VLOOKUP(A24,[1]Общее!$D$34:$AD$216,12,0),IF(AND(VLOOKUP(A24,[1]Общее!$D$34:$AD$216,11,0)&gt;0,VLOOKUP(A24,[1]Общее!$D$34:$AD$216,11,0)&lt;&gt;"нет информации"),VLOOKUP(A24,[1]Общее!$D$34:$AD$216,11,0),IF(AND(VLOOKUP(A24,[1]Общее!$D$34:$AD$216,10,0)&gt;0,VLOOKUP(A24,[1]Общее!$D$34:$AD$216,10,0)&lt;&gt;"нет информации"),VLOOKUP(A24,[1]Общее!$D$34:$AD$216,10,0),IF(AND(VLOOKUP(A24,[1]Общее!$D$34:$AD$216,9,0)&gt;0,VLOOKUP(A24,[1]Общее!$D$34:$AD$216,9,0)&lt;&gt;"нет информации"),VLOOKUP(A24,[1]Общее!$D$34:$AD$216,9,0),IF(AND(VLOOKUP(A24,[1]Общее!$D$34:$AD$216,8,0)&gt;0,VLOOKUP(A24,[1]Общее!$D$34:$AD$216,8,0)&lt;&gt;"нет информации"),VLOOKUP(A24,[1]Общее!$D$34:$AD$216,8,0),IF(AND(VLOOKUP(A24,[1]Общее!$D$34:$AD$216,7,0)&gt;0,VLOOKUP(A24,[1]Общее!$D$34:$AD$216,7,0)&lt;&gt;"нет информации"),VLOOKUP(A24,[1]Общее!$D$34:$AD$216,7,0),IF(AND(VLOOKUP(A24,[1]Общее!$D$34:$AD$216,6,0)&gt;0,VLOOKUP(A24,[1]Общее!$D$34:$AD$216,6,0)&lt;&gt;"нет информации"),VLOOKUP(A24,[1]Общее!$D$34:$AD$216,6,0),"нет сведений (либо работы выполнены)"))))))))</f>
        <v>Ордер № 597 от 18.10.2019</v>
      </c>
      <c r="I24" s="64"/>
    </row>
    <row r="25" spans="1:9" ht="63.75" x14ac:dyDescent="0.25">
      <c r="A25" s="43" t="s">
        <v>646</v>
      </c>
      <c r="B25" s="20"/>
      <c r="C25" s="43" t="s">
        <v>645</v>
      </c>
      <c r="D25" s="45"/>
      <c r="E25" s="60" t="s">
        <v>921</v>
      </c>
      <c r="F25" s="60" t="e">
        <f>IF(G25=[1]Общее!$P145,"Ордер на земляные работы",IF(G25=[1]Общее!$O145,"Заявление на проведение земляных работ",IF(G25=[1]Общее!$N145,"Получение разрешения на размещение",IF(G25=[1]Общее!$M145,[1]Общее!$M$2,IF(G25=[1]Общее!$L145,[1]Общее!$L$2,IF(G25=[1]Общее!$K$124,[1]Общее!$K$2,IF(G25=[1]Общее!$J$124,[1]Общее!$J$2,IF(G25=[1]Общее!$I$124,[1]Общее!$I$2,"Текущих работ не выполненно"))))))))</f>
        <v>#N/A</v>
      </c>
      <c r="G25" s="61" t="e">
        <f>IF(AND(VLOOKUP(A25,[1]Общее!$D$34:$AD$216,13,0)&gt;0,VLOOKUP(A25,[1]Общее!$D$34:$AD$216,13,0)&lt;&gt;"нет информации"),VLOOKUP(A25,[1]Общее!$D$34:$AD$216,13,0),IF(AND(VLOOKUP(A25,[1]Общее!$D$34:$AD$216,12,0)&gt;0,VLOOKUP(A25,[1]Общее!$D$34:$AD$216,12,0)&lt;&gt;"нет информации"),VLOOKUP(A25,[1]Общее!$D$34:$AD$216,12,0),IF(AND(VLOOKUP(A25,[1]Общее!$D$34:$AD$216,11,0)&gt;0,VLOOKUP(A25,[1]Общее!$D$34:$AD$216,11,0)&lt;&gt;"нет информации"),VLOOKUP(A25,[1]Общее!$D$34:$AD$216,11,0),IF(AND(VLOOKUP(A25,[1]Общее!$D$34:$AD$216,10,0)&gt;0,VLOOKUP(A25,[1]Общее!$D$34:$AD$216,10,0)&lt;&gt;"нет информации"),VLOOKUP(A25,[1]Общее!$D$34:$AD$216,10,0),IF(AND(VLOOKUP(A25,[1]Общее!$D$34:$AD$216,9,0)&gt;0,VLOOKUP(A25,[1]Общее!$D$34:$AD$216,9,0)&lt;&gt;"нет информации"),VLOOKUP(A25,[1]Общее!$D$34:$AD$216,9,0),IF(AND(VLOOKUP(A25,[1]Общее!$D$34:$AD$216,8,0)&gt;0,VLOOKUP(A25,[1]Общее!$D$34:$AD$216,8,0)&lt;&gt;"нет информации"),VLOOKUP(A25,[1]Общее!$D$34:$AD$216,8,0),IF(AND(VLOOKUP(A25,[1]Общее!$D$34:$AD$216,7,0)&gt;0,VLOOKUP(A25,[1]Общее!$D$34:$AD$216,7,0)&lt;&gt;"нет информации"),VLOOKUP(A25,[1]Общее!$D$34:$AD$216,7,0),IF(AND(VLOOKUP(A25,[1]Общее!$D$34:$AD$216,6,0)&gt;0,VLOOKUP(A25,[1]Общее!$D$34:$AD$216,6,0)&lt;&gt;"нет информации"),VLOOKUP(A25,[1]Общее!$D$34:$AD$216,6,0),"нет сведений (либо работы выполнены)"))))))))</f>
        <v>#N/A</v>
      </c>
      <c r="I25" s="64"/>
    </row>
    <row r="26" spans="1:9" ht="102" x14ac:dyDescent="0.25">
      <c r="A26" s="43" t="s">
        <v>648</v>
      </c>
      <c r="B26" s="20"/>
      <c r="C26" s="43" t="s">
        <v>647</v>
      </c>
      <c r="D26" s="45"/>
      <c r="E26" s="60" t="s">
        <v>913</v>
      </c>
      <c r="F26" s="60" t="str">
        <f>IF(G26=[1]Общее!$P146,"Ордер на земляные работы",IF(G26=[1]Общее!$O146,"Заявление на проведение земляных работ",IF(G26=[1]Общее!$N146,"Получение разрешения на размещение",IF(G26=[1]Общее!$M146,[1]Общее!$M$2,IF(G26=[1]Общее!$L146,[1]Общее!$L$2,IF(G26=[1]Общее!$K$124,[1]Общее!$K$2,IF(G26=[1]Общее!$J$124,[1]Общее!$J$2,IF(G26=[1]Общее!$I$124,[1]Общее!$I$2,"Текущих работ не выполненно"))))))))</f>
        <v>Текущих работ не выполненно</v>
      </c>
      <c r="G26" s="61" t="str">
        <f>IF(AND(VLOOKUP(A26,[1]Общее!$D$34:$AD$216,13,0)&gt;0,VLOOKUP(A26,[1]Общее!$D$34:$AD$216,13,0)&lt;&gt;"нет информации"),VLOOKUP(A26,[1]Общее!$D$34:$AD$216,13,0),IF(AND(VLOOKUP(A26,[1]Общее!$D$34:$AD$216,12,0)&gt;0,VLOOKUP(A26,[1]Общее!$D$34:$AD$216,12,0)&lt;&gt;"нет информации"),VLOOKUP(A26,[1]Общее!$D$34:$AD$216,12,0),IF(AND(VLOOKUP(A26,[1]Общее!$D$34:$AD$216,11,0)&gt;0,VLOOKUP(A26,[1]Общее!$D$34:$AD$216,11,0)&lt;&gt;"нет информации"),VLOOKUP(A26,[1]Общее!$D$34:$AD$216,11,0),IF(AND(VLOOKUP(A26,[1]Общее!$D$34:$AD$216,10,0)&gt;0,VLOOKUP(A26,[1]Общее!$D$34:$AD$216,10,0)&lt;&gt;"нет информации"),VLOOKUP(A26,[1]Общее!$D$34:$AD$216,10,0),IF(AND(VLOOKUP(A26,[1]Общее!$D$34:$AD$216,9,0)&gt;0,VLOOKUP(A26,[1]Общее!$D$34:$AD$216,9,0)&lt;&gt;"нет информации"),VLOOKUP(A26,[1]Общее!$D$34:$AD$216,9,0),IF(AND(VLOOKUP(A26,[1]Общее!$D$34:$AD$216,8,0)&gt;0,VLOOKUP(A26,[1]Общее!$D$34:$AD$216,8,0)&lt;&gt;"нет информации"),VLOOKUP(A26,[1]Общее!$D$34:$AD$216,8,0),IF(AND(VLOOKUP(A26,[1]Общее!$D$34:$AD$216,7,0)&gt;0,VLOOKUP(A26,[1]Общее!$D$34:$AD$216,7,0)&lt;&gt;"нет информации"),VLOOKUP(A26,[1]Общее!$D$34:$AD$216,7,0),IF(AND(VLOOKUP(A26,[1]Общее!$D$34:$AD$216,6,0)&gt;0,VLOOKUP(A26,[1]Общее!$D$34:$AD$216,6,0)&lt;&gt;"нет информации"),VLOOKUP(A26,[1]Общее!$D$34:$AD$216,6,0),"нет сведений (либо работы выполнены)"))))))))</f>
        <v>№ 19/19 от 25.09.2019 (до 31.08.2019)</v>
      </c>
      <c r="I26" s="64"/>
    </row>
    <row r="27" spans="1:9" ht="178.5" x14ac:dyDescent="0.25">
      <c r="A27" s="43" t="s">
        <v>650</v>
      </c>
      <c r="B27" s="20"/>
      <c r="C27" s="43" t="s">
        <v>649</v>
      </c>
      <c r="D27" s="45"/>
      <c r="E27" s="60" t="s">
        <v>916</v>
      </c>
      <c r="F27" s="60" t="e">
        <f>IF(G27=[1]Общее!$P147,"Ордер на земляные работы",IF(G27=[1]Общее!$O147,"Заявление на проведение земляных работ",IF(G27=[1]Общее!$N147,"Получение разрешения на размещение",IF(G27=[1]Общее!$M147,[1]Общее!$M$2,IF(G27=[1]Общее!$L147,[1]Общее!$L$2,IF(G27=[1]Общее!$K$124,[1]Общее!$K$2,IF(G27=[1]Общее!$J$124,[1]Общее!$J$2,IF(G27=[1]Общее!$I$124,[1]Общее!$I$2,"Текущих работ не выполненно"))))))))</f>
        <v>#N/A</v>
      </c>
      <c r="G27" s="61" t="e">
        <f>IF(AND(VLOOKUP(A27,[1]Общее!$D$34:$AD$216,13,0)&gt;0,VLOOKUP(A27,[1]Общее!$D$34:$AD$216,13,0)&lt;&gt;"нет информации"),VLOOKUP(A27,[1]Общее!$D$34:$AD$216,13,0),IF(AND(VLOOKUP(A27,[1]Общее!$D$34:$AD$216,12,0)&gt;0,VLOOKUP(A27,[1]Общее!$D$34:$AD$216,12,0)&lt;&gt;"нет информации"),VLOOKUP(A27,[1]Общее!$D$34:$AD$216,12,0),IF(AND(VLOOKUP(A27,[1]Общее!$D$34:$AD$216,11,0)&gt;0,VLOOKUP(A27,[1]Общее!$D$34:$AD$216,11,0)&lt;&gt;"нет информации"),VLOOKUP(A27,[1]Общее!$D$34:$AD$216,11,0),IF(AND(VLOOKUP(A27,[1]Общее!$D$34:$AD$216,10,0)&gt;0,VLOOKUP(A27,[1]Общее!$D$34:$AD$216,10,0)&lt;&gt;"нет информации"),VLOOKUP(A27,[1]Общее!$D$34:$AD$216,10,0),IF(AND(VLOOKUP(A27,[1]Общее!$D$34:$AD$216,9,0)&gt;0,VLOOKUP(A27,[1]Общее!$D$34:$AD$216,9,0)&lt;&gt;"нет информации"),VLOOKUP(A27,[1]Общее!$D$34:$AD$216,9,0),IF(AND(VLOOKUP(A27,[1]Общее!$D$34:$AD$216,8,0)&gt;0,VLOOKUP(A27,[1]Общее!$D$34:$AD$216,8,0)&lt;&gt;"нет информации"),VLOOKUP(A27,[1]Общее!$D$34:$AD$216,8,0),IF(AND(VLOOKUP(A27,[1]Общее!$D$34:$AD$216,7,0)&gt;0,VLOOKUP(A27,[1]Общее!$D$34:$AD$216,7,0)&lt;&gt;"нет информации"),VLOOKUP(A27,[1]Общее!$D$34:$AD$216,7,0),IF(AND(VLOOKUP(A27,[1]Общее!$D$34:$AD$216,6,0)&gt;0,VLOOKUP(A27,[1]Общее!$D$34:$AD$216,6,0)&lt;&gt;"нет информации"),VLOOKUP(A27,[1]Общее!$D$34:$AD$216,6,0),"нет сведений (либо работы выполнены)"))))))))</f>
        <v>#N/A</v>
      </c>
      <c r="I27" s="64"/>
    </row>
    <row r="28" spans="1:9" ht="51" x14ac:dyDescent="0.25">
      <c r="A28" s="43" t="s">
        <v>652</v>
      </c>
      <c r="B28" s="20"/>
      <c r="C28" s="43" t="s">
        <v>651</v>
      </c>
      <c r="D28" s="45"/>
      <c r="E28" s="60" t="s">
        <v>913</v>
      </c>
      <c r="F28" s="60" t="e">
        <f>IF(G28=[1]Общее!$P148,"Ордер на земляные работы",IF(G28=[1]Общее!$O148,"Заявление на проведение земляных работ",IF(G28=[1]Общее!$N148,"Получение разрешения на размещение",IF(G28=[1]Общее!$M148,[1]Общее!$M$2,IF(G28=[1]Общее!$L148,[1]Общее!$L$2,IF(G28=[1]Общее!$K$124,[1]Общее!$K$2,IF(G28=[1]Общее!$J$124,[1]Общее!$J$2,IF(G28=[1]Общее!$I$124,[1]Общее!$I$2,"Текущих работ не выполненно"))))))))</f>
        <v>#N/A</v>
      </c>
      <c r="G28" s="61" t="e">
        <f>IF(AND(VLOOKUP(A28,[1]Общее!$D$34:$AD$216,13,0)&gt;0,VLOOKUP(A28,[1]Общее!$D$34:$AD$216,13,0)&lt;&gt;"нет информации"),VLOOKUP(A28,[1]Общее!$D$34:$AD$216,13,0),IF(AND(VLOOKUP(A28,[1]Общее!$D$34:$AD$216,12,0)&gt;0,VLOOKUP(A28,[1]Общее!$D$34:$AD$216,12,0)&lt;&gt;"нет информации"),VLOOKUP(A28,[1]Общее!$D$34:$AD$216,12,0),IF(AND(VLOOKUP(A28,[1]Общее!$D$34:$AD$216,11,0)&gt;0,VLOOKUP(A28,[1]Общее!$D$34:$AD$216,11,0)&lt;&gt;"нет информации"),VLOOKUP(A28,[1]Общее!$D$34:$AD$216,11,0),IF(AND(VLOOKUP(A28,[1]Общее!$D$34:$AD$216,10,0)&gt;0,VLOOKUP(A28,[1]Общее!$D$34:$AD$216,10,0)&lt;&gt;"нет информации"),VLOOKUP(A28,[1]Общее!$D$34:$AD$216,10,0),IF(AND(VLOOKUP(A28,[1]Общее!$D$34:$AD$216,9,0)&gt;0,VLOOKUP(A28,[1]Общее!$D$34:$AD$216,9,0)&lt;&gt;"нет информации"),VLOOKUP(A28,[1]Общее!$D$34:$AD$216,9,0),IF(AND(VLOOKUP(A28,[1]Общее!$D$34:$AD$216,8,0)&gt;0,VLOOKUP(A28,[1]Общее!$D$34:$AD$216,8,0)&lt;&gt;"нет информации"),VLOOKUP(A28,[1]Общее!$D$34:$AD$216,8,0),IF(AND(VLOOKUP(A28,[1]Общее!$D$34:$AD$216,7,0)&gt;0,VLOOKUP(A28,[1]Общее!$D$34:$AD$216,7,0)&lt;&gt;"нет информации"),VLOOKUP(A28,[1]Общее!$D$34:$AD$216,7,0),IF(AND(VLOOKUP(A28,[1]Общее!$D$34:$AD$216,6,0)&gt;0,VLOOKUP(A28,[1]Общее!$D$34:$AD$216,6,0)&lt;&gt;"нет информации"),VLOOKUP(A28,[1]Общее!$D$34:$AD$216,6,0),"нет сведений (либо работы выполнены)"))))))))</f>
        <v>#N/A</v>
      </c>
      <c r="I28" s="64"/>
    </row>
    <row r="29" spans="1:9" ht="90" x14ac:dyDescent="0.25">
      <c r="A29" s="43" t="s">
        <v>654</v>
      </c>
      <c r="B29" s="20"/>
      <c r="C29" s="43" t="s">
        <v>653</v>
      </c>
      <c r="D29" s="45"/>
      <c r="E29" s="60" t="s">
        <v>922</v>
      </c>
      <c r="F29" s="60" t="e">
        <f>IF(G29=[1]Общее!$P149,"Ордер на земляные работы",IF(G29=[1]Общее!$O149,"Заявление на проведение земляных работ",IF(G29=[1]Общее!$N149,"Получение разрешения на размещение",IF(G29=[1]Общее!$M149,[1]Общее!$M$2,IF(G29=[1]Общее!$L149,[1]Общее!$L$2,IF(G29=[1]Общее!$K$124,[1]Общее!$K$2,IF(G29=[1]Общее!$J$124,[1]Общее!$J$2,IF(G29=[1]Общее!$I$124,[1]Общее!$I$2,"Текущих работ не выполненно"))))))))</f>
        <v>#N/A</v>
      </c>
      <c r="G29" s="61" t="e">
        <f>IF(AND(VLOOKUP(A29,[1]Общее!$D$34:$AD$216,13,0)&gt;0,VLOOKUP(A29,[1]Общее!$D$34:$AD$216,13,0)&lt;&gt;"нет информации"),VLOOKUP(A29,[1]Общее!$D$34:$AD$216,13,0),IF(AND(VLOOKUP(A29,[1]Общее!$D$34:$AD$216,12,0)&gt;0,VLOOKUP(A29,[1]Общее!$D$34:$AD$216,12,0)&lt;&gt;"нет информации"),VLOOKUP(A29,[1]Общее!$D$34:$AD$216,12,0),IF(AND(VLOOKUP(A29,[1]Общее!$D$34:$AD$216,11,0)&gt;0,VLOOKUP(A29,[1]Общее!$D$34:$AD$216,11,0)&lt;&gt;"нет информации"),VLOOKUP(A29,[1]Общее!$D$34:$AD$216,11,0),IF(AND(VLOOKUP(A29,[1]Общее!$D$34:$AD$216,10,0)&gt;0,VLOOKUP(A29,[1]Общее!$D$34:$AD$216,10,0)&lt;&gt;"нет информации"),VLOOKUP(A29,[1]Общее!$D$34:$AD$216,10,0),IF(AND(VLOOKUP(A29,[1]Общее!$D$34:$AD$216,9,0)&gt;0,VLOOKUP(A29,[1]Общее!$D$34:$AD$216,9,0)&lt;&gt;"нет информации"),VLOOKUP(A29,[1]Общее!$D$34:$AD$216,9,0),IF(AND(VLOOKUP(A29,[1]Общее!$D$34:$AD$216,8,0)&gt;0,VLOOKUP(A29,[1]Общее!$D$34:$AD$216,8,0)&lt;&gt;"нет информации"),VLOOKUP(A29,[1]Общее!$D$34:$AD$216,8,0),IF(AND(VLOOKUP(A29,[1]Общее!$D$34:$AD$216,7,0)&gt;0,VLOOKUP(A29,[1]Общее!$D$34:$AD$216,7,0)&lt;&gt;"нет информации"),VLOOKUP(A29,[1]Общее!$D$34:$AD$216,7,0),IF(AND(VLOOKUP(A29,[1]Общее!$D$34:$AD$216,6,0)&gt;0,VLOOKUP(A29,[1]Общее!$D$34:$AD$216,6,0)&lt;&gt;"нет информации"),VLOOKUP(A29,[1]Общее!$D$34:$AD$216,6,0),"нет сведений (либо работы выполнены)"))))))))</f>
        <v>#N/A</v>
      </c>
      <c r="I29" s="64"/>
    </row>
    <row r="30" spans="1:9" ht="63.75" x14ac:dyDescent="0.25">
      <c r="A30" s="43" t="s">
        <v>656</v>
      </c>
      <c r="B30" s="20"/>
      <c r="C30" s="43" t="s">
        <v>655</v>
      </c>
      <c r="D30" s="45"/>
      <c r="E30" s="60" t="s">
        <v>923</v>
      </c>
      <c r="F30" s="60" t="str">
        <f>IF(G30=[1]Общее!$P150,"Ордер на земляные работы",IF(G30=[1]Общее!$O150,"Заявление на проведение земляных работ",IF(G30=[1]Общее!$N150,"Получение разрешения на размещение",IF(G30=[1]Общее!$M150,[1]Общее!$M$2,IF(G30=[1]Общее!$L150,[1]Общее!$L$2,IF(G30=[1]Общее!$K$124,[1]Общее!$K$2,IF(G30=[1]Общее!$J$124,[1]Общее!$J$2,IF(G30=[1]Общее!$I$124,[1]Общее!$I$2,"Текущих работ не выполненно"))))))))</f>
        <v>Текущих работ не выполненно</v>
      </c>
      <c r="G30" s="61" t="str">
        <f>IF(AND(VLOOKUP(A30,[1]Общее!$D$34:$AD$216,13,0)&gt;0,VLOOKUP(A30,[1]Общее!$D$34:$AD$216,13,0)&lt;&gt;"нет информации"),VLOOKUP(A30,[1]Общее!$D$34:$AD$216,13,0),IF(AND(VLOOKUP(A30,[1]Общее!$D$34:$AD$216,12,0)&gt;0,VLOOKUP(A30,[1]Общее!$D$34:$AD$216,12,0)&lt;&gt;"нет информации"),VLOOKUP(A30,[1]Общее!$D$34:$AD$216,12,0),IF(AND(VLOOKUP(A30,[1]Общее!$D$34:$AD$216,11,0)&gt;0,VLOOKUP(A30,[1]Общее!$D$34:$AD$216,11,0)&lt;&gt;"нет информации"),VLOOKUP(A30,[1]Общее!$D$34:$AD$216,11,0),IF(AND(VLOOKUP(A30,[1]Общее!$D$34:$AD$216,10,0)&gt;0,VLOOKUP(A30,[1]Общее!$D$34:$AD$216,10,0)&lt;&gt;"нет информации"),VLOOKUP(A30,[1]Общее!$D$34:$AD$216,10,0),IF(AND(VLOOKUP(A30,[1]Общее!$D$34:$AD$216,9,0)&gt;0,VLOOKUP(A30,[1]Общее!$D$34:$AD$216,9,0)&lt;&gt;"нет информации"),VLOOKUP(A30,[1]Общее!$D$34:$AD$216,9,0),IF(AND(VLOOKUP(A30,[1]Общее!$D$34:$AD$216,8,0)&gt;0,VLOOKUP(A30,[1]Общее!$D$34:$AD$216,8,0)&lt;&gt;"нет информации"),VLOOKUP(A30,[1]Общее!$D$34:$AD$216,8,0),IF(AND(VLOOKUP(A30,[1]Общее!$D$34:$AD$216,7,0)&gt;0,VLOOKUP(A30,[1]Общее!$D$34:$AD$216,7,0)&lt;&gt;"нет информации"),VLOOKUP(A30,[1]Общее!$D$34:$AD$216,7,0),IF(AND(VLOOKUP(A30,[1]Общее!$D$34:$AD$216,6,0)&gt;0,VLOOKUP(A30,[1]Общее!$D$34:$AD$216,6,0)&lt;&gt;"нет информации"),VLOOKUP(A30,[1]Общее!$D$34:$AD$216,6,0),"нет сведений (либо работы выполнены)"))))))))</f>
        <v xml:space="preserve">№ ru51401101-2019/005 от 21.11.2019 (до 20.10.2021) </v>
      </c>
      <c r="I30" s="64"/>
    </row>
    <row r="31" spans="1:9" ht="51" x14ac:dyDescent="0.25">
      <c r="A31" s="43" t="s">
        <v>658</v>
      </c>
      <c r="B31" s="20"/>
      <c r="C31" s="43" t="s">
        <v>657</v>
      </c>
      <c r="D31" s="45"/>
      <c r="E31" s="60" t="s">
        <v>924</v>
      </c>
      <c r="F31" s="60" t="str">
        <f>IF(G31=[1]Общее!$P151,"Ордер на земляные работы",IF(G31=[1]Общее!$O151,"Заявление на проведение земляных работ",IF(G31=[1]Общее!$N151,"Получение разрешения на размещение",IF(G31=[1]Общее!$M151,[1]Общее!$M$2,IF(G31=[1]Общее!$L151,[1]Общее!$L$2,IF(G31=[1]Общее!$K$124,[1]Общее!$K$2,IF(G31=[1]Общее!$J$124,[1]Общее!$J$2,IF(G31=[1]Общее!$I$124,[1]Общее!$I$2,"Текущих работ не выполненно"))))))))</f>
        <v>Текущих работ не выполненно</v>
      </c>
      <c r="G31" s="61" t="str">
        <f>IF(AND(VLOOKUP(A31,[1]Общее!$D$34:$AD$216,13,0)&gt;0,VLOOKUP(A31,[1]Общее!$D$34:$AD$216,13,0)&lt;&gt;"нет информации"),VLOOKUP(A31,[1]Общее!$D$34:$AD$216,13,0),IF(AND(VLOOKUP(A31,[1]Общее!$D$34:$AD$216,12,0)&gt;0,VLOOKUP(A31,[1]Общее!$D$34:$AD$216,12,0)&lt;&gt;"нет информации"),VLOOKUP(A31,[1]Общее!$D$34:$AD$216,12,0),IF(AND(VLOOKUP(A31,[1]Общее!$D$34:$AD$216,11,0)&gt;0,VLOOKUP(A31,[1]Общее!$D$34:$AD$216,11,0)&lt;&gt;"нет информации"),VLOOKUP(A31,[1]Общее!$D$34:$AD$216,11,0),IF(AND(VLOOKUP(A31,[1]Общее!$D$34:$AD$216,10,0)&gt;0,VLOOKUP(A31,[1]Общее!$D$34:$AD$216,10,0)&lt;&gt;"нет информации"),VLOOKUP(A31,[1]Общее!$D$34:$AD$216,10,0),IF(AND(VLOOKUP(A31,[1]Общее!$D$34:$AD$216,9,0)&gt;0,VLOOKUP(A31,[1]Общее!$D$34:$AD$216,9,0)&lt;&gt;"нет информации"),VLOOKUP(A31,[1]Общее!$D$34:$AD$216,9,0),IF(AND(VLOOKUP(A31,[1]Общее!$D$34:$AD$216,8,0)&gt;0,VLOOKUP(A31,[1]Общее!$D$34:$AD$216,8,0)&lt;&gt;"нет информации"),VLOOKUP(A31,[1]Общее!$D$34:$AD$216,8,0),IF(AND(VLOOKUP(A31,[1]Общее!$D$34:$AD$216,7,0)&gt;0,VLOOKUP(A31,[1]Общее!$D$34:$AD$216,7,0)&lt;&gt;"нет информации"),VLOOKUP(A31,[1]Общее!$D$34:$AD$216,7,0),IF(AND(VLOOKUP(A31,[1]Общее!$D$34:$AD$216,6,0)&gt;0,VLOOKUP(A31,[1]Общее!$D$34:$AD$216,6,0)&lt;&gt;"нет информации"),VLOOKUP(A31,[1]Общее!$D$34:$AD$216,6,0),"нет сведений (либо работы выполнены)"))))))))</f>
        <v>№ 21/2019 от 12.12.2019 (до 21.11.2021)</v>
      </c>
      <c r="I31" s="64"/>
    </row>
    <row r="32" spans="1:9" ht="51" x14ac:dyDescent="0.25">
      <c r="A32" s="43" t="s">
        <v>660</v>
      </c>
      <c r="B32" s="20"/>
      <c r="C32" s="43" t="s">
        <v>659</v>
      </c>
      <c r="D32" s="45"/>
      <c r="E32" s="60" t="s">
        <v>913</v>
      </c>
      <c r="F32" s="60" t="str">
        <f>IF(G32=[1]Общее!$P152,"Ордер на земляные работы",IF(G32=[1]Общее!$O152,"Заявление на проведение земляных работ",IF(G32=[1]Общее!$N152,"Получение разрешения на размещение",IF(G32=[1]Общее!$M152,[1]Общее!$M$2,IF(G32=[1]Общее!$L152,[1]Общее!$L$2,IF(G32=[1]Общее!$K$124,[1]Общее!$K$2,IF(G32=[1]Общее!$J$124,[1]Общее!$J$2,IF(G32=[1]Общее!$I$124,[1]Общее!$I$2,"Текущих работ не выполненно"))))))))</f>
        <v>Текущих работ не выполненно</v>
      </c>
      <c r="G32" s="61" t="str">
        <f>IF(AND(VLOOKUP(A32,[1]Общее!$D$34:$AD$216,13,0)&gt;0,VLOOKUP(A32,[1]Общее!$D$34:$AD$216,13,0)&lt;&gt;"нет информации"),VLOOKUP(A32,[1]Общее!$D$34:$AD$216,13,0),IF(AND(VLOOKUP(A32,[1]Общее!$D$34:$AD$216,12,0)&gt;0,VLOOKUP(A32,[1]Общее!$D$34:$AD$216,12,0)&lt;&gt;"нет информации"),VLOOKUP(A32,[1]Общее!$D$34:$AD$216,12,0),IF(AND(VLOOKUP(A32,[1]Общее!$D$34:$AD$216,11,0)&gt;0,VLOOKUP(A32,[1]Общее!$D$34:$AD$216,11,0)&lt;&gt;"нет информации"),VLOOKUP(A32,[1]Общее!$D$34:$AD$216,11,0),IF(AND(VLOOKUP(A32,[1]Общее!$D$34:$AD$216,10,0)&gt;0,VLOOKUP(A32,[1]Общее!$D$34:$AD$216,10,0)&lt;&gt;"нет информации"),VLOOKUP(A32,[1]Общее!$D$34:$AD$216,10,0),IF(AND(VLOOKUP(A32,[1]Общее!$D$34:$AD$216,9,0)&gt;0,VLOOKUP(A32,[1]Общее!$D$34:$AD$216,9,0)&lt;&gt;"нет информации"),VLOOKUP(A32,[1]Общее!$D$34:$AD$216,9,0),IF(AND(VLOOKUP(A32,[1]Общее!$D$34:$AD$216,8,0)&gt;0,VLOOKUP(A32,[1]Общее!$D$34:$AD$216,8,0)&lt;&gt;"нет информации"),VLOOKUP(A32,[1]Общее!$D$34:$AD$216,8,0),IF(AND(VLOOKUP(A32,[1]Общее!$D$34:$AD$216,7,0)&gt;0,VLOOKUP(A32,[1]Общее!$D$34:$AD$216,7,0)&lt;&gt;"нет информации"),VLOOKUP(A32,[1]Общее!$D$34:$AD$216,7,0),IF(AND(VLOOKUP(A32,[1]Общее!$D$34:$AD$216,6,0)&gt;0,VLOOKUP(A32,[1]Общее!$D$34:$AD$216,6,0)&lt;&gt;"нет информации"),VLOOKUP(A32,[1]Общее!$D$34:$AD$216,6,0),"нет сведений (либо работы выполнены)"))))))))</f>
        <v>№ 20/2019 от 02.12.2019 (до 30.10.2021)</v>
      </c>
      <c r="I32" s="64"/>
    </row>
    <row r="33" spans="1:9" ht="63.75" x14ac:dyDescent="0.25">
      <c r="A33" s="43" t="s">
        <v>662</v>
      </c>
      <c r="B33" s="20"/>
      <c r="C33" s="43" t="s">
        <v>661</v>
      </c>
      <c r="D33" s="45"/>
      <c r="E33" s="60" t="s">
        <v>913</v>
      </c>
      <c r="F33" s="60" t="e">
        <f>IF(G33=[1]Общее!$P153,"Ордер на земляные работы",IF(G33=[1]Общее!$O153,"Заявление на проведение земляных работ",IF(G33=[1]Общее!$N153,"Получение разрешения на размещение",IF(G33=[1]Общее!$M153,[1]Общее!$M$2,IF(G33=[1]Общее!$L153,[1]Общее!$L$2,IF(G33=[1]Общее!$K$124,[1]Общее!$K$2,IF(G33=[1]Общее!$J$124,[1]Общее!$J$2,IF(G33=[1]Общее!$I$124,[1]Общее!$I$2,"Текущих работ не выполненно"))))))))</f>
        <v>#N/A</v>
      </c>
      <c r="G33" s="61" t="e">
        <f>IF(AND(VLOOKUP(A33,[1]Общее!$D$34:$AD$216,13,0)&gt;0,VLOOKUP(A33,[1]Общее!$D$34:$AD$216,13,0)&lt;&gt;"нет информации"),VLOOKUP(A33,[1]Общее!$D$34:$AD$216,13,0),IF(AND(VLOOKUP(A33,[1]Общее!$D$34:$AD$216,12,0)&gt;0,VLOOKUP(A33,[1]Общее!$D$34:$AD$216,12,0)&lt;&gt;"нет информации"),VLOOKUP(A33,[1]Общее!$D$34:$AD$216,12,0),IF(AND(VLOOKUP(A33,[1]Общее!$D$34:$AD$216,11,0)&gt;0,VLOOKUP(A33,[1]Общее!$D$34:$AD$216,11,0)&lt;&gt;"нет информации"),VLOOKUP(A33,[1]Общее!$D$34:$AD$216,11,0),IF(AND(VLOOKUP(A33,[1]Общее!$D$34:$AD$216,10,0)&gt;0,VLOOKUP(A33,[1]Общее!$D$34:$AD$216,10,0)&lt;&gt;"нет информации"),VLOOKUP(A33,[1]Общее!$D$34:$AD$216,10,0),IF(AND(VLOOKUP(A33,[1]Общее!$D$34:$AD$216,9,0)&gt;0,VLOOKUP(A33,[1]Общее!$D$34:$AD$216,9,0)&lt;&gt;"нет информации"),VLOOKUP(A33,[1]Общее!$D$34:$AD$216,9,0),IF(AND(VLOOKUP(A33,[1]Общее!$D$34:$AD$216,8,0)&gt;0,VLOOKUP(A33,[1]Общее!$D$34:$AD$216,8,0)&lt;&gt;"нет информации"),VLOOKUP(A33,[1]Общее!$D$34:$AD$216,8,0),IF(AND(VLOOKUP(A33,[1]Общее!$D$34:$AD$216,7,0)&gt;0,VLOOKUP(A33,[1]Общее!$D$34:$AD$216,7,0)&lt;&gt;"нет информации"),VLOOKUP(A33,[1]Общее!$D$34:$AD$216,7,0),IF(AND(VLOOKUP(A33,[1]Общее!$D$34:$AD$216,6,0)&gt;0,VLOOKUP(A33,[1]Общее!$D$34:$AD$216,6,0)&lt;&gt;"нет информации"),VLOOKUP(A33,[1]Общее!$D$34:$AD$216,6,0),"нет сведений (либо работы выполнены)"))))))))</f>
        <v>#N/A</v>
      </c>
      <c r="I33" s="64"/>
    </row>
    <row r="34" spans="1:9" ht="38.25" x14ac:dyDescent="0.25">
      <c r="A34" s="43" t="s">
        <v>664</v>
      </c>
      <c r="B34" s="20"/>
      <c r="C34" s="43" t="s">
        <v>663</v>
      </c>
      <c r="D34" s="45"/>
      <c r="E34" s="60" t="s">
        <v>913</v>
      </c>
      <c r="F34" s="60" t="str">
        <f>IF(G34=[1]Общее!$P154,"Ордер на земляные работы",IF(G34=[1]Общее!$O154,"Заявление на проведение земляных работ",IF(G34=[1]Общее!$N154,"Получение разрешения на размещение",IF(G34=[1]Общее!$M154,[1]Общее!$M$2,IF(G34=[1]Общее!$L154,[1]Общее!$L$2,IF(G34=[1]Общее!$K$124,[1]Общее!$K$2,IF(G34=[1]Общее!$J$124,[1]Общее!$J$2,IF(G34=[1]Общее!$I$124,[1]Общее!$I$2,"Текущих работ не выполненно"))))))))</f>
        <v>Текущих работ не выполненно</v>
      </c>
      <c r="G34" s="61" t="str">
        <f>IF(AND(VLOOKUP(A34,[1]Общее!$D$34:$AD$216,13,0)&gt;0,VLOOKUP(A34,[1]Общее!$D$34:$AD$216,13,0)&lt;&gt;"нет информации"),VLOOKUP(A34,[1]Общее!$D$34:$AD$216,13,0),IF(AND(VLOOKUP(A34,[1]Общее!$D$34:$AD$216,12,0)&gt;0,VLOOKUP(A34,[1]Общее!$D$34:$AD$216,12,0)&lt;&gt;"нет информации"),VLOOKUP(A34,[1]Общее!$D$34:$AD$216,12,0),IF(AND(VLOOKUP(A34,[1]Общее!$D$34:$AD$216,11,0)&gt;0,VLOOKUP(A34,[1]Общее!$D$34:$AD$216,11,0)&lt;&gt;"нет информации"),VLOOKUP(A34,[1]Общее!$D$34:$AD$216,11,0),IF(AND(VLOOKUP(A34,[1]Общее!$D$34:$AD$216,10,0)&gt;0,VLOOKUP(A34,[1]Общее!$D$34:$AD$216,10,0)&lt;&gt;"нет информации"),VLOOKUP(A34,[1]Общее!$D$34:$AD$216,10,0),IF(AND(VLOOKUP(A34,[1]Общее!$D$34:$AD$216,9,0)&gt;0,VLOOKUP(A34,[1]Общее!$D$34:$AD$216,9,0)&lt;&gt;"нет информации"),VLOOKUP(A34,[1]Общее!$D$34:$AD$216,9,0),IF(AND(VLOOKUP(A34,[1]Общее!$D$34:$AD$216,8,0)&gt;0,VLOOKUP(A34,[1]Общее!$D$34:$AD$216,8,0)&lt;&gt;"нет информации"),VLOOKUP(A34,[1]Общее!$D$34:$AD$216,8,0),IF(AND(VLOOKUP(A34,[1]Общее!$D$34:$AD$216,7,0)&gt;0,VLOOKUP(A34,[1]Общее!$D$34:$AD$216,7,0)&lt;&gt;"нет информации"),VLOOKUP(A34,[1]Общее!$D$34:$AD$216,7,0),IF(AND(VLOOKUP(A34,[1]Общее!$D$34:$AD$216,6,0)&gt;0,VLOOKUP(A34,[1]Общее!$D$34:$AD$216,6,0)&lt;&gt;"нет информации"),VLOOKUP(A34,[1]Общее!$D$34:$AD$216,6,0),"нет сведений (либо работы выполнены)"))))))))</f>
        <v>№ 26/19 от 04.12.2019
(до 04.05.2020)</v>
      </c>
      <c r="I34" s="64"/>
    </row>
    <row r="35" spans="1:9" ht="76.5" x14ac:dyDescent="0.25">
      <c r="A35" s="43" t="s">
        <v>667</v>
      </c>
      <c r="B35" s="20"/>
      <c r="C35" s="43" t="s">
        <v>665</v>
      </c>
      <c r="D35" s="45"/>
      <c r="E35" s="60" t="s">
        <v>913</v>
      </c>
      <c r="F35" s="60" t="e">
        <f>IF(G35=[1]Общее!$P155,"Ордер на земляные работы",IF(G35=[1]Общее!$O155,"Заявление на проведение земляных работ",IF(G35=[1]Общее!$N155,"Получение разрешения на размещение",IF(G35=[1]Общее!$M155,[1]Общее!$M$2,IF(G35=[1]Общее!$L155,[1]Общее!$L$2,IF(G35=[1]Общее!$K$124,[1]Общее!$K$2,IF(G35=[1]Общее!$J$124,[1]Общее!$J$2,IF(G35=[1]Общее!$I$124,[1]Общее!$I$2,"Текущих работ не выполненно"))))))))</f>
        <v>#N/A</v>
      </c>
      <c r="G35" s="61" t="e">
        <f>IF(AND(VLOOKUP(A35,[1]Общее!$D$34:$AD$216,13,0)&gt;0,VLOOKUP(A35,[1]Общее!$D$34:$AD$216,13,0)&lt;&gt;"нет информации"),VLOOKUP(A35,[1]Общее!$D$34:$AD$216,13,0),IF(AND(VLOOKUP(A35,[1]Общее!$D$34:$AD$216,12,0)&gt;0,VLOOKUP(A35,[1]Общее!$D$34:$AD$216,12,0)&lt;&gt;"нет информации"),VLOOKUP(A35,[1]Общее!$D$34:$AD$216,12,0),IF(AND(VLOOKUP(A35,[1]Общее!$D$34:$AD$216,11,0)&gt;0,VLOOKUP(A35,[1]Общее!$D$34:$AD$216,11,0)&lt;&gt;"нет информации"),VLOOKUP(A35,[1]Общее!$D$34:$AD$216,11,0),IF(AND(VLOOKUP(A35,[1]Общее!$D$34:$AD$216,10,0)&gt;0,VLOOKUP(A35,[1]Общее!$D$34:$AD$216,10,0)&lt;&gt;"нет информации"),VLOOKUP(A35,[1]Общее!$D$34:$AD$216,10,0),IF(AND(VLOOKUP(A35,[1]Общее!$D$34:$AD$216,9,0)&gt;0,VLOOKUP(A35,[1]Общее!$D$34:$AD$216,9,0)&lt;&gt;"нет информации"),VLOOKUP(A35,[1]Общее!$D$34:$AD$216,9,0),IF(AND(VLOOKUP(A35,[1]Общее!$D$34:$AD$216,8,0)&gt;0,VLOOKUP(A35,[1]Общее!$D$34:$AD$216,8,0)&lt;&gt;"нет информации"),VLOOKUP(A35,[1]Общее!$D$34:$AD$216,8,0),IF(AND(VLOOKUP(A35,[1]Общее!$D$34:$AD$216,7,0)&gt;0,VLOOKUP(A35,[1]Общее!$D$34:$AD$216,7,0)&lt;&gt;"нет информации"),VLOOKUP(A35,[1]Общее!$D$34:$AD$216,7,0),IF(AND(VLOOKUP(A35,[1]Общее!$D$34:$AD$216,6,0)&gt;0,VLOOKUP(A35,[1]Общее!$D$34:$AD$216,6,0)&lt;&gt;"нет информации"),VLOOKUP(A35,[1]Общее!$D$34:$AD$216,6,0),"нет сведений (либо работы выполнены)"))))))))</f>
        <v>#N/A</v>
      </c>
      <c r="I35" s="64"/>
    </row>
    <row r="36" spans="1:9" ht="63.75" x14ac:dyDescent="0.25">
      <c r="A36" s="43" t="s">
        <v>668</v>
      </c>
      <c r="B36" s="20"/>
      <c r="C36" s="43" t="s">
        <v>666</v>
      </c>
      <c r="D36" s="45"/>
      <c r="E36" s="60" t="s">
        <v>913</v>
      </c>
      <c r="F36" s="60" t="e">
        <f>IF(G36=[1]Общее!$P156,"Ордер на земляные работы",IF(G36=[1]Общее!$O156,"Заявление на проведение земляных работ",IF(G36=[1]Общее!$N156,"Получение разрешения на размещение",IF(G36=[1]Общее!$M156,[1]Общее!$M$2,IF(G36=[1]Общее!$L156,[1]Общее!$L$2,IF(G36=[1]Общее!$K$124,[1]Общее!$K$2,IF(G36=[1]Общее!$J$124,[1]Общее!$J$2,IF(G36=[1]Общее!$I$124,[1]Общее!$I$2,"Текущих работ не выполненно"))))))))</f>
        <v>#N/A</v>
      </c>
      <c r="G36" s="61" t="e">
        <f>IF(AND(VLOOKUP(A36,[1]Общее!$D$34:$AD$216,13,0)&gt;0,VLOOKUP(A36,[1]Общее!$D$34:$AD$216,13,0)&lt;&gt;"нет информации"),VLOOKUP(A36,[1]Общее!$D$34:$AD$216,13,0),IF(AND(VLOOKUP(A36,[1]Общее!$D$34:$AD$216,12,0)&gt;0,VLOOKUP(A36,[1]Общее!$D$34:$AD$216,12,0)&lt;&gt;"нет информации"),VLOOKUP(A36,[1]Общее!$D$34:$AD$216,12,0),IF(AND(VLOOKUP(A36,[1]Общее!$D$34:$AD$216,11,0)&gt;0,VLOOKUP(A36,[1]Общее!$D$34:$AD$216,11,0)&lt;&gt;"нет информации"),VLOOKUP(A36,[1]Общее!$D$34:$AD$216,11,0),IF(AND(VLOOKUP(A36,[1]Общее!$D$34:$AD$216,10,0)&gt;0,VLOOKUP(A36,[1]Общее!$D$34:$AD$216,10,0)&lt;&gt;"нет информации"),VLOOKUP(A36,[1]Общее!$D$34:$AD$216,10,0),IF(AND(VLOOKUP(A36,[1]Общее!$D$34:$AD$216,9,0)&gt;0,VLOOKUP(A36,[1]Общее!$D$34:$AD$216,9,0)&lt;&gt;"нет информации"),VLOOKUP(A36,[1]Общее!$D$34:$AD$216,9,0),IF(AND(VLOOKUP(A36,[1]Общее!$D$34:$AD$216,8,0)&gt;0,VLOOKUP(A36,[1]Общее!$D$34:$AD$216,8,0)&lt;&gt;"нет информации"),VLOOKUP(A36,[1]Общее!$D$34:$AD$216,8,0),IF(AND(VLOOKUP(A36,[1]Общее!$D$34:$AD$216,7,0)&gt;0,VLOOKUP(A36,[1]Общее!$D$34:$AD$216,7,0)&lt;&gt;"нет информации"),VLOOKUP(A36,[1]Общее!$D$34:$AD$216,7,0),IF(AND(VLOOKUP(A36,[1]Общее!$D$34:$AD$216,6,0)&gt;0,VLOOKUP(A36,[1]Общее!$D$34:$AD$216,6,0)&lt;&gt;"нет информации"),VLOOKUP(A36,[1]Общее!$D$34:$AD$216,6,0),"нет сведений (либо работы выполнены)"))))))))</f>
        <v>#N/A</v>
      </c>
      <c r="I36" s="64"/>
    </row>
    <row r="37" spans="1:9" ht="51" x14ac:dyDescent="0.25">
      <c r="A37" s="43" t="s">
        <v>671</v>
      </c>
      <c r="B37" s="20"/>
      <c r="C37" s="43" t="s">
        <v>669</v>
      </c>
      <c r="D37" s="45"/>
      <c r="E37" s="60" t="s">
        <v>925</v>
      </c>
      <c r="F37" s="60" t="e">
        <f>IF(G37=[1]Общее!$P157,"Ордер на земляные работы",IF(G37=[1]Общее!$O157,"Заявление на проведение земляных работ",IF(G37=[1]Общее!$N157,"Получение разрешения на размещение",IF(G37=[1]Общее!$M157,[1]Общее!$M$2,IF(G37=[1]Общее!$L157,[1]Общее!$L$2,IF(G37=[1]Общее!$K$124,[1]Общее!$K$2,IF(G37=[1]Общее!$J$124,[1]Общее!$J$2,IF(G37=[1]Общее!$I$124,[1]Общее!$I$2,"Текущих работ не выполненно"))))))))</f>
        <v>#N/A</v>
      </c>
      <c r="G37" s="61" t="e">
        <f>IF(AND(VLOOKUP(A37,[1]Общее!$D$34:$AD$216,13,0)&gt;0,VLOOKUP(A37,[1]Общее!$D$34:$AD$216,13,0)&lt;&gt;"нет информации"),VLOOKUP(A37,[1]Общее!$D$34:$AD$216,13,0),IF(AND(VLOOKUP(A37,[1]Общее!$D$34:$AD$216,12,0)&gt;0,VLOOKUP(A37,[1]Общее!$D$34:$AD$216,12,0)&lt;&gt;"нет информации"),VLOOKUP(A37,[1]Общее!$D$34:$AD$216,12,0),IF(AND(VLOOKUP(A37,[1]Общее!$D$34:$AD$216,11,0)&gt;0,VLOOKUP(A37,[1]Общее!$D$34:$AD$216,11,0)&lt;&gt;"нет информации"),VLOOKUP(A37,[1]Общее!$D$34:$AD$216,11,0),IF(AND(VLOOKUP(A37,[1]Общее!$D$34:$AD$216,10,0)&gt;0,VLOOKUP(A37,[1]Общее!$D$34:$AD$216,10,0)&lt;&gt;"нет информации"),VLOOKUP(A37,[1]Общее!$D$34:$AD$216,10,0),IF(AND(VLOOKUP(A37,[1]Общее!$D$34:$AD$216,9,0)&gt;0,VLOOKUP(A37,[1]Общее!$D$34:$AD$216,9,0)&lt;&gt;"нет информации"),VLOOKUP(A37,[1]Общее!$D$34:$AD$216,9,0),IF(AND(VLOOKUP(A37,[1]Общее!$D$34:$AD$216,8,0)&gt;0,VLOOKUP(A37,[1]Общее!$D$34:$AD$216,8,0)&lt;&gt;"нет информации"),VLOOKUP(A37,[1]Общее!$D$34:$AD$216,8,0),IF(AND(VLOOKUP(A37,[1]Общее!$D$34:$AD$216,7,0)&gt;0,VLOOKUP(A37,[1]Общее!$D$34:$AD$216,7,0)&lt;&gt;"нет информации"),VLOOKUP(A37,[1]Общее!$D$34:$AD$216,7,0),IF(AND(VLOOKUP(A37,[1]Общее!$D$34:$AD$216,6,0)&gt;0,VLOOKUP(A37,[1]Общее!$D$34:$AD$216,6,0)&lt;&gt;"нет информации"),VLOOKUP(A37,[1]Общее!$D$34:$AD$216,6,0),"нет сведений (либо работы выполнены)"))))))))</f>
        <v>#N/A</v>
      </c>
      <c r="I37" s="64"/>
    </row>
    <row r="38" spans="1:9" ht="63.75" x14ac:dyDescent="0.25">
      <c r="A38" s="43" t="s">
        <v>672</v>
      </c>
      <c r="B38" s="20"/>
      <c r="C38" s="43" t="s">
        <v>670</v>
      </c>
      <c r="D38" s="45"/>
      <c r="E38" s="60" t="s">
        <v>925</v>
      </c>
      <c r="F38" s="60" t="e">
        <f>IF(G38=[1]Общее!$P158,"Ордер на земляные работы",IF(G38=[1]Общее!$O158,"Заявление на проведение земляных работ",IF(G38=[1]Общее!$N158,"Получение разрешения на размещение",IF(G38=[1]Общее!$M158,[1]Общее!$M$2,IF(G38=[1]Общее!$L158,[1]Общее!$L$2,IF(G38=[1]Общее!$K$124,[1]Общее!$K$2,IF(G38=[1]Общее!$J$124,[1]Общее!$J$2,IF(G38=[1]Общее!$I$124,[1]Общее!$I$2,"Текущих работ не выполненно"))))))))</f>
        <v>#N/A</v>
      </c>
      <c r="G38" s="61" t="e">
        <f>IF(AND(VLOOKUP(A38,[1]Общее!$D$34:$AD$216,13,0)&gt;0,VLOOKUP(A38,[1]Общее!$D$34:$AD$216,13,0)&lt;&gt;"нет информации"),VLOOKUP(A38,[1]Общее!$D$34:$AD$216,13,0),IF(AND(VLOOKUP(A38,[1]Общее!$D$34:$AD$216,12,0)&gt;0,VLOOKUP(A38,[1]Общее!$D$34:$AD$216,12,0)&lt;&gt;"нет информации"),VLOOKUP(A38,[1]Общее!$D$34:$AD$216,12,0),IF(AND(VLOOKUP(A38,[1]Общее!$D$34:$AD$216,11,0)&gt;0,VLOOKUP(A38,[1]Общее!$D$34:$AD$216,11,0)&lt;&gt;"нет информации"),VLOOKUP(A38,[1]Общее!$D$34:$AD$216,11,0),IF(AND(VLOOKUP(A38,[1]Общее!$D$34:$AD$216,10,0)&gt;0,VLOOKUP(A38,[1]Общее!$D$34:$AD$216,10,0)&lt;&gt;"нет информации"),VLOOKUP(A38,[1]Общее!$D$34:$AD$216,10,0),IF(AND(VLOOKUP(A38,[1]Общее!$D$34:$AD$216,9,0)&gt;0,VLOOKUP(A38,[1]Общее!$D$34:$AD$216,9,0)&lt;&gt;"нет информации"),VLOOKUP(A38,[1]Общее!$D$34:$AD$216,9,0),IF(AND(VLOOKUP(A38,[1]Общее!$D$34:$AD$216,8,0)&gt;0,VLOOKUP(A38,[1]Общее!$D$34:$AD$216,8,0)&lt;&gt;"нет информации"),VLOOKUP(A38,[1]Общее!$D$34:$AD$216,8,0),IF(AND(VLOOKUP(A38,[1]Общее!$D$34:$AD$216,7,0)&gt;0,VLOOKUP(A38,[1]Общее!$D$34:$AD$216,7,0)&lt;&gt;"нет информации"),VLOOKUP(A38,[1]Общее!$D$34:$AD$216,7,0),IF(AND(VLOOKUP(A38,[1]Общее!$D$34:$AD$216,6,0)&gt;0,VLOOKUP(A38,[1]Общее!$D$34:$AD$216,6,0)&lt;&gt;"нет информации"),VLOOKUP(A38,[1]Общее!$D$34:$AD$216,6,0),"нет сведений (либо работы выполнены)"))))))))</f>
        <v>#N/A</v>
      </c>
      <c r="I38" s="64"/>
    </row>
    <row r="39" spans="1:9" ht="76.5" x14ac:dyDescent="0.25">
      <c r="A39" s="43" t="s">
        <v>675</v>
      </c>
      <c r="B39" s="20"/>
      <c r="C39" s="43" t="s">
        <v>673</v>
      </c>
      <c r="D39" s="45"/>
      <c r="E39" s="60" t="s">
        <v>926</v>
      </c>
      <c r="F39" s="60" t="str">
        <f>IF(G39=[1]Общее!$P159,"Ордер на земляные работы",IF(G39=[1]Общее!$O159,"Заявление на проведение земляных работ",IF(G39=[1]Общее!$N159,"Получение разрешения на размещение",IF(G39=[1]Общее!$M159,[1]Общее!$M$2,IF(G39=[1]Общее!$L159,[1]Общее!$L$2,IF(G39=[1]Общее!$K$124,[1]Общее!$K$2,IF(G39=[1]Общее!$J$124,[1]Общее!$J$2,IF(G39=[1]Общее!$I$124,[1]Общее!$I$2,"Текущих работ не выполненно"))))))))</f>
        <v>Текущих работ не выполненно</v>
      </c>
      <c r="G39" s="61">
        <f>IF(AND(VLOOKUP(A39,[1]Общее!$D$34:$AD$216,13,0)&gt;0,VLOOKUP(A39,[1]Общее!$D$34:$AD$216,13,0)&lt;&gt;"нет информации"),VLOOKUP(A39,[1]Общее!$D$34:$AD$216,13,0),IF(AND(VLOOKUP(A39,[1]Общее!$D$34:$AD$216,12,0)&gt;0,VLOOKUP(A39,[1]Общее!$D$34:$AD$216,12,0)&lt;&gt;"нет информации"),VLOOKUP(A39,[1]Общее!$D$34:$AD$216,12,0),IF(AND(VLOOKUP(A39,[1]Общее!$D$34:$AD$216,11,0)&gt;0,VLOOKUP(A39,[1]Общее!$D$34:$AD$216,11,0)&lt;&gt;"нет информации"),VLOOKUP(A39,[1]Общее!$D$34:$AD$216,11,0),IF(AND(VLOOKUP(A39,[1]Общее!$D$34:$AD$216,10,0)&gt;0,VLOOKUP(A39,[1]Общее!$D$34:$AD$216,10,0)&lt;&gt;"нет информации"),VLOOKUP(A39,[1]Общее!$D$34:$AD$216,10,0),IF(AND(VLOOKUP(A39,[1]Общее!$D$34:$AD$216,9,0)&gt;0,VLOOKUP(A39,[1]Общее!$D$34:$AD$216,9,0)&lt;&gt;"нет информации"),VLOOKUP(A39,[1]Общее!$D$34:$AD$216,9,0),IF(AND(VLOOKUP(A39,[1]Общее!$D$34:$AD$216,8,0)&gt;0,VLOOKUP(A39,[1]Общее!$D$34:$AD$216,8,0)&lt;&gt;"нет информации"),VLOOKUP(A39,[1]Общее!$D$34:$AD$216,8,0),IF(AND(VLOOKUP(A39,[1]Общее!$D$34:$AD$216,7,0)&gt;0,VLOOKUP(A39,[1]Общее!$D$34:$AD$216,7,0)&lt;&gt;"нет информации"),VLOOKUP(A39,[1]Общее!$D$34:$AD$216,7,0),IF(AND(VLOOKUP(A39,[1]Общее!$D$34:$AD$216,6,0)&gt;0,VLOOKUP(A39,[1]Общее!$D$34:$AD$216,6,0)&lt;&gt;"нет информации"),VLOOKUP(A39,[1]Общее!$D$34:$AD$216,6,0),"нет сведений (либо работы выполнены)"))))))))</f>
        <v>43903</v>
      </c>
      <c r="I39" s="64"/>
    </row>
    <row r="40" spans="1:9" ht="76.5" x14ac:dyDescent="0.25">
      <c r="A40" s="43" t="s">
        <v>676</v>
      </c>
      <c r="B40" s="20"/>
      <c r="C40" s="43" t="s">
        <v>674</v>
      </c>
      <c r="D40" s="45"/>
      <c r="E40" s="60" t="s">
        <v>913</v>
      </c>
      <c r="F40" s="60" t="e">
        <f>IF(G40=[1]Общее!$P160,"Ордер на земляные работы",IF(G40=[1]Общее!$O160,"Заявление на проведение земляных работ",IF(G40=[1]Общее!$N160,"Получение разрешения на размещение",IF(G40=[1]Общее!$M160,[1]Общее!$M$2,IF(G40=[1]Общее!$L160,[1]Общее!$L$2,IF(G40=[1]Общее!$K$124,[1]Общее!$K$2,IF(G40=[1]Общее!$J$124,[1]Общее!$J$2,IF(G40=[1]Общее!$I$124,[1]Общее!$I$2,"Текущих работ не выполненно"))))))))</f>
        <v>#N/A</v>
      </c>
      <c r="G40" s="61" t="e">
        <f>IF(AND(VLOOKUP(A40,[1]Общее!$D$34:$AD$216,13,0)&gt;0,VLOOKUP(A40,[1]Общее!$D$34:$AD$216,13,0)&lt;&gt;"нет информации"),VLOOKUP(A40,[1]Общее!$D$34:$AD$216,13,0),IF(AND(VLOOKUP(A40,[1]Общее!$D$34:$AD$216,12,0)&gt;0,VLOOKUP(A40,[1]Общее!$D$34:$AD$216,12,0)&lt;&gt;"нет информации"),VLOOKUP(A40,[1]Общее!$D$34:$AD$216,12,0),IF(AND(VLOOKUP(A40,[1]Общее!$D$34:$AD$216,11,0)&gt;0,VLOOKUP(A40,[1]Общее!$D$34:$AD$216,11,0)&lt;&gt;"нет информации"),VLOOKUP(A40,[1]Общее!$D$34:$AD$216,11,0),IF(AND(VLOOKUP(A40,[1]Общее!$D$34:$AD$216,10,0)&gt;0,VLOOKUP(A40,[1]Общее!$D$34:$AD$216,10,0)&lt;&gt;"нет информации"),VLOOKUP(A40,[1]Общее!$D$34:$AD$216,10,0),IF(AND(VLOOKUP(A40,[1]Общее!$D$34:$AD$216,9,0)&gt;0,VLOOKUP(A40,[1]Общее!$D$34:$AD$216,9,0)&lt;&gt;"нет информации"),VLOOKUP(A40,[1]Общее!$D$34:$AD$216,9,0),IF(AND(VLOOKUP(A40,[1]Общее!$D$34:$AD$216,8,0)&gt;0,VLOOKUP(A40,[1]Общее!$D$34:$AD$216,8,0)&lt;&gt;"нет информации"),VLOOKUP(A40,[1]Общее!$D$34:$AD$216,8,0),IF(AND(VLOOKUP(A40,[1]Общее!$D$34:$AD$216,7,0)&gt;0,VLOOKUP(A40,[1]Общее!$D$34:$AD$216,7,0)&lt;&gt;"нет информации"),VLOOKUP(A40,[1]Общее!$D$34:$AD$216,7,0),IF(AND(VLOOKUP(A40,[1]Общее!$D$34:$AD$216,6,0)&gt;0,VLOOKUP(A40,[1]Общее!$D$34:$AD$216,6,0)&lt;&gt;"нет информации"),VLOOKUP(A40,[1]Общее!$D$34:$AD$216,6,0),"нет сведений (либо работы выполнены)"))))))))</f>
        <v>#N/A</v>
      </c>
      <c r="I40" s="64"/>
    </row>
    <row r="41" spans="1:9" ht="51" x14ac:dyDescent="0.25">
      <c r="A41" s="43" t="s">
        <v>681</v>
      </c>
      <c r="B41" s="20"/>
      <c r="C41" s="43" t="s">
        <v>677</v>
      </c>
      <c r="D41" s="45"/>
      <c r="E41" s="60" t="s">
        <v>913</v>
      </c>
      <c r="F41" s="60" t="e">
        <f>IF(G41=[1]Общее!$P161,"Ордер на земляные работы",IF(G41=[1]Общее!$O161,"Заявление на проведение земляных работ",IF(G41=[1]Общее!$N161,"Получение разрешения на размещение",IF(G41=[1]Общее!$M161,[1]Общее!$M$2,IF(G41=[1]Общее!$L161,[1]Общее!$L$2,IF(G41=[1]Общее!$K$124,[1]Общее!$K$2,IF(G41=[1]Общее!$J$124,[1]Общее!$J$2,IF(G41=[1]Общее!$I$124,[1]Общее!$I$2,"Текущих работ не выполненно"))))))))</f>
        <v>#N/A</v>
      </c>
      <c r="G41" s="61" t="e">
        <f>IF(AND(VLOOKUP(A41,[1]Общее!$D$34:$AD$216,13,0)&gt;0,VLOOKUP(A41,[1]Общее!$D$34:$AD$216,13,0)&lt;&gt;"нет информации"),VLOOKUP(A41,[1]Общее!$D$34:$AD$216,13,0),IF(AND(VLOOKUP(A41,[1]Общее!$D$34:$AD$216,12,0)&gt;0,VLOOKUP(A41,[1]Общее!$D$34:$AD$216,12,0)&lt;&gt;"нет информации"),VLOOKUP(A41,[1]Общее!$D$34:$AD$216,12,0),IF(AND(VLOOKUP(A41,[1]Общее!$D$34:$AD$216,11,0)&gt;0,VLOOKUP(A41,[1]Общее!$D$34:$AD$216,11,0)&lt;&gt;"нет информации"),VLOOKUP(A41,[1]Общее!$D$34:$AD$216,11,0),IF(AND(VLOOKUP(A41,[1]Общее!$D$34:$AD$216,10,0)&gt;0,VLOOKUP(A41,[1]Общее!$D$34:$AD$216,10,0)&lt;&gt;"нет информации"),VLOOKUP(A41,[1]Общее!$D$34:$AD$216,10,0),IF(AND(VLOOKUP(A41,[1]Общее!$D$34:$AD$216,9,0)&gt;0,VLOOKUP(A41,[1]Общее!$D$34:$AD$216,9,0)&lt;&gt;"нет информации"),VLOOKUP(A41,[1]Общее!$D$34:$AD$216,9,0),IF(AND(VLOOKUP(A41,[1]Общее!$D$34:$AD$216,8,0)&gt;0,VLOOKUP(A41,[1]Общее!$D$34:$AD$216,8,0)&lt;&gt;"нет информации"),VLOOKUP(A41,[1]Общее!$D$34:$AD$216,8,0),IF(AND(VLOOKUP(A41,[1]Общее!$D$34:$AD$216,7,0)&gt;0,VLOOKUP(A41,[1]Общее!$D$34:$AD$216,7,0)&lt;&gt;"нет информации"),VLOOKUP(A41,[1]Общее!$D$34:$AD$216,7,0),IF(AND(VLOOKUP(A41,[1]Общее!$D$34:$AD$216,6,0)&gt;0,VLOOKUP(A41,[1]Общее!$D$34:$AD$216,6,0)&lt;&gt;"нет информации"),VLOOKUP(A41,[1]Общее!$D$34:$AD$216,6,0),"нет сведений (либо работы выполнены)"))))))))</f>
        <v>#N/A</v>
      </c>
      <c r="I41" s="64"/>
    </row>
    <row r="42" spans="1:9" ht="51" x14ac:dyDescent="0.25">
      <c r="A42" s="43" t="s">
        <v>682</v>
      </c>
      <c r="B42" s="20"/>
      <c r="C42" s="43" t="s">
        <v>678</v>
      </c>
      <c r="D42" s="45"/>
      <c r="E42" s="60" t="s">
        <v>913</v>
      </c>
      <c r="F42" s="60" t="e">
        <f>IF(G42=[1]Общее!$P162,"Ордер на земляные работы",IF(G42=[1]Общее!$O162,"Заявление на проведение земляных работ",IF(G42=[1]Общее!$N162,"Получение разрешения на размещение",IF(G42=[1]Общее!$M162,[1]Общее!$M$2,IF(G42=[1]Общее!$L162,[1]Общее!$L$2,IF(G42=[1]Общее!$K$124,[1]Общее!$K$2,IF(G42=[1]Общее!$J$124,[1]Общее!$J$2,IF(G42=[1]Общее!$I$124,[1]Общее!$I$2,"Текущих работ не выполненно"))))))))</f>
        <v>#N/A</v>
      </c>
      <c r="G42" s="61" t="e">
        <f>IF(AND(VLOOKUP(A42,[1]Общее!$D$34:$AD$216,13,0)&gt;0,VLOOKUP(A42,[1]Общее!$D$34:$AD$216,13,0)&lt;&gt;"нет информации"),VLOOKUP(A42,[1]Общее!$D$34:$AD$216,13,0),IF(AND(VLOOKUP(A42,[1]Общее!$D$34:$AD$216,12,0)&gt;0,VLOOKUP(A42,[1]Общее!$D$34:$AD$216,12,0)&lt;&gt;"нет информации"),VLOOKUP(A42,[1]Общее!$D$34:$AD$216,12,0),IF(AND(VLOOKUP(A42,[1]Общее!$D$34:$AD$216,11,0)&gt;0,VLOOKUP(A42,[1]Общее!$D$34:$AD$216,11,0)&lt;&gt;"нет информации"),VLOOKUP(A42,[1]Общее!$D$34:$AD$216,11,0),IF(AND(VLOOKUP(A42,[1]Общее!$D$34:$AD$216,10,0)&gt;0,VLOOKUP(A42,[1]Общее!$D$34:$AD$216,10,0)&lt;&gt;"нет информации"),VLOOKUP(A42,[1]Общее!$D$34:$AD$216,10,0),IF(AND(VLOOKUP(A42,[1]Общее!$D$34:$AD$216,9,0)&gt;0,VLOOKUP(A42,[1]Общее!$D$34:$AD$216,9,0)&lt;&gt;"нет информации"),VLOOKUP(A42,[1]Общее!$D$34:$AD$216,9,0),IF(AND(VLOOKUP(A42,[1]Общее!$D$34:$AD$216,8,0)&gt;0,VLOOKUP(A42,[1]Общее!$D$34:$AD$216,8,0)&lt;&gt;"нет информации"),VLOOKUP(A42,[1]Общее!$D$34:$AD$216,8,0),IF(AND(VLOOKUP(A42,[1]Общее!$D$34:$AD$216,7,0)&gt;0,VLOOKUP(A42,[1]Общее!$D$34:$AD$216,7,0)&lt;&gt;"нет информации"),VLOOKUP(A42,[1]Общее!$D$34:$AD$216,7,0),IF(AND(VLOOKUP(A42,[1]Общее!$D$34:$AD$216,6,0)&gt;0,VLOOKUP(A42,[1]Общее!$D$34:$AD$216,6,0)&lt;&gt;"нет информации"),VLOOKUP(A42,[1]Общее!$D$34:$AD$216,6,0),"нет сведений (либо работы выполнены)"))))))))</f>
        <v>#N/A</v>
      </c>
      <c r="I42" s="64"/>
    </row>
    <row r="43" spans="1:9" ht="51" x14ac:dyDescent="0.25">
      <c r="A43" s="43" t="s">
        <v>683</v>
      </c>
      <c r="B43" s="20"/>
      <c r="C43" s="43" t="s">
        <v>679</v>
      </c>
      <c r="D43" s="45"/>
      <c r="E43" s="60" t="s">
        <v>913</v>
      </c>
      <c r="F43" s="60" t="e">
        <f>IF(G43=[1]Общее!$P163,"Ордер на земляные работы",IF(G43=[1]Общее!$O163,"Заявление на проведение земляных работ",IF(G43=[1]Общее!$N163,"Получение разрешения на размещение",IF(G43=[1]Общее!$M163,[1]Общее!$M$2,IF(G43=[1]Общее!$L163,[1]Общее!$L$2,IF(G43=[1]Общее!$K$124,[1]Общее!$K$2,IF(G43=[1]Общее!$J$124,[1]Общее!$J$2,IF(G43=[1]Общее!$I$124,[1]Общее!$I$2,"Текущих работ не выполненно"))))))))</f>
        <v>#N/A</v>
      </c>
      <c r="G43" s="61" t="e">
        <f>IF(AND(VLOOKUP(A43,[1]Общее!$D$34:$AD$216,13,0)&gt;0,VLOOKUP(A43,[1]Общее!$D$34:$AD$216,13,0)&lt;&gt;"нет информации"),VLOOKUP(A43,[1]Общее!$D$34:$AD$216,13,0),IF(AND(VLOOKUP(A43,[1]Общее!$D$34:$AD$216,12,0)&gt;0,VLOOKUP(A43,[1]Общее!$D$34:$AD$216,12,0)&lt;&gt;"нет информации"),VLOOKUP(A43,[1]Общее!$D$34:$AD$216,12,0),IF(AND(VLOOKUP(A43,[1]Общее!$D$34:$AD$216,11,0)&gt;0,VLOOKUP(A43,[1]Общее!$D$34:$AD$216,11,0)&lt;&gt;"нет информации"),VLOOKUP(A43,[1]Общее!$D$34:$AD$216,11,0),IF(AND(VLOOKUP(A43,[1]Общее!$D$34:$AD$216,10,0)&gt;0,VLOOKUP(A43,[1]Общее!$D$34:$AD$216,10,0)&lt;&gt;"нет информации"),VLOOKUP(A43,[1]Общее!$D$34:$AD$216,10,0),IF(AND(VLOOKUP(A43,[1]Общее!$D$34:$AD$216,9,0)&gt;0,VLOOKUP(A43,[1]Общее!$D$34:$AD$216,9,0)&lt;&gt;"нет информации"),VLOOKUP(A43,[1]Общее!$D$34:$AD$216,9,0),IF(AND(VLOOKUP(A43,[1]Общее!$D$34:$AD$216,8,0)&gt;0,VLOOKUP(A43,[1]Общее!$D$34:$AD$216,8,0)&lt;&gt;"нет информации"),VLOOKUP(A43,[1]Общее!$D$34:$AD$216,8,0),IF(AND(VLOOKUP(A43,[1]Общее!$D$34:$AD$216,7,0)&gt;0,VLOOKUP(A43,[1]Общее!$D$34:$AD$216,7,0)&lt;&gt;"нет информации"),VLOOKUP(A43,[1]Общее!$D$34:$AD$216,7,0),IF(AND(VLOOKUP(A43,[1]Общее!$D$34:$AD$216,6,0)&gt;0,VLOOKUP(A43,[1]Общее!$D$34:$AD$216,6,0)&lt;&gt;"нет информации"),VLOOKUP(A43,[1]Общее!$D$34:$AD$216,6,0),"нет сведений (либо работы выполнены)"))))))))</f>
        <v>#N/A</v>
      </c>
      <c r="I43" s="64"/>
    </row>
    <row r="44" spans="1:9" ht="51" x14ac:dyDescent="0.25">
      <c r="A44" s="43" t="s">
        <v>684</v>
      </c>
      <c r="B44" s="20"/>
      <c r="C44" s="43" t="s">
        <v>680</v>
      </c>
      <c r="D44" s="45"/>
      <c r="E44" s="60" t="s">
        <v>913</v>
      </c>
      <c r="F44" s="60" t="e">
        <f>IF(G44=[1]Общее!$P164,"Ордер на земляные работы",IF(G44=[1]Общее!$O164,"Заявление на проведение земляных работ",IF(G44=[1]Общее!$N164,"Получение разрешения на размещение",IF(G44=[1]Общее!$M164,[1]Общее!$M$2,IF(G44=[1]Общее!$L164,[1]Общее!$L$2,IF(G44=[1]Общее!$K$124,[1]Общее!$K$2,IF(G44=[1]Общее!$J$124,[1]Общее!$J$2,IF(G44=[1]Общее!$I$124,[1]Общее!$I$2,"Текущих работ не выполненно"))))))))</f>
        <v>#N/A</v>
      </c>
      <c r="G44" s="61" t="e">
        <f>IF(AND(VLOOKUP(A44,[1]Общее!$D$34:$AD$216,13,0)&gt;0,VLOOKUP(A44,[1]Общее!$D$34:$AD$216,13,0)&lt;&gt;"нет информации"),VLOOKUP(A44,[1]Общее!$D$34:$AD$216,13,0),IF(AND(VLOOKUP(A44,[1]Общее!$D$34:$AD$216,12,0)&gt;0,VLOOKUP(A44,[1]Общее!$D$34:$AD$216,12,0)&lt;&gt;"нет информации"),VLOOKUP(A44,[1]Общее!$D$34:$AD$216,12,0),IF(AND(VLOOKUP(A44,[1]Общее!$D$34:$AD$216,11,0)&gt;0,VLOOKUP(A44,[1]Общее!$D$34:$AD$216,11,0)&lt;&gt;"нет информации"),VLOOKUP(A44,[1]Общее!$D$34:$AD$216,11,0),IF(AND(VLOOKUP(A44,[1]Общее!$D$34:$AD$216,10,0)&gt;0,VLOOKUP(A44,[1]Общее!$D$34:$AD$216,10,0)&lt;&gt;"нет информации"),VLOOKUP(A44,[1]Общее!$D$34:$AD$216,10,0),IF(AND(VLOOKUP(A44,[1]Общее!$D$34:$AD$216,9,0)&gt;0,VLOOKUP(A44,[1]Общее!$D$34:$AD$216,9,0)&lt;&gt;"нет информации"),VLOOKUP(A44,[1]Общее!$D$34:$AD$216,9,0),IF(AND(VLOOKUP(A44,[1]Общее!$D$34:$AD$216,8,0)&gt;0,VLOOKUP(A44,[1]Общее!$D$34:$AD$216,8,0)&lt;&gt;"нет информации"),VLOOKUP(A44,[1]Общее!$D$34:$AD$216,8,0),IF(AND(VLOOKUP(A44,[1]Общее!$D$34:$AD$216,7,0)&gt;0,VLOOKUP(A44,[1]Общее!$D$34:$AD$216,7,0)&lt;&gt;"нет информации"),VLOOKUP(A44,[1]Общее!$D$34:$AD$216,7,0),IF(AND(VLOOKUP(A44,[1]Общее!$D$34:$AD$216,6,0)&gt;0,VLOOKUP(A44,[1]Общее!$D$34:$AD$216,6,0)&lt;&gt;"нет информации"),VLOOKUP(A44,[1]Общее!$D$34:$AD$216,6,0),"нет сведений (либо работы выполнены)"))))))))</f>
        <v>#N/A</v>
      </c>
      <c r="I44" s="64"/>
    </row>
    <row r="45" spans="1:9" ht="45" x14ac:dyDescent="0.25">
      <c r="A45" s="43" t="s">
        <v>686</v>
      </c>
      <c r="B45" s="20"/>
      <c r="C45" s="43" t="s">
        <v>685</v>
      </c>
      <c r="D45" s="45"/>
      <c r="E45" s="60" t="s">
        <v>927</v>
      </c>
      <c r="F45" s="60" t="str">
        <f>IF(G45=[1]Общее!$P165,"Ордер на земляные работы",IF(G45=[1]Общее!$O165,"Заявление на проведение земляных работ",IF(G45=[1]Общее!$N165,"Получение разрешения на размещение",IF(G45=[1]Общее!$M165,[1]Общее!$M$2,IF(G45=[1]Общее!$L165,[1]Общее!$L$2,IF(G45=[1]Общее!$K$124,[1]Общее!$K$2,IF(G45=[1]Общее!$J$124,[1]Общее!$J$2,IF(G45=[1]Общее!$I$124,[1]Общее!$I$2,"Текущих работ не выполненно"))))))))</f>
        <v>Текущих работ не выполненно</v>
      </c>
      <c r="G45" s="61" t="str">
        <f>IF(AND(VLOOKUP(A45,[1]Общее!$D$34:$AD$216,13,0)&gt;0,VLOOKUP(A45,[1]Общее!$D$34:$AD$216,13,0)&lt;&gt;"нет информации"),VLOOKUP(A45,[1]Общее!$D$34:$AD$216,13,0),IF(AND(VLOOKUP(A45,[1]Общее!$D$34:$AD$216,12,0)&gt;0,VLOOKUP(A45,[1]Общее!$D$34:$AD$216,12,0)&lt;&gt;"нет информации"),VLOOKUP(A45,[1]Общее!$D$34:$AD$216,12,0),IF(AND(VLOOKUP(A45,[1]Общее!$D$34:$AD$216,11,0)&gt;0,VLOOKUP(A45,[1]Общее!$D$34:$AD$216,11,0)&lt;&gt;"нет информации"),VLOOKUP(A45,[1]Общее!$D$34:$AD$216,11,0),IF(AND(VLOOKUP(A45,[1]Общее!$D$34:$AD$216,10,0)&gt;0,VLOOKUP(A45,[1]Общее!$D$34:$AD$216,10,0)&lt;&gt;"нет информации"),VLOOKUP(A45,[1]Общее!$D$34:$AD$216,10,0),IF(AND(VLOOKUP(A45,[1]Общее!$D$34:$AD$216,9,0)&gt;0,VLOOKUP(A45,[1]Общее!$D$34:$AD$216,9,0)&lt;&gt;"нет информации"),VLOOKUP(A45,[1]Общее!$D$34:$AD$216,9,0),IF(AND(VLOOKUP(A45,[1]Общее!$D$34:$AD$216,8,0)&gt;0,VLOOKUP(A45,[1]Общее!$D$34:$AD$216,8,0)&lt;&gt;"нет информации"),VLOOKUP(A45,[1]Общее!$D$34:$AD$216,8,0),IF(AND(VLOOKUP(A45,[1]Общее!$D$34:$AD$216,7,0)&gt;0,VLOOKUP(A45,[1]Общее!$D$34:$AD$216,7,0)&lt;&gt;"нет информации"),VLOOKUP(A45,[1]Общее!$D$34:$AD$216,7,0),IF(AND(VLOOKUP(A45,[1]Общее!$D$34:$AD$216,6,0)&gt;0,VLOOKUP(A45,[1]Общее!$D$34:$AD$216,6,0)&lt;&gt;"нет информации"),VLOOKUP(A45,[1]Общее!$D$34:$AD$216,6,0),"нет сведений (либо работы выполнены)"))))))))</f>
        <v>№ 04-07/117 от 31.10.2019 (до 04.11.2020)</v>
      </c>
      <c r="I45" s="64"/>
    </row>
    <row r="46" spans="1:9" ht="38.25" x14ac:dyDescent="0.25">
      <c r="A46" s="43" t="s">
        <v>688</v>
      </c>
      <c r="B46" s="20"/>
      <c r="C46" s="43" t="s">
        <v>687</v>
      </c>
      <c r="D46" s="45"/>
      <c r="E46" s="60" t="s">
        <v>928</v>
      </c>
      <c r="F46" s="60" t="e">
        <f>IF(G46=[1]Общее!$P166,"Ордер на земляные работы",IF(G46=[1]Общее!$O166,"Заявление на проведение земляных работ",IF(G46=[1]Общее!$N166,"Получение разрешения на размещение",IF(G46=[1]Общее!$M166,[1]Общее!$M$2,IF(G46=[1]Общее!$L166,[1]Общее!$L$2,IF(G46=[1]Общее!$K$124,[1]Общее!$K$2,IF(G46=[1]Общее!$J$124,[1]Общее!$J$2,IF(G46=[1]Общее!$I$124,[1]Общее!$I$2,"Текущих работ не выполненно"))))))))</f>
        <v>#N/A</v>
      </c>
      <c r="G46" s="61" t="e">
        <f>IF(AND(VLOOKUP(A46,[1]Общее!$D$34:$AD$216,13,0)&gt;0,VLOOKUP(A46,[1]Общее!$D$34:$AD$216,13,0)&lt;&gt;"нет информации"),VLOOKUP(A46,[1]Общее!$D$34:$AD$216,13,0),IF(AND(VLOOKUP(A46,[1]Общее!$D$34:$AD$216,12,0)&gt;0,VLOOKUP(A46,[1]Общее!$D$34:$AD$216,12,0)&lt;&gt;"нет информации"),VLOOKUP(A46,[1]Общее!$D$34:$AD$216,12,0),IF(AND(VLOOKUP(A46,[1]Общее!$D$34:$AD$216,11,0)&gt;0,VLOOKUP(A46,[1]Общее!$D$34:$AD$216,11,0)&lt;&gt;"нет информации"),VLOOKUP(A46,[1]Общее!$D$34:$AD$216,11,0),IF(AND(VLOOKUP(A46,[1]Общее!$D$34:$AD$216,10,0)&gt;0,VLOOKUP(A46,[1]Общее!$D$34:$AD$216,10,0)&lt;&gt;"нет информации"),VLOOKUP(A46,[1]Общее!$D$34:$AD$216,10,0),IF(AND(VLOOKUP(A46,[1]Общее!$D$34:$AD$216,9,0)&gt;0,VLOOKUP(A46,[1]Общее!$D$34:$AD$216,9,0)&lt;&gt;"нет информации"),VLOOKUP(A46,[1]Общее!$D$34:$AD$216,9,0),IF(AND(VLOOKUP(A46,[1]Общее!$D$34:$AD$216,8,0)&gt;0,VLOOKUP(A46,[1]Общее!$D$34:$AD$216,8,0)&lt;&gt;"нет информации"),VLOOKUP(A46,[1]Общее!$D$34:$AD$216,8,0),IF(AND(VLOOKUP(A46,[1]Общее!$D$34:$AD$216,7,0)&gt;0,VLOOKUP(A46,[1]Общее!$D$34:$AD$216,7,0)&lt;&gt;"нет информации"),VLOOKUP(A46,[1]Общее!$D$34:$AD$216,7,0),IF(AND(VLOOKUP(A46,[1]Общее!$D$34:$AD$216,6,0)&gt;0,VLOOKUP(A46,[1]Общее!$D$34:$AD$216,6,0)&lt;&gt;"нет информации"),VLOOKUP(A46,[1]Общее!$D$34:$AD$216,6,0),"нет сведений (либо работы выполнены)"))))))))</f>
        <v>#N/A</v>
      </c>
      <c r="I46" s="64"/>
    </row>
    <row r="47" spans="1:9" ht="63.75" x14ac:dyDescent="0.25">
      <c r="A47" s="43" t="s">
        <v>690</v>
      </c>
      <c r="B47" s="20"/>
      <c r="C47" s="43" t="s">
        <v>689</v>
      </c>
      <c r="D47" s="45"/>
      <c r="E47" s="60" t="s">
        <v>913</v>
      </c>
      <c r="F47" s="60" t="e">
        <f>IF(G47=[1]Общее!$P167,"Ордер на земляные работы",IF(G47=[1]Общее!$O167,"Заявление на проведение земляных работ",IF(G47=[1]Общее!$N167,"Получение разрешения на размещение",IF(G47=[1]Общее!$M167,[1]Общее!$M$2,IF(G47=[1]Общее!$L167,[1]Общее!$L$2,IF(G47=[1]Общее!$K$124,[1]Общее!$K$2,IF(G47=[1]Общее!$J$124,[1]Общее!$J$2,IF(G47=[1]Общее!$I$124,[1]Общее!$I$2,"Текущих работ не выполненно"))))))))</f>
        <v>#N/A</v>
      </c>
      <c r="G47" s="61" t="e">
        <f>IF(AND(VLOOKUP(A47,[1]Общее!$D$34:$AD$216,13,0)&gt;0,VLOOKUP(A47,[1]Общее!$D$34:$AD$216,13,0)&lt;&gt;"нет информации"),VLOOKUP(A47,[1]Общее!$D$34:$AD$216,13,0),IF(AND(VLOOKUP(A47,[1]Общее!$D$34:$AD$216,12,0)&gt;0,VLOOKUP(A47,[1]Общее!$D$34:$AD$216,12,0)&lt;&gt;"нет информации"),VLOOKUP(A47,[1]Общее!$D$34:$AD$216,12,0),IF(AND(VLOOKUP(A47,[1]Общее!$D$34:$AD$216,11,0)&gt;0,VLOOKUP(A47,[1]Общее!$D$34:$AD$216,11,0)&lt;&gt;"нет информации"),VLOOKUP(A47,[1]Общее!$D$34:$AD$216,11,0),IF(AND(VLOOKUP(A47,[1]Общее!$D$34:$AD$216,10,0)&gt;0,VLOOKUP(A47,[1]Общее!$D$34:$AD$216,10,0)&lt;&gt;"нет информации"),VLOOKUP(A47,[1]Общее!$D$34:$AD$216,10,0),IF(AND(VLOOKUP(A47,[1]Общее!$D$34:$AD$216,9,0)&gt;0,VLOOKUP(A47,[1]Общее!$D$34:$AD$216,9,0)&lt;&gt;"нет информации"),VLOOKUP(A47,[1]Общее!$D$34:$AD$216,9,0),IF(AND(VLOOKUP(A47,[1]Общее!$D$34:$AD$216,8,0)&gt;0,VLOOKUP(A47,[1]Общее!$D$34:$AD$216,8,0)&lt;&gt;"нет информации"),VLOOKUP(A47,[1]Общее!$D$34:$AD$216,8,0),IF(AND(VLOOKUP(A47,[1]Общее!$D$34:$AD$216,7,0)&gt;0,VLOOKUP(A47,[1]Общее!$D$34:$AD$216,7,0)&lt;&gt;"нет информации"),VLOOKUP(A47,[1]Общее!$D$34:$AD$216,7,0),IF(AND(VLOOKUP(A47,[1]Общее!$D$34:$AD$216,6,0)&gt;0,VLOOKUP(A47,[1]Общее!$D$34:$AD$216,6,0)&lt;&gt;"нет информации"),VLOOKUP(A47,[1]Общее!$D$34:$AD$216,6,0),"нет сведений (либо работы выполнены)"))))))))</f>
        <v>#N/A</v>
      </c>
      <c r="I47" s="64"/>
    </row>
    <row r="48" spans="1:9" ht="38.25" x14ac:dyDescent="0.25">
      <c r="A48" s="43" t="s">
        <v>692</v>
      </c>
      <c r="B48" s="20"/>
      <c r="C48" s="43" t="s">
        <v>691</v>
      </c>
      <c r="D48" s="45"/>
      <c r="E48" s="60" t="s">
        <v>913</v>
      </c>
      <c r="F48" s="60" t="e">
        <f>IF(G48=[1]Общее!$P168,"Ордер на земляные работы",IF(G48=[1]Общее!$O168,"Заявление на проведение земляных работ",IF(G48=[1]Общее!$N168,"Получение разрешения на размещение",IF(G48=[1]Общее!$M168,[1]Общее!$M$2,IF(G48=[1]Общее!$L168,[1]Общее!$L$2,IF(G48=[1]Общее!$K$124,[1]Общее!$K$2,IF(G48=[1]Общее!$J$124,[1]Общее!$J$2,IF(G48=[1]Общее!$I$124,[1]Общее!$I$2,"Текущих работ не выполненно"))))))))</f>
        <v>#N/A</v>
      </c>
      <c r="G48" s="61" t="e">
        <f>IF(AND(VLOOKUP(A48,[1]Общее!$D$34:$AD$216,13,0)&gt;0,VLOOKUP(A48,[1]Общее!$D$34:$AD$216,13,0)&lt;&gt;"нет информации"),VLOOKUP(A48,[1]Общее!$D$34:$AD$216,13,0),IF(AND(VLOOKUP(A48,[1]Общее!$D$34:$AD$216,12,0)&gt;0,VLOOKUP(A48,[1]Общее!$D$34:$AD$216,12,0)&lt;&gt;"нет информации"),VLOOKUP(A48,[1]Общее!$D$34:$AD$216,12,0),IF(AND(VLOOKUP(A48,[1]Общее!$D$34:$AD$216,11,0)&gt;0,VLOOKUP(A48,[1]Общее!$D$34:$AD$216,11,0)&lt;&gt;"нет информации"),VLOOKUP(A48,[1]Общее!$D$34:$AD$216,11,0),IF(AND(VLOOKUP(A48,[1]Общее!$D$34:$AD$216,10,0)&gt;0,VLOOKUP(A48,[1]Общее!$D$34:$AD$216,10,0)&lt;&gt;"нет информации"),VLOOKUP(A48,[1]Общее!$D$34:$AD$216,10,0),IF(AND(VLOOKUP(A48,[1]Общее!$D$34:$AD$216,9,0)&gt;0,VLOOKUP(A48,[1]Общее!$D$34:$AD$216,9,0)&lt;&gt;"нет информации"),VLOOKUP(A48,[1]Общее!$D$34:$AD$216,9,0),IF(AND(VLOOKUP(A48,[1]Общее!$D$34:$AD$216,8,0)&gt;0,VLOOKUP(A48,[1]Общее!$D$34:$AD$216,8,0)&lt;&gt;"нет информации"),VLOOKUP(A48,[1]Общее!$D$34:$AD$216,8,0),IF(AND(VLOOKUP(A48,[1]Общее!$D$34:$AD$216,7,0)&gt;0,VLOOKUP(A48,[1]Общее!$D$34:$AD$216,7,0)&lt;&gt;"нет информации"),VLOOKUP(A48,[1]Общее!$D$34:$AD$216,7,0),IF(AND(VLOOKUP(A48,[1]Общее!$D$34:$AD$216,6,0)&gt;0,VLOOKUP(A48,[1]Общее!$D$34:$AD$216,6,0)&lt;&gt;"нет информации"),VLOOKUP(A48,[1]Общее!$D$34:$AD$216,6,0),"нет сведений (либо работы выполнены)"))))))))</f>
        <v>#N/A</v>
      </c>
      <c r="I48" s="64"/>
    </row>
    <row r="49" spans="1:9" ht="51" x14ac:dyDescent="0.25">
      <c r="A49" s="43" t="s">
        <v>695</v>
      </c>
      <c r="B49" s="20"/>
      <c r="C49" s="43" t="s">
        <v>693</v>
      </c>
      <c r="D49" s="45"/>
      <c r="E49" s="60" t="s">
        <v>929</v>
      </c>
      <c r="F49" s="60" t="e">
        <f>IF(G49=[1]Общее!$P169,"Ордер на земляные работы",IF(G49=[1]Общее!$O169,"Заявление на проведение земляных работ",IF(G49=[1]Общее!$N169,"Получение разрешения на размещение",IF(G49=[1]Общее!$M169,[1]Общее!$M$2,IF(G49=[1]Общее!$L169,[1]Общее!$L$2,IF(G49=[1]Общее!$K$124,[1]Общее!$K$2,IF(G49=[1]Общее!$J$124,[1]Общее!$J$2,IF(G49=[1]Общее!$I$124,[1]Общее!$I$2,"Текущих работ не выполненно"))))))))</f>
        <v>#N/A</v>
      </c>
      <c r="G49" s="61" t="e">
        <f>IF(AND(VLOOKUP(A49,[1]Общее!$D$34:$AD$216,13,0)&gt;0,VLOOKUP(A49,[1]Общее!$D$34:$AD$216,13,0)&lt;&gt;"нет информации"),VLOOKUP(A49,[1]Общее!$D$34:$AD$216,13,0),IF(AND(VLOOKUP(A49,[1]Общее!$D$34:$AD$216,12,0)&gt;0,VLOOKUP(A49,[1]Общее!$D$34:$AD$216,12,0)&lt;&gt;"нет информации"),VLOOKUP(A49,[1]Общее!$D$34:$AD$216,12,0),IF(AND(VLOOKUP(A49,[1]Общее!$D$34:$AD$216,11,0)&gt;0,VLOOKUP(A49,[1]Общее!$D$34:$AD$216,11,0)&lt;&gt;"нет информации"),VLOOKUP(A49,[1]Общее!$D$34:$AD$216,11,0),IF(AND(VLOOKUP(A49,[1]Общее!$D$34:$AD$216,10,0)&gt;0,VLOOKUP(A49,[1]Общее!$D$34:$AD$216,10,0)&lt;&gt;"нет информации"),VLOOKUP(A49,[1]Общее!$D$34:$AD$216,10,0),IF(AND(VLOOKUP(A49,[1]Общее!$D$34:$AD$216,9,0)&gt;0,VLOOKUP(A49,[1]Общее!$D$34:$AD$216,9,0)&lt;&gt;"нет информации"),VLOOKUP(A49,[1]Общее!$D$34:$AD$216,9,0),IF(AND(VLOOKUP(A49,[1]Общее!$D$34:$AD$216,8,0)&gt;0,VLOOKUP(A49,[1]Общее!$D$34:$AD$216,8,0)&lt;&gt;"нет информации"),VLOOKUP(A49,[1]Общее!$D$34:$AD$216,8,0),IF(AND(VLOOKUP(A49,[1]Общее!$D$34:$AD$216,7,0)&gt;0,VLOOKUP(A49,[1]Общее!$D$34:$AD$216,7,0)&lt;&gt;"нет информации"),VLOOKUP(A49,[1]Общее!$D$34:$AD$216,7,0),IF(AND(VLOOKUP(A49,[1]Общее!$D$34:$AD$216,6,0)&gt;0,VLOOKUP(A49,[1]Общее!$D$34:$AD$216,6,0)&lt;&gt;"нет информации"),VLOOKUP(A49,[1]Общее!$D$34:$AD$216,6,0),"нет сведений (либо работы выполнены)"))))))))</f>
        <v>#N/A</v>
      </c>
      <c r="I49" s="64"/>
    </row>
    <row r="50" spans="1:9" ht="60" x14ac:dyDescent="0.25">
      <c r="A50" s="43" t="s">
        <v>696</v>
      </c>
      <c r="B50" s="20"/>
      <c r="C50" s="43" t="s">
        <v>694</v>
      </c>
      <c r="D50" s="45"/>
      <c r="E50" s="60" t="s">
        <v>930</v>
      </c>
      <c r="F50" s="60" t="e">
        <f>IF(G50=[1]Общее!$P170,"Ордер на земляные работы",IF(G50=[1]Общее!$O170,"Заявление на проведение земляных работ",IF(G50=[1]Общее!$N170,"Получение разрешения на размещение",IF(G50=[1]Общее!$M170,[1]Общее!$M$2,IF(G50=[1]Общее!$L170,[1]Общее!$L$2,IF(G50=[1]Общее!$K$124,[1]Общее!$K$2,IF(G50=[1]Общее!$J$124,[1]Общее!$J$2,IF(G50=[1]Общее!$I$124,[1]Общее!$I$2,"Текущих работ не выполненно"))))))))</f>
        <v>#N/A</v>
      </c>
      <c r="G50" s="61" t="e">
        <f>IF(AND(VLOOKUP(A50,[1]Общее!$D$34:$AD$216,13,0)&gt;0,VLOOKUP(A50,[1]Общее!$D$34:$AD$216,13,0)&lt;&gt;"нет информации"),VLOOKUP(A50,[1]Общее!$D$34:$AD$216,13,0),IF(AND(VLOOKUP(A50,[1]Общее!$D$34:$AD$216,12,0)&gt;0,VLOOKUP(A50,[1]Общее!$D$34:$AD$216,12,0)&lt;&gt;"нет информации"),VLOOKUP(A50,[1]Общее!$D$34:$AD$216,12,0),IF(AND(VLOOKUP(A50,[1]Общее!$D$34:$AD$216,11,0)&gt;0,VLOOKUP(A50,[1]Общее!$D$34:$AD$216,11,0)&lt;&gt;"нет информации"),VLOOKUP(A50,[1]Общее!$D$34:$AD$216,11,0),IF(AND(VLOOKUP(A50,[1]Общее!$D$34:$AD$216,10,0)&gt;0,VLOOKUP(A50,[1]Общее!$D$34:$AD$216,10,0)&lt;&gt;"нет информации"),VLOOKUP(A50,[1]Общее!$D$34:$AD$216,10,0),IF(AND(VLOOKUP(A50,[1]Общее!$D$34:$AD$216,9,0)&gt;0,VLOOKUP(A50,[1]Общее!$D$34:$AD$216,9,0)&lt;&gt;"нет информации"),VLOOKUP(A50,[1]Общее!$D$34:$AD$216,9,0),IF(AND(VLOOKUP(A50,[1]Общее!$D$34:$AD$216,8,0)&gt;0,VLOOKUP(A50,[1]Общее!$D$34:$AD$216,8,0)&lt;&gt;"нет информации"),VLOOKUP(A50,[1]Общее!$D$34:$AD$216,8,0),IF(AND(VLOOKUP(A50,[1]Общее!$D$34:$AD$216,7,0)&gt;0,VLOOKUP(A50,[1]Общее!$D$34:$AD$216,7,0)&lt;&gt;"нет информации"),VLOOKUP(A50,[1]Общее!$D$34:$AD$216,7,0),IF(AND(VLOOKUP(A50,[1]Общее!$D$34:$AD$216,6,0)&gt;0,VLOOKUP(A50,[1]Общее!$D$34:$AD$216,6,0)&lt;&gt;"нет информации"),VLOOKUP(A50,[1]Общее!$D$34:$AD$216,6,0),"нет сведений (либо работы выполнены)"))))))))</f>
        <v>#N/A</v>
      </c>
      <c r="I50" s="64"/>
    </row>
    <row r="51" spans="1:9" ht="38.25" x14ac:dyDescent="0.25">
      <c r="A51" s="43" t="s">
        <v>699</v>
      </c>
      <c r="B51" s="20"/>
      <c r="C51" s="43" t="s">
        <v>697</v>
      </c>
      <c r="D51" s="45"/>
      <c r="E51" s="60" t="s">
        <v>917</v>
      </c>
      <c r="F51" s="60" t="e">
        <f>IF(G51=[1]Общее!$P171,"Ордер на земляные работы",IF(G51=[1]Общее!$O171,"Заявление на проведение земляных работ",IF(G51=[1]Общее!$N171,"Получение разрешения на размещение",IF(G51=[1]Общее!$M171,[1]Общее!$M$2,IF(G51=[1]Общее!$L171,[1]Общее!$L$2,IF(G51=[1]Общее!$K$124,[1]Общее!$K$2,IF(G51=[1]Общее!$J$124,[1]Общее!$J$2,IF(G51=[1]Общее!$I$124,[1]Общее!$I$2,"Текущих работ не выполненно"))))))))</f>
        <v>#N/A</v>
      </c>
      <c r="G51" s="61" t="e">
        <f>IF(AND(VLOOKUP(A51,[1]Общее!$D$34:$AD$216,13,0)&gt;0,VLOOKUP(A51,[1]Общее!$D$34:$AD$216,13,0)&lt;&gt;"нет информации"),VLOOKUP(A51,[1]Общее!$D$34:$AD$216,13,0),IF(AND(VLOOKUP(A51,[1]Общее!$D$34:$AD$216,12,0)&gt;0,VLOOKUP(A51,[1]Общее!$D$34:$AD$216,12,0)&lt;&gt;"нет информации"),VLOOKUP(A51,[1]Общее!$D$34:$AD$216,12,0),IF(AND(VLOOKUP(A51,[1]Общее!$D$34:$AD$216,11,0)&gt;0,VLOOKUP(A51,[1]Общее!$D$34:$AD$216,11,0)&lt;&gt;"нет информации"),VLOOKUP(A51,[1]Общее!$D$34:$AD$216,11,0),IF(AND(VLOOKUP(A51,[1]Общее!$D$34:$AD$216,10,0)&gt;0,VLOOKUP(A51,[1]Общее!$D$34:$AD$216,10,0)&lt;&gt;"нет информации"),VLOOKUP(A51,[1]Общее!$D$34:$AD$216,10,0),IF(AND(VLOOKUP(A51,[1]Общее!$D$34:$AD$216,9,0)&gt;0,VLOOKUP(A51,[1]Общее!$D$34:$AD$216,9,0)&lt;&gt;"нет информации"),VLOOKUP(A51,[1]Общее!$D$34:$AD$216,9,0),IF(AND(VLOOKUP(A51,[1]Общее!$D$34:$AD$216,8,0)&gt;0,VLOOKUP(A51,[1]Общее!$D$34:$AD$216,8,0)&lt;&gt;"нет информации"),VLOOKUP(A51,[1]Общее!$D$34:$AD$216,8,0),IF(AND(VLOOKUP(A51,[1]Общее!$D$34:$AD$216,7,0)&gt;0,VLOOKUP(A51,[1]Общее!$D$34:$AD$216,7,0)&lt;&gt;"нет информации"),VLOOKUP(A51,[1]Общее!$D$34:$AD$216,7,0),IF(AND(VLOOKUP(A51,[1]Общее!$D$34:$AD$216,6,0)&gt;0,VLOOKUP(A51,[1]Общее!$D$34:$AD$216,6,0)&lt;&gt;"нет информации"),VLOOKUP(A51,[1]Общее!$D$34:$AD$216,6,0),"нет сведений (либо работы выполнены)"))))))))</f>
        <v>#N/A</v>
      </c>
      <c r="I51" s="64"/>
    </row>
    <row r="52" spans="1:9" ht="51" x14ac:dyDescent="0.25">
      <c r="A52" s="43" t="s">
        <v>700</v>
      </c>
      <c r="B52" s="20"/>
      <c r="C52" s="43" t="s">
        <v>698</v>
      </c>
      <c r="D52" s="45"/>
      <c r="E52" s="60" t="s">
        <v>931</v>
      </c>
      <c r="F52" s="60" t="e">
        <f>IF(G52=[1]Общее!$P172,"Ордер на земляные работы",IF(G52=[1]Общее!$O172,"Заявление на проведение земляных работ",IF(G52=[1]Общее!$N172,"Получение разрешения на размещение",IF(G52=[1]Общее!$M172,[1]Общее!$M$2,IF(G52=[1]Общее!$L172,[1]Общее!$L$2,IF(G52=[1]Общее!$K$124,[1]Общее!$K$2,IF(G52=[1]Общее!$J$124,[1]Общее!$J$2,IF(G52=[1]Общее!$I$124,[1]Общее!$I$2,"Текущих работ не выполненно"))))))))</f>
        <v>#N/A</v>
      </c>
      <c r="G52" s="61" t="e">
        <f>IF(AND(VLOOKUP(A52,[1]Общее!$D$34:$AD$216,13,0)&gt;0,VLOOKUP(A52,[1]Общее!$D$34:$AD$216,13,0)&lt;&gt;"нет информации"),VLOOKUP(A52,[1]Общее!$D$34:$AD$216,13,0),IF(AND(VLOOKUP(A52,[1]Общее!$D$34:$AD$216,12,0)&gt;0,VLOOKUP(A52,[1]Общее!$D$34:$AD$216,12,0)&lt;&gt;"нет информации"),VLOOKUP(A52,[1]Общее!$D$34:$AD$216,12,0),IF(AND(VLOOKUP(A52,[1]Общее!$D$34:$AD$216,11,0)&gt;0,VLOOKUP(A52,[1]Общее!$D$34:$AD$216,11,0)&lt;&gt;"нет информации"),VLOOKUP(A52,[1]Общее!$D$34:$AD$216,11,0),IF(AND(VLOOKUP(A52,[1]Общее!$D$34:$AD$216,10,0)&gt;0,VLOOKUP(A52,[1]Общее!$D$34:$AD$216,10,0)&lt;&gt;"нет информации"),VLOOKUP(A52,[1]Общее!$D$34:$AD$216,10,0),IF(AND(VLOOKUP(A52,[1]Общее!$D$34:$AD$216,9,0)&gt;0,VLOOKUP(A52,[1]Общее!$D$34:$AD$216,9,0)&lt;&gt;"нет информации"),VLOOKUP(A52,[1]Общее!$D$34:$AD$216,9,0),IF(AND(VLOOKUP(A52,[1]Общее!$D$34:$AD$216,8,0)&gt;0,VLOOKUP(A52,[1]Общее!$D$34:$AD$216,8,0)&lt;&gt;"нет информации"),VLOOKUP(A52,[1]Общее!$D$34:$AD$216,8,0),IF(AND(VLOOKUP(A52,[1]Общее!$D$34:$AD$216,7,0)&gt;0,VLOOKUP(A52,[1]Общее!$D$34:$AD$216,7,0)&lt;&gt;"нет информации"),VLOOKUP(A52,[1]Общее!$D$34:$AD$216,7,0),IF(AND(VLOOKUP(A52,[1]Общее!$D$34:$AD$216,6,0)&gt;0,VLOOKUP(A52,[1]Общее!$D$34:$AD$216,6,0)&lt;&gt;"нет информации"),VLOOKUP(A52,[1]Общее!$D$34:$AD$216,6,0),"нет сведений (либо работы выполнены)"))))))))</f>
        <v>#N/A</v>
      </c>
      <c r="I52" s="64"/>
    </row>
    <row r="53" spans="1:9" ht="76.5" x14ac:dyDescent="0.25">
      <c r="A53" s="43" t="s">
        <v>704</v>
      </c>
      <c r="B53" s="20"/>
      <c r="C53" s="43" t="s">
        <v>701</v>
      </c>
      <c r="D53" s="45"/>
      <c r="E53" s="60" t="s">
        <v>932</v>
      </c>
      <c r="F53" s="60" t="e">
        <f>IF(G53=[1]Общее!$P173,"Ордер на земляные работы",IF(G53=[1]Общее!$O173,"Заявление на проведение земляных работ",IF(G53=[1]Общее!$N173,"Получение разрешения на размещение",IF(G53=[1]Общее!$M173,[1]Общее!$M$2,IF(G53=[1]Общее!$L173,[1]Общее!$L$2,IF(G53=[1]Общее!$K$124,[1]Общее!$K$2,IF(G53=[1]Общее!$J$124,[1]Общее!$J$2,IF(G53=[1]Общее!$I$124,[1]Общее!$I$2,"Текущих работ не выполненно"))))))))</f>
        <v>#N/A</v>
      </c>
      <c r="G53" s="61" t="e">
        <f>IF(AND(VLOOKUP(A53,[1]Общее!$D$34:$AD$216,13,0)&gt;0,VLOOKUP(A53,[1]Общее!$D$34:$AD$216,13,0)&lt;&gt;"нет информации"),VLOOKUP(A53,[1]Общее!$D$34:$AD$216,13,0),IF(AND(VLOOKUP(A53,[1]Общее!$D$34:$AD$216,12,0)&gt;0,VLOOKUP(A53,[1]Общее!$D$34:$AD$216,12,0)&lt;&gt;"нет информации"),VLOOKUP(A53,[1]Общее!$D$34:$AD$216,12,0),IF(AND(VLOOKUP(A53,[1]Общее!$D$34:$AD$216,11,0)&gt;0,VLOOKUP(A53,[1]Общее!$D$34:$AD$216,11,0)&lt;&gt;"нет информации"),VLOOKUP(A53,[1]Общее!$D$34:$AD$216,11,0),IF(AND(VLOOKUP(A53,[1]Общее!$D$34:$AD$216,10,0)&gt;0,VLOOKUP(A53,[1]Общее!$D$34:$AD$216,10,0)&lt;&gt;"нет информации"),VLOOKUP(A53,[1]Общее!$D$34:$AD$216,10,0),IF(AND(VLOOKUP(A53,[1]Общее!$D$34:$AD$216,9,0)&gt;0,VLOOKUP(A53,[1]Общее!$D$34:$AD$216,9,0)&lt;&gt;"нет информации"),VLOOKUP(A53,[1]Общее!$D$34:$AD$216,9,0),IF(AND(VLOOKUP(A53,[1]Общее!$D$34:$AD$216,8,0)&gt;0,VLOOKUP(A53,[1]Общее!$D$34:$AD$216,8,0)&lt;&gt;"нет информации"),VLOOKUP(A53,[1]Общее!$D$34:$AD$216,8,0),IF(AND(VLOOKUP(A53,[1]Общее!$D$34:$AD$216,7,0)&gt;0,VLOOKUP(A53,[1]Общее!$D$34:$AD$216,7,0)&lt;&gt;"нет информации"),VLOOKUP(A53,[1]Общее!$D$34:$AD$216,7,0),IF(AND(VLOOKUP(A53,[1]Общее!$D$34:$AD$216,6,0)&gt;0,VLOOKUP(A53,[1]Общее!$D$34:$AD$216,6,0)&lt;&gt;"нет информации"),VLOOKUP(A53,[1]Общее!$D$34:$AD$216,6,0),"нет сведений (либо работы выполнены)"))))))))</f>
        <v>#N/A</v>
      </c>
      <c r="I53" s="64"/>
    </row>
    <row r="54" spans="1:9" ht="63.75" x14ac:dyDescent="0.25">
      <c r="A54" s="43" t="s">
        <v>705</v>
      </c>
      <c r="B54" s="20"/>
      <c r="C54" s="43" t="s">
        <v>702</v>
      </c>
      <c r="D54" s="45"/>
      <c r="E54" s="60" t="s">
        <v>932</v>
      </c>
      <c r="F54" s="60" t="str">
        <f>IF(G54=[1]Общее!$P174,"Ордер на земляные работы",IF(G54=[1]Общее!$O174,"Заявление на проведение земляных работ",IF(G54=[1]Общее!$N174,"Получение разрешения на размещение",IF(G54=[1]Общее!$M174,[1]Общее!$M$2,IF(G54=[1]Общее!$L174,[1]Общее!$L$2,IF(G54=[1]Общее!$K$124,[1]Общее!$K$2,IF(G54=[1]Общее!$J$124,[1]Общее!$J$2,IF(G54=[1]Общее!$I$124,[1]Общее!$I$2,"Текущих работ не выполненно"))))))))</f>
        <v>Текущих работ не выполненно</v>
      </c>
      <c r="G54" s="61" t="str">
        <f>IF(AND(VLOOKUP(A54,[1]Общее!$D$34:$AD$216,13,0)&gt;0,VLOOKUP(A54,[1]Общее!$D$34:$AD$216,13,0)&lt;&gt;"нет информации"),VLOOKUP(A54,[1]Общее!$D$34:$AD$216,13,0),IF(AND(VLOOKUP(A54,[1]Общее!$D$34:$AD$216,12,0)&gt;0,VLOOKUP(A54,[1]Общее!$D$34:$AD$216,12,0)&lt;&gt;"нет информации"),VLOOKUP(A54,[1]Общее!$D$34:$AD$216,12,0),IF(AND(VLOOKUP(A54,[1]Общее!$D$34:$AD$216,11,0)&gt;0,VLOOKUP(A54,[1]Общее!$D$34:$AD$216,11,0)&lt;&gt;"нет информации"),VLOOKUP(A54,[1]Общее!$D$34:$AD$216,11,0),IF(AND(VLOOKUP(A54,[1]Общее!$D$34:$AD$216,10,0)&gt;0,VLOOKUP(A54,[1]Общее!$D$34:$AD$216,10,0)&lt;&gt;"нет информации"),VLOOKUP(A54,[1]Общее!$D$34:$AD$216,10,0),IF(AND(VLOOKUP(A54,[1]Общее!$D$34:$AD$216,9,0)&gt;0,VLOOKUP(A54,[1]Общее!$D$34:$AD$216,9,0)&lt;&gt;"нет информации"),VLOOKUP(A54,[1]Общее!$D$34:$AD$216,9,0),IF(AND(VLOOKUP(A54,[1]Общее!$D$34:$AD$216,8,0)&gt;0,VLOOKUP(A54,[1]Общее!$D$34:$AD$216,8,0)&lt;&gt;"нет информации"),VLOOKUP(A54,[1]Общее!$D$34:$AD$216,8,0),IF(AND(VLOOKUP(A54,[1]Общее!$D$34:$AD$216,7,0)&gt;0,VLOOKUP(A54,[1]Общее!$D$34:$AD$216,7,0)&lt;&gt;"нет информации"),VLOOKUP(A54,[1]Общее!$D$34:$AD$216,7,0),IF(AND(VLOOKUP(A54,[1]Общее!$D$34:$AD$216,6,0)&gt;0,VLOOKUP(A54,[1]Общее!$D$34:$AD$216,6,0)&lt;&gt;"нет информации"),VLOOKUP(A54,[1]Общее!$D$34:$AD$216,6,0),"нет сведений (либо работы выполнены)"))))))))</f>
        <v>-</v>
      </c>
      <c r="I54" s="64"/>
    </row>
    <row r="55" spans="1:9" ht="45" x14ac:dyDescent="0.25">
      <c r="A55" s="43" t="s">
        <v>706</v>
      </c>
      <c r="B55" s="20"/>
      <c r="C55" s="43" t="s">
        <v>703</v>
      </c>
      <c r="D55" s="45"/>
      <c r="E55" s="60" t="s">
        <v>932</v>
      </c>
      <c r="F55" s="60" t="e">
        <f>IF(G55=[1]Общее!$P175,"Ордер на земляные работы",IF(G55=[1]Общее!$O175,"Заявление на проведение земляных работ",IF(G55=[1]Общее!$N175,"Получение разрешения на размещение",IF(G55=[1]Общее!$M175,[1]Общее!$M$2,IF(G55=[1]Общее!$L175,[1]Общее!$L$2,IF(G55=[1]Общее!$K$124,[1]Общее!$K$2,IF(G55=[1]Общее!$J$124,[1]Общее!$J$2,IF(G55=[1]Общее!$I$124,[1]Общее!$I$2,"Текущих работ не выполненно"))))))))</f>
        <v>#N/A</v>
      </c>
      <c r="G55" s="61" t="e">
        <f>IF(AND(VLOOKUP(A55,[1]Общее!$D$34:$AD$216,13,0)&gt;0,VLOOKUP(A55,[1]Общее!$D$34:$AD$216,13,0)&lt;&gt;"нет информации"),VLOOKUP(A55,[1]Общее!$D$34:$AD$216,13,0),IF(AND(VLOOKUP(A55,[1]Общее!$D$34:$AD$216,12,0)&gt;0,VLOOKUP(A55,[1]Общее!$D$34:$AD$216,12,0)&lt;&gt;"нет информации"),VLOOKUP(A55,[1]Общее!$D$34:$AD$216,12,0),IF(AND(VLOOKUP(A55,[1]Общее!$D$34:$AD$216,11,0)&gt;0,VLOOKUP(A55,[1]Общее!$D$34:$AD$216,11,0)&lt;&gt;"нет информации"),VLOOKUP(A55,[1]Общее!$D$34:$AD$216,11,0),IF(AND(VLOOKUP(A55,[1]Общее!$D$34:$AD$216,10,0)&gt;0,VLOOKUP(A55,[1]Общее!$D$34:$AD$216,10,0)&lt;&gt;"нет информации"),VLOOKUP(A55,[1]Общее!$D$34:$AD$216,10,0),IF(AND(VLOOKUP(A55,[1]Общее!$D$34:$AD$216,9,0)&gt;0,VLOOKUP(A55,[1]Общее!$D$34:$AD$216,9,0)&lt;&gt;"нет информации"),VLOOKUP(A55,[1]Общее!$D$34:$AD$216,9,0),IF(AND(VLOOKUP(A55,[1]Общее!$D$34:$AD$216,8,0)&gt;0,VLOOKUP(A55,[1]Общее!$D$34:$AD$216,8,0)&lt;&gt;"нет информации"),VLOOKUP(A55,[1]Общее!$D$34:$AD$216,8,0),IF(AND(VLOOKUP(A55,[1]Общее!$D$34:$AD$216,7,0)&gt;0,VLOOKUP(A55,[1]Общее!$D$34:$AD$216,7,0)&lt;&gt;"нет информации"),VLOOKUP(A55,[1]Общее!$D$34:$AD$216,7,0),IF(AND(VLOOKUP(A55,[1]Общее!$D$34:$AD$216,6,0)&gt;0,VLOOKUP(A55,[1]Общее!$D$34:$AD$216,6,0)&lt;&gt;"нет информации"),VLOOKUP(A55,[1]Общее!$D$34:$AD$216,6,0),"нет сведений (либо работы выполнены)"))))))))</f>
        <v>#N/A</v>
      </c>
      <c r="I55" s="64"/>
    </row>
    <row r="56" spans="1:9" ht="45" x14ac:dyDescent="0.25">
      <c r="A56" s="43" t="s">
        <v>708</v>
      </c>
      <c r="B56" s="20"/>
      <c r="C56" s="43" t="s">
        <v>707</v>
      </c>
      <c r="D56" s="45"/>
      <c r="E56" s="60" t="s">
        <v>933</v>
      </c>
      <c r="F56" s="60" t="e">
        <f>IF(G56=[1]Общее!$P176,"Ордер на земляные работы",IF(G56=[1]Общее!$O176,"Заявление на проведение земляных работ",IF(G56=[1]Общее!$N176,"Получение разрешения на размещение",IF(G56=[1]Общее!$M176,[1]Общее!$M$2,IF(G56=[1]Общее!$L176,[1]Общее!$L$2,IF(G56=[1]Общее!$K$124,[1]Общее!$K$2,IF(G56=[1]Общее!$J$124,[1]Общее!$J$2,IF(G56=[1]Общее!$I$124,[1]Общее!$I$2,"Текущих работ не выполненно"))))))))</f>
        <v>#N/A</v>
      </c>
      <c r="G56" s="61" t="e">
        <f>IF(AND(VLOOKUP(A56,[1]Общее!$D$34:$AD$216,13,0)&gt;0,VLOOKUP(A56,[1]Общее!$D$34:$AD$216,13,0)&lt;&gt;"нет информации"),VLOOKUP(A56,[1]Общее!$D$34:$AD$216,13,0),IF(AND(VLOOKUP(A56,[1]Общее!$D$34:$AD$216,12,0)&gt;0,VLOOKUP(A56,[1]Общее!$D$34:$AD$216,12,0)&lt;&gt;"нет информации"),VLOOKUP(A56,[1]Общее!$D$34:$AD$216,12,0),IF(AND(VLOOKUP(A56,[1]Общее!$D$34:$AD$216,11,0)&gt;0,VLOOKUP(A56,[1]Общее!$D$34:$AD$216,11,0)&lt;&gt;"нет информации"),VLOOKUP(A56,[1]Общее!$D$34:$AD$216,11,0),IF(AND(VLOOKUP(A56,[1]Общее!$D$34:$AD$216,10,0)&gt;0,VLOOKUP(A56,[1]Общее!$D$34:$AD$216,10,0)&lt;&gt;"нет информации"),VLOOKUP(A56,[1]Общее!$D$34:$AD$216,10,0),IF(AND(VLOOKUP(A56,[1]Общее!$D$34:$AD$216,9,0)&gt;0,VLOOKUP(A56,[1]Общее!$D$34:$AD$216,9,0)&lt;&gt;"нет информации"),VLOOKUP(A56,[1]Общее!$D$34:$AD$216,9,0),IF(AND(VLOOKUP(A56,[1]Общее!$D$34:$AD$216,8,0)&gt;0,VLOOKUP(A56,[1]Общее!$D$34:$AD$216,8,0)&lt;&gt;"нет информации"),VLOOKUP(A56,[1]Общее!$D$34:$AD$216,8,0),IF(AND(VLOOKUP(A56,[1]Общее!$D$34:$AD$216,7,0)&gt;0,VLOOKUP(A56,[1]Общее!$D$34:$AD$216,7,0)&lt;&gt;"нет информации"),VLOOKUP(A56,[1]Общее!$D$34:$AD$216,7,0),IF(AND(VLOOKUP(A56,[1]Общее!$D$34:$AD$216,6,0)&gt;0,VLOOKUP(A56,[1]Общее!$D$34:$AD$216,6,0)&lt;&gt;"нет информации"),VLOOKUP(A56,[1]Общее!$D$34:$AD$216,6,0),"нет сведений (либо работы выполнены)"))))))))</f>
        <v>#N/A</v>
      </c>
      <c r="I56" s="64"/>
    </row>
    <row r="57" spans="1:9" ht="45" x14ac:dyDescent="0.25">
      <c r="A57" s="43" t="s">
        <v>710</v>
      </c>
      <c r="B57" s="20"/>
      <c r="C57" s="43" t="s">
        <v>709</v>
      </c>
      <c r="D57" s="45"/>
      <c r="E57" s="60" t="s">
        <v>933</v>
      </c>
      <c r="F57" s="60" t="e">
        <f>IF(G57=[1]Общее!$P177,"Ордер на земляные работы",IF(G57=[1]Общее!$O177,"Заявление на проведение земляных работ",IF(G57=[1]Общее!$N177,"Получение разрешения на размещение",IF(G57=[1]Общее!$M177,[1]Общее!$M$2,IF(G57=[1]Общее!$L177,[1]Общее!$L$2,IF(G57=[1]Общее!$K$124,[1]Общее!$K$2,IF(G57=[1]Общее!$J$124,[1]Общее!$J$2,IF(G57=[1]Общее!$I$124,[1]Общее!$I$2,"Текущих работ не выполненно"))))))))</f>
        <v>#N/A</v>
      </c>
      <c r="G57" s="61" t="e">
        <f>IF(AND(VLOOKUP(A57,[1]Общее!$D$34:$AD$216,13,0)&gt;0,VLOOKUP(A57,[1]Общее!$D$34:$AD$216,13,0)&lt;&gt;"нет информации"),VLOOKUP(A57,[1]Общее!$D$34:$AD$216,13,0),IF(AND(VLOOKUP(A57,[1]Общее!$D$34:$AD$216,12,0)&gt;0,VLOOKUP(A57,[1]Общее!$D$34:$AD$216,12,0)&lt;&gt;"нет информации"),VLOOKUP(A57,[1]Общее!$D$34:$AD$216,12,0),IF(AND(VLOOKUP(A57,[1]Общее!$D$34:$AD$216,11,0)&gt;0,VLOOKUP(A57,[1]Общее!$D$34:$AD$216,11,0)&lt;&gt;"нет информации"),VLOOKUP(A57,[1]Общее!$D$34:$AD$216,11,0),IF(AND(VLOOKUP(A57,[1]Общее!$D$34:$AD$216,10,0)&gt;0,VLOOKUP(A57,[1]Общее!$D$34:$AD$216,10,0)&lt;&gt;"нет информации"),VLOOKUP(A57,[1]Общее!$D$34:$AD$216,10,0),IF(AND(VLOOKUP(A57,[1]Общее!$D$34:$AD$216,9,0)&gt;0,VLOOKUP(A57,[1]Общее!$D$34:$AD$216,9,0)&lt;&gt;"нет информации"),VLOOKUP(A57,[1]Общее!$D$34:$AD$216,9,0),IF(AND(VLOOKUP(A57,[1]Общее!$D$34:$AD$216,8,0)&gt;0,VLOOKUP(A57,[1]Общее!$D$34:$AD$216,8,0)&lt;&gt;"нет информации"),VLOOKUP(A57,[1]Общее!$D$34:$AD$216,8,0),IF(AND(VLOOKUP(A57,[1]Общее!$D$34:$AD$216,7,0)&gt;0,VLOOKUP(A57,[1]Общее!$D$34:$AD$216,7,0)&lt;&gt;"нет информации"),VLOOKUP(A57,[1]Общее!$D$34:$AD$216,7,0),IF(AND(VLOOKUP(A57,[1]Общее!$D$34:$AD$216,6,0)&gt;0,VLOOKUP(A57,[1]Общее!$D$34:$AD$216,6,0)&lt;&gt;"нет информации"),VLOOKUP(A57,[1]Общее!$D$34:$AD$216,6,0),"нет сведений (либо работы выполнены)"))))))))</f>
        <v>#N/A</v>
      </c>
      <c r="I57" s="64"/>
    </row>
    <row r="58" spans="1:9" ht="89.25" x14ac:dyDescent="0.25">
      <c r="A58" s="43" t="s">
        <v>712</v>
      </c>
      <c r="B58" s="20"/>
      <c r="C58" s="43" t="s">
        <v>711</v>
      </c>
      <c r="D58" s="45"/>
      <c r="E58" s="60" t="s">
        <v>934</v>
      </c>
      <c r="F58" s="60" t="e">
        <f>IF(G58=[1]Общее!$P178,"Ордер на земляные работы",IF(G58=[1]Общее!$O178,"Заявление на проведение земляных работ",IF(G58=[1]Общее!$N178,"Получение разрешения на размещение",IF(G58=[1]Общее!$M178,[1]Общее!$M$2,IF(G58=[1]Общее!$L178,[1]Общее!$L$2,IF(G58=[1]Общее!$K$124,[1]Общее!$K$2,IF(G58=[1]Общее!$J$124,[1]Общее!$J$2,IF(G58=[1]Общее!$I$124,[1]Общее!$I$2,"Текущих работ не выполненно"))))))))</f>
        <v>#N/A</v>
      </c>
      <c r="G58" s="61" t="e">
        <f>IF(AND(VLOOKUP(A58,[1]Общее!$D$34:$AD$216,13,0)&gt;0,VLOOKUP(A58,[1]Общее!$D$34:$AD$216,13,0)&lt;&gt;"нет информации"),VLOOKUP(A58,[1]Общее!$D$34:$AD$216,13,0),IF(AND(VLOOKUP(A58,[1]Общее!$D$34:$AD$216,12,0)&gt;0,VLOOKUP(A58,[1]Общее!$D$34:$AD$216,12,0)&lt;&gt;"нет информации"),VLOOKUP(A58,[1]Общее!$D$34:$AD$216,12,0),IF(AND(VLOOKUP(A58,[1]Общее!$D$34:$AD$216,11,0)&gt;0,VLOOKUP(A58,[1]Общее!$D$34:$AD$216,11,0)&lt;&gt;"нет информации"),VLOOKUP(A58,[1]Общее!$D$34:$AD$216,11,0),IF(AND(VLOOKUP(A58,[1]Общее!$D$34:$AD$216,10,0)&gt;0,VLOOKUP(A58,[1]Общее!$D$34:$AD$216,10,0)&lt;&gt;"нет информации"),VLOOKUP(A58,[1]Общее!$D$34:$AD$216,10,0),IF(AND(VLOOKUP(A58,[1]Общее!$D$34:$AD$216,9,0)&gt;0,VLOOKUP(A58,[1]Общее!$D$34:$AD$216,9,0)&lt;&gt;"нет информации"),VLOOKUP(A58,[1]Общее!$D$34:$AD$216,9,0),IF(AND(VLOOKUP(A58,[1]Общее!$D$34:$AD$216,8,0)&gt;0,VLOOKUP(A58,[1]Общее!$D$34:$AD$216,8,0)&lt;&gt;"нет информации"),VLOOKUP(A58,[1]Общее!$D$34:$AD$216,8,0),IF(AND(VLOOKUP(A58,[1]Общее!$D$34:$AD$216,7,0)&gt;0,VLOOKUP(A58,[1]Общее!$D$34:$AD$216,7,0)&lt;&gt;"нет информации"),VLOOKUP(A58,[1]Общее!$D$34:$AD$216,7,0),IF(AND(VLOOKUP(A58,[1]Общее!$D$34:$AD$216,6,0)&gt;0,VLOOKUP(A58,[1]Общее!$D$34:$AD$216,6,0)&lt;&gt;"нет информации"),VLOOKUP(A58,[1]Общее!$D$34:$AD$216,6,0),"нет сведений (либо работы выполнены)"))))))))</f>
        <v>#N/A</v>
      </c>
      <c r="I58" s="64"/>
    </row>
    <row r="59" spans="1:9" ht="89.25" x14ac:dyDescent="0.25">
      <c r="A59" s="43" t="s">
        <v>715</v>
      </c>
      <c r="B59" s="20"/>
      <c r="C59" s="43" t="s">
        <v>713</v>
      </c>
      <c r="D59" s="45"/>
      <c r="E59" s="60" t="s">
        <v>931</v>
      </c>
      <c r="F59" s="60" t="e">
        <f>IF(G59=[1]Общее!$P179,"Ордер на земляные работы",IF(G59=[1]Общее!$O179,"Заявление на проведение земляных работ",IF(G59=[1]Общее!$N179,"Получение разрешения на размещение",IF(G59=[1]Общее!$M179,[1]Общее!$M$2,IF(G59=[1]Общее!$L179,[1]Общее!$L$2,IF(G59=[1]Общее!$K$124,[1]Общее!$K$2,IF(G59=[1]Общее!$J$124,[1]Общее!$J$2,IF(G59=[1]Общее!$I$124,[1]Общее!$I$2,"Текущих работ не выполненно"))))))))</f>
        <v>#N/A</v>
      </c>
      <c r="G59" s="61" t="e">
        <f>IF(AND(VLOOKUP(A59,[1]Общее!$D$34:$AD$216,13,0)&gt;0,VLOOKUP(A59,[1]Общее!$D$34:$AD$216,13,0)&lt;&gt;"нет информации"),VLOOKUP(A59,[1]Общее!$D$34:$AD$216,13,0),IF(AND(VLOOKUP(A59,[1]Общее!$D$34:$AD$216,12,0)&gt;0,VLOOKUP(A59,[1]Общее!$D$34:$AD$216,12,0)&lt;&gt;"нет информации"),VLOOKUP(A59,[1]Общее!$D$34:$AD$216,12,0),IF(AND(VLOOKUP(A59,[1]Общее!$D$34:$AD$216,11,0)&gt;0,VLOOKUP(A59,[1]Общее!$D$34:$AD$216,11,0)&lt;&gt;"нет информации"),VLOOKUP(A59,[1]Общее!$D$34:$AD$216,11,0),IF(AND(VLOOKUP(A59,[1]Общее!$D$34:$AD$216,10,0)&gt;0,VLOOKUP(A59,[1]Общее!$D$34:$AD$216,10,0)&lt;&gt;"нет информации"),VLOOKUP(A59,[1]Общее!$D$34:$AD$216,10,0),IF(AND(VLOOKUP(A59,[1]Общее!$D$34:$AD$216,9,0)&gt;0,VLOOKUP(A59,[1]Общее!$D$34:$AD$216,9,0)&lt;&gt;"нет информации"),VLOOKUP(A59,[1]Общее!$D$34:$AD$216,9,0),IF(AND(VLOOKUP(A59,[1]Общее!$D$34:$AD$216,8,0)&gt;0,VLOOKUP(A59,[1]Общее!$D$34:$AD$216,8,0)&lt;&gt;"нет информации"),VLOOKUP(A59,[1]Общее!$D$34:$AD$216,8,0),IF(AND(VLOOKUP(A59,[1]Общее!$D$34:$AD$216,7,0)&gt;0,VLOOKUP(A59,[1]Общее!$D$34:$AD$216,7,0)&lt;&gt;"нет информации"),VLOOKUP(A59,[1]Общее!$D$34:$AD$216,7,0),IF(AND(VLOOKUP(A59,[1]Общее!$D$34:$AD$216,6,0)&gt;0,VLOOKUP(A59,[1]Общее!$D$34:$AD$216,6,0)&lt;&gt;"нет информации"),VLOOKUP(A59,[1]Общее!$D$34:$AD$216,6,0),"нет сведений (либо работы выполнены)"))))))))</f>
        <v>#N/A</v>
      </c>
      <c r="I59" s="64"/>
    </row>
    <row r="60" spans="1:9" ht="63.75" x14ac:dyDescent="0.25">
      <c r="A60" s="43" t="s">
        <v>716</v>
      </c>
      <c r="B60" s="20"/>
      <c r="C60" s="43" t="s">
        <v>714</v>
      </c>
      <c r="D60" s="45"/>
      <c r="E60" s="60" t="s">
        <v>931</v>
      </c>
      <c r="F60" s="60" t="e">
        <f>IF(G60=[1]Общее!$P180,"Ордер на земляные работы",IF(G60=[1]Общее!$O180,"Заявление на проведение земляных работ",IF(G60=[1]Общее!$N180,"Получение разрешения на размещение",IF(G60=[1]Общее!$M180,[1]Общее!$M$2,IF(G60=[1]Общее!$L180,[1]Общее!$L$2,IF(G60=[1]Общее!$K$124,[1]Общее!$K$2,IF(G60=[1]Общее!$J$124,[1]Общее!$J$2,IF(G60=[1]Общее!$I$124,[1]Общее!$I$2,"Текущих работ не выполненно"))))))))</f>
        <v>#N/A</v>
      </c>
      <c r="G60" s="61" t="e">
        <f>IF(AND(VLOOKUP(A60,[1]Общее!$D$34:$AD$216,13,0)&gt;0,VLOOKUP(A60,[1]Общее!$D$34:$AD$216,13,0)&lt;&gt;"нет информации"),VLOOKUP(A60,[1]Общее!$D$34:$AD$216,13,0),IF(AND(VLOOKUP(A60,[1]Общее!$D$34:$AD$216,12,0)&gt;0,VLOOKUP(A60,[1]Общее!$D$34:$AD$216,12,0)&lt;&gt;"нет информации"),VLOOKUP(A60,[1]Общее!$D$34:$AD$216,12,0),IF(AND(VLOOKUP(A60,[1]Общее!$D$34:$AD$216,11,0)&gt;0,VLOOKUP(A60,[1]Общее!$D$34:$AD$216,11,0)&lt;&gt;"нет информации"),VLOOKUP(A60,[1]Общее!$D$34:$AD$216,11,0),IF(AND(VLOOKUP(A60,[1]Общее!$D$34:$AD$216,10,0)&gt;0,VLOOKUP(A60,[1]Общее!$D$34:$AD$216,10,0)&lt;&gt;"нет информации"),VLOOKUP(A60,[1]Общее!$D$34:$AD$216,10,0),IF(AND(VLOOKUP(A60,[1]Общее!$D$34:$AD$216,9,0)&gt;0,VLOOKUP(A60,[1]Общее!$D$34:$AD$216,9,0)&lt;&gt;"нет информации"),VLOOKUP(A60,[1]Общее!$D$34:$AD$216,9,0),IF(AND(VLOOKUP(A60,[1]Общее!$D$34:$AD$216,8,0)&gt;0,VLOOKUP(A60,[1]Общее!$D$34:$AD$216,8,0)&lt;&gt;"нет информации"),VLOOKUP(A60,[1]Общее!$D$34:$AD$216,8,0),IF(AND(VLOOKUP(A60,[1]Общее!$D$34:$AD$216,7,0)&gt;0,VLOOKUP(A60,[1]Общее!$D$34:$AD$216,7,0)&lt;&gt;"нет информации"),VLOOKUP(A60,[1]Общее!$D$34:$AD$216,7,0),IF(AND(VLOOKUP(A60,[1]Общее!$D$34:$AD$216,6,0)&gt;0,VLOOKUP(A60,[1]Общее!$D$34:$AD$216,6,0)&lt;&gt;"нет информации"),VLOOKUP(A60,[1]Общее!$D$34:$AD$216,6,0),"нет сведений (либо работы выполнены)"))))))))</f>
        <v>#N/A</v>
      </c>
      <c r="I60" s="64"/>
    </row>
    <row r="61" spans="1:9" ht="76.5" x14ac:dyDescent="0.25">
      <c r="A61" s="43" t="s">
        <v>720</v>
      </c>
      <c r="B61" s="20"/>
      <c r="C61" s="43" t="s">
        <v>717</v>
      </c>
      <c r="D61" s="45"/>
      <c r="E61" s="60" t="s">
        <v>931</v>
      </c>
      <c r="F61" s="60" t="str">
        <f>IF(G61=[1]Общее!$P181,"Ордер на земляные работы",IF(G61=[1]Общее!$O181,"Заявление на проведение земляных работ",IF(G61=[1]Общее!$N181,"Получение разрешения на размещение",IF(G61=[1]Общее!$M181,[1]Общее!$M$2,IF(G61=[1]Общее!$L181,[1]Общее!$L$2,IF(G61=[1]Общее!$K$124,[1]Общее!$K$2,IF(G61=[1]Общее!$J$124,[1]Общее!$J$2,IF(G61=[1]Общее!$I$124,[1]Общее!$I$2,"Текущих работ не выполненно"))))))))</f>
        <v>Текущих работ не выполненно</v>
      </c>
      <c r="G61" s="61" t="str">
        <f>IF(AND(VLOOKUP(A61,[1]Общее!$D$34:$AD$216,13,0)&gt;0,VLOOKUP(A61,[1]Общее!$D$34:$AD$216,13,0)&lt;&gt;"нет информации"),VLOOKUP(A61,[1]Общее!$D$34:$AD$216,13,0),IF(AND(VLOOKUP(A61,[1]Общее!$D$34:$AD$216,12,0)&gt;0,VLOOKUP(A61,[1]Общее!$D$34:$AD$216,12,0)&lt;&gt;"нет информации"),VLOOKUP(A61,[1]Общее!$D$34:$AD$216,12,0),IF(AND(VLOOKUP(A61,[1]Общее!$D$34:$AD$216,11,0)&gt;0,VLOOKUP(A61,[1]Общее!$D$34:$AD$216,11,0)&lt;&gt;"нет информации"),VLOOKUP(A61,[1]Общее!$D$34:$AD$216,11,0),IF(AND(VLOOKUP(A61,[1]Общее!$D$34:$AD$216,10,0)&gt;0,VLOOKUP(A61,[1]Общее!$D$34:$AD$216,10,0)&lt;&gt;"нет информации"),VLOOKUP(A61,[1]Общее!$D$34:$AD$216,10,0),IF(AND(VLOOKUP(A61,[1]Общее!$D$34:$AD$216,9,0)&gt;0,VLOOKUP(A61,[1]Общее!$D$34:$AD$216,9,0)&lt;&gt;"нет информации"),VLOOKUP(A61,[1]Общее!$D$34:$AD$216,9,0),IF(AND(VLOOKUP(A61,[1]Общее!$D$34:$AD$216,8,0)&gt;0,VLOOKUP(A61,[1]Общее!$D$34:$AD$216,8,0)&lt;&gt;"нет информации"),VLOOKUP(A61,[1]Общее!$D$34:$AD$216,8,0),IF(AND(VLOOKUP(A61,[1]Общее!$D$34:$AD$216,7,0)&gt;0,VLOOKUP(A61,[1]Общее!$D$34:$AD$216,7,0)&lt;&gt;"нет информации"),VLOOKUP(A61,[1]Общее!$D$34:$AD$216,7,0),IF(AND(VLOOKUP(A61,[1]Общее!$D$34:$AD$216,6,0)&gt;0,VLOOKUP(A61,[1]Общее!$D$34:$AD$216,6,0)&lt;&gt;"нет информации"),VLOOKUP(A61,[1]Общее!$D$34:$AD$216,6,0),"нет сведений (либо работы выполнены)"))))))))</f>
        <v>нет сведений (либо работы выполнены)</v>
      </c>
      <c r="I61" s="64"/>
    </row>
    <row r="62" spans="1:9" ht="38.25" x14ac:dyDescent="0.25">
      <c r="A62" s="43" t="s">
        <v>721</v>
      </c>
      <c r="B62" s="20"/>
      <c r="C62" s="43" t="s">
        <v>718</v>
      </c>
      <c r="D62" s="45"/>
      <c r="E62" s="60" t="s">
        <v>931</v>
      </c>
      <c r="F62" s="60" t="str">
        <f>IF(G62=[1]Общее!$P182,"Ордер на земляные работы",IF(G62=[1]Общее!$O182,"Заявление на проведение земляных работ",IF(G62=[1]Общее!$N182,"Получение разрешения на размещение",IF(G62=[1]Общее!$M182,[1]Общее!$M$2,IF(G62=[1]Общее!$L182,[1]Общее!$L$2,IF(G62=[1]Общее!$K$124,[1]Общее!$K$2,IF(G62=[1]Общее!$J$124,[1]Общее!$J$2,IF(G62=[1]Общее!$I$124,[1]Общее!$I$2,"Текущих работ не выполненно"))))))))</f>
        <v>Текущих работ не выполненно</v>
      </c>
      <c r="G62" s="61" t="str">
        <f>IF(AND(VLOOKUP(A62,[1]Общее!$D$34:$AD$216,13,0)&gt;0,VLOOKUP(A62,[1]Общее!$D$34:$AD$216,13,0)&lt;&gt;"нет информации"),VLOOKUP(A62,[1]Общее!$D$34:$AD$216,13,0),IF(AND(VLOOKUP(A62,[1]Общее!$D$34:$AD$216,12,0)&gt;0,VLOOKUP(A62,[1]Общее!$D$34:$AD$216,12,0)&lt;&gt;"нет информации"),VLOOKUP(A62,[1]Общее!$D$34:$AD$216,12,0),IF(AND(VLOOKUP(A62,[1]Общее!$D$34:$AD$216,11,0)&gt;0,VLOOKUP(A62,[1]Общее!$D$34:$AD$216,11,0)&lt;&gt;"нет информации"),VLOOKUP(A62,[1]Общее!$D$34:$AD$216,11,0),IF(AND(VLOOKUP(A62,[1]Общее!$D$34:$AD$216,10,0)&gt;0,VLOOKUP(A62,[1]Общее!$D$34:$AD$216,10,0)&lt;&gt;"нет информации"),VLOOKUP(A62,[1]Общее!$D$34:$AD$216,10,0),IF(AND(VLOOKUP(A62,[1]Общее!$D$34:$AD$216,9,0)&gt;0,VLOOKUP(A62,[1]Общее!$D$34:$AD$216,9,0)&lt;&gt;"нет информации"),VLOOKUP(A62,[1]Общее!$D$34:$AD$216,9,0),IF(AND(VLOOKUP(A62,[1]Общее!$D$34:$AD$216,8,0)&gt;0,VLOOKUP(A62,[1]Общее!$D$34:$AD$216,8,0)&lt;&gt;"нет информации"),VLOOKUP(A62,[1]Общее!$D$34:$AD$216,8,0),IF(AND(VLOOKUP(A62,[1]Общее!$D$34:$AD$216,7,0)&gt;0,VLOOKUP(A62,[1]Общее!$D$34:$AD$216,7,0)&lt;&gt;"нет информации"),VLOOKUP(A62,[1]Общее!$D$34:$AD$216,7,0),IF(AND(VLOOKUP(A62,[1]Общее!$D$34:$AD$216,6,0)&gt;0,VLOOKUP(A62,[1]Общее!$D$34:$AD$216,6,0)&lt;&gt;"нет информации"),VLOOKUP(A62,[1]Общее!$D$34:$AD$216,6,0),"нет сведений (либо работы выполнены)"))))))))</f>
        <v>нет сведений (либо работы выполнены)</v>
      </c>
      <c r="I62" s="64"/>
    </row>
    <row r="63" spans="1:9" ht="89.25" x14ac:dyDescent="0.25">
      <c r="A63" s="20" t="s">
        <v>722</v>
      </c>
      <c r="B63" s="20"/>
      <c r="C63" s="43" t="s">
        <v>719</v>
      </c>
      <c r="D63" s="45"/>
      <c r="E63" s="60" t="s">
        <v>934</v>
      </c>
      <c r="F63" s="60" t="e">
        <f>IF(G63=[1]Общее!$P183,"Ордер на земляные работы",IF(G63=[1]Общее!$O183,"Заявление на проведение земляных работ",IF(G63=[1]Общее!$N183,"Получение разрешения на размещение",IF(G63=[1]Общее!$M183,[1]Общее!$M$2,IF(G63=[1]Общее!$L183,[1]Общее!$L$2,IF(G63=[1]Общее!$K$124,[1]Общее!$K$2,IF(G63=[1]Общее!$J$124,[1]Общее!$J$2,IF(G63=[1]Общее!$I$124,[1]Общее!$I$2,"Текущих работ не выполненно"))))))))</f>
        <v>#N/A</v>
      </c>
      <c r="G63" s="61" t="e">
        <f>IF(AND(VLOOKUP(A63,[1]Общее!$D$34:$AD$216,13,0)&gt;0,VLOOKUP(A63,[1]Общее!$D$34:$AD$216,13,0)&lt;&gt;"нет информации"),VLOOKUP(A63,[1]Общее!$D$34:$AD$216,13,0),IF(AND(VLOOKUP(A63,[1]Общее!$D$34:$AD$216,12,0)&gt;0,VLOOKUP(A63,[1]Общее!$D$34:$AD$216,12,0)&lt;&gt;"нет информации"),VLOOKUP(A63,[1]Общее!$D$34:$AD$216,12,0),IF(AND(VLOOKUP(A63,[1]Общее!$D$34:$AD$216,11,0)&gt;0,VLOOKUP(A63,[1]Общее!$D$34:$AD$216,11,0)&lt;&gt;"нет информации"),VLOOKUP(A63,[1]Общее!$D$34:$AD$216,11,0),IF(AND(VLOOKUP(A63,[1]Общее!$D$34:$AD$216,10,0)&gt;0,VLOOKUP(A63,[1]Общее!$D$34:$AD$216,10,0)&lt;&gt;"нет информации"),VLOOKUP(A63,[1]Общее!$D$34:$AD$216,10,0),IF(AND(VLOOKUP(A63,[1]Общее!$D$34:$AD$216,9,0)&gt;0,VLOOKUP(A63,[1]Общее!$D$34:$AD$216,9,0)&lt;&gt;"нет информации"),VLOOKUP(A63,[1]Общее!$D$34:$AD$216,9,0),IF(AND(VLOOKUP(A63,[1]Общее!$D$34:$AD$216,8,0)&gt;0,VLOOKUP(A63,[1]Общее!$D$34:$AD$216,8,0)&lt;&gt;"нет информации"),VLOOKUP(A63,[1]Общее!$D$34:$AD$216,8,0),IF(AND(VLOOKUP(A63,[1]Общее!$D$34:$AD$216,7,0)&gt;0,VLOOKUP(A63,[1]Общее!$D$34:$AD$216,7,0)&lt;&gt;"нет информации"),VLOOKUP(A63,[1]Общее!$D$34:$AD$216,7,0),IF(AND(VLOOKUP(A63,[1]Общее!$D$34:$AD$216,6,0)&gt;0,VLOOKUP(A63,[1]Общее!$D$34:$AD$216,6,0)&lt;&gt;"нет информации"),VLOOKUP(A63,[1]Общее!$D$34:$AD$216,6,0),"нет сведений (либо работы выполнены)"))))))))</f>
        <v>#N/A</v>
      </c>
      <c r="I63" s="64"/>
    </row>
    <row r="64" spans="1:9" ht="63.75" x14ac:dyDescent="0.25">
      <c r="A64" s="44" t="s">
        <v>724</v>
      </c>
      <c r="B64" s="20"/>
      <c r="C64" s="43" t="s">
        <v>723</v>
      </c>
      <c r="D64" s="45"/>
      <c r="E64" s="60" t="s">
        <v>935</v>
      </c>
      <c r="F64" s="60" t="str">
        <f>IF(G64=[1]Общее!$P184,"Ордер на земляные работы",IF(G64=[1]Общее!$O184,"Заявление на проведение земляных работ",IF(G64=[1]Общее!$N184,"Получение разрешения на размещение",IF(G64=[1]Общее!$M184,[1]Общее!$M$2,IF(G64=[1]Общее!$L184,[1]Общее!$L$2,IF(G64=[1]Общее!$K$124,[1]Общее!$K$2,IF(G64=[1]Общее!$J$124,[1]Общее!$J$2,IF(G64=[1]Общее!$I$124,[1]Общее!$I$2,"Текущих работ не выполненно"))))))))</f>
        <v>Текущих работ не выполненно</v>
      </c>
      <c r="G64" s="61" t="str">
        <f>IF(AND(VLOOKUP(A64,[1]Общее!$D$34:$AD$216,13,0)&gt;0,VLOOKUP(A64,[1]Общее!$D$34:$AD$216,13,0)&lt;&gt;"нет информации"),VLOOKUP(A64,[1]Общее!$D$34:$AD$216,13,0),IF(AND(VLOOKUP(A64,[1]Общее!$D$34:$AD$216,12,0)&gt;0,VLOOKUP(A64,[1]Общее!$D$34:$AD$216,12,0)&lt;&gt;"нет информации"),VLOOKUP(A64,[1]Общее!$D$34:$AD$216,12,0),IF(AND(VLOOKUP(A64,[1]Общее!$D$34:$AD$216,11,0)&gt;0,VLOOKUP(A64,[1]Общее!$D$34:$AD$216,11,0)&lt;&gt;"нет информации"),VLOOKUP(A64,[1]Общее!$D$34:$AD$216,11,0),IF(AND(VLOOKUP(A64,[1]Общее!$D$34:$AD$216,10,0)&gt;0,VLOOKUP(A64,[1]Общее!$D$34:$AD$216,10,0)&lt;&gt;"нет информации"),VLOOKUP(A64,[1]Общее!$D$34:$AD$216,10,0),IF(AND(VLOOKUP(A64,[1]Общее!$D$34:$AD$216,9,0)&gt;0,VLOOKUP(A64,[1]Общее!$D$34:$AD$216,9,0)&lt;&gt;"нет информации"),VLOOKUP(A64,[1]Общее!$D$34:$AD$216,9,0),IF(AND(VLOOKUP(A64,[1]Общее!$D$34:$AD$216,8,0)&gt;0,VLOOKUP(A64,[1]Общее!$D$34:$AD$216,8,0)&lt;&gt;"нет информации"),VLOOKUP(A64,[1]Общее!$D$34:$AD$216,8,0),IF(AND(VLOOKUP(A64,[1]Общее!$D$34:$AD$216,7,0)&gt;0,VLOOKUP(A64,[1]Общее!$D$34:$AD$216,7,0)&lt;&gt;"нет информации"),VLOOKUP(A64,[1]Общее!$D$34:$AD$216,7,0),IF(AND(VLOOKUP(A64,[1]Общее!$D$34:$AD$216,6,0)&gt;0,VLOOKUP(A64,[1]Общее!$D$34:$AD$216,6,0)&lt;&gt;"нет информации"),VLOOKUP(A64,[1]Общее!$D$34:$AD$216,6,0),"нет сведений (либо работы выполнены)"))))))))</f>
        <v>нет сведений (либо работы выполнены)</v>
      </c>
      <c r="I64" s="64"/>
    </row>
    <row r="65" spans="1:12" ht="51" x14ac:dyDescent="0.25">
      <c r="A65" s="43" t="s">
        <v>728</v>
      </c>
      <c r="B65" s="20"/>
      <c r="C65" s="43" t="s">
        <v>725</v>
      </c>
      <c r="D65" s="45"/>
      <c r="E65" s="60" t="s">
        <v>931</v>
      </c>
      <c r="F65" s="60" t="str">
        <f>IF(G65=[1]Общее!$P185,"Ордер на земляные работы",IF(G65=[1]Общее!$O185,"Заявление на проведение земляных работ",IF(G65=[1]Общее!$N185,"Получение разрешения на размещение",IF(G65=[1]Общее!$M185,[1]Общее!$M$2,IF(G65=[1]Общее!$L185,[1]Общее!$L$2,IF(G65=[1]Общее!$K$124,[1]Общее!$K$2,IF(G65=[1]Общее!$J$124,[1]Общее!$J$2,IF(G65=[1]Общее!$I$124,[1]Общее!$I$2,"Текущих работ не выполненно"))))))))</f>
        <v>Текущих работ не выполненно</v>
      </c>
      <c r="G65" s="61" t="str">
        <f>IF(AND(VLOOKUP(A65,[1]Общее!$D$34:$AD$216,13,0)&gt;0,VLOOKUP(A65,[1]Общее!$D$34:$AD$216,13,0)&lt;&gt;"нет информации"),VLOOKUP(A65,[1]Общее!$D$34:$AD$216,13,0),IF(AND(VLOOKUP(A65,[1]Общее!$D$34:$AD$216,12,0)&gt;0,VLOOKUP(A65,[1]Общее!$D$34:$AD$216,12,0)&lt;&gt;"нет информации"),VLOOKUP(A65,[1]Общее!$D$34:$AD$216,12,0),IF(AND(VLOOKUP(A65,[1]Общее!$D$34:$AD$216,11,0)&gt;0,VLOOKUP(A65,[1]Общее!$D$34:$AD$216,11,0)&lt;&gt;"нет информации"),VLOOKUP(A65,[1]Общее!$D$34:$AD$216,11,0),IF(AND(VLOOKUP(A65,[1]Общее!$D$34:$AD$216,10,0)&gt;0,VLOOKUP(A65,[1]Общее!$D$34:$AD$216,10,0)&lt;&gt;"нет информации"),VLOOKUP(A65,[1]Общее!$D$34:$AD$216,10,0),IF(AND(VLOOKUP(A65,[1]Общее!$D$34:$AD$216,9,0)&gt;0,VLOOKUP(A65,[1]Общее!$D$34:$AD$216,9,0)&lt;&gt;"нет информации"),VLOOKUP(A65,[1]Общее!$D$34:$AD$216,9,0),IF(AND(VLOOKUP(A65,[1]Общее!$D$34:$AD$216,8,0)&gt;0,VLOOKUP(A65,[1]Общее!$D$34:$AD$216,8,0)&lt;&gt;"нет информации"),VLOOKUP(A65,[1]Общее!$D$34:$AD$216,8,0),IF(AND(VLOOKUP(A65,[1]Общее!$D$34:$AD$216,7,0)&gt;0,VLOOKUP(A65,[1]Общее!$D$34:$AD$216,7,0)&lt;&gt;"нет информации"),VLOOKUP(A65,[1]Общее!$D$34:$AD$216,7,0),IF(AND(VLOOKUP(A65,[1]Общее!$D$34:$AD$216,6,0)&gt;0,VLOOKUP(A65,[1]Общее!$D$34:$AD$216,6,0)&lt;&gt;"нет информации"),VLOOKUP(A65,[1]Общее!$D$34:$AD$216,6,0),"нет сведений (либо работы выполнены)"))))))))</f>
        <v>нет сведений (либо работы выполнены)</v>
      </c>
      <c r="I65" s="64"/>
    </row>
    <row r="66" spans="1:12" ht="45" x14ac:dyDescent="0.25">
      <c r="A66" s="43" t="s">
        <v>729</v>
      </c>
      <c r="B66" s="20"/>
      <c r="C66" s="43" t="s">
        <v>726</v>
      </c>
      <c r="D66" s="45"/>
      <c r="E66" s="60" t="s">
        <v>936</v>
      </c>
      <c r="F66" s="60" t="str">
        <f>IF(G66=[1]Общее!$P186,"Ордер на земляные работы",IF(G66=[1]Общее!$O186,"Заявление на проведение земляных работ",IF(G66=[1]Общее!$N186,"Получение разрешения на размещение",IF(G66=[1]Общее!$M186,[1]Общее!$M$2,IF(G66=[1]Общее!$L186,[1]Общее!$L$2,IF(G66=[1]Общее!$K$124,[1]Общее!$K$2,IF(G66=[1]Общее!$J$124,[1]Общее!$J$2,IF(G66=[1]Общее!$I$124,[1]Общее!$I$2,"Текущих работ не выполненно"))))))))</f>
        <v>Текущих работ не выполненно</v>
      </c>
      <c r="G66" s="61" t="str">
        <f>IF(AND(VLOOKUP(A66,[1]Общее!$D$34:$AD$216,13,0)&gt;0,VLOOKUP(A66,[1]Общее!$D$34:$AD$216,13,0)&lt;&gt;"нет информации"),VLOOKUP(A66,[1]Общее!$D$34:$AD$216,13,0),IF(AND(VLOOKUP(A66,[1]Общее!$D$34:$AD$216,12,0)&gt;0,VLOOKUP(A66,[1]Общее!$D$34:$AD$216,12,0)&lt;&gt;"нет информации"),VLOOKUP(A66,[1]Общее!$D$34:$AD$216,12,0),IF(AND(VLOOKUP(A66,[1]Общее!$D$34:$AD$216,11,0)&gt;0,VLOOKUP(A66,[1]Общее!$D$34:$AD$216,11,0)&lt;&gt;"нет информации"),VLOOKUP(A66,[1]Общее!$D$34:$AD$216,11,0),IF(AND(VLOOKUP(A66,[1]Общее!$D$34:$AD$216,10,0)&gt;0,VLOOKUP(A66,[1]Общее!$D$34:$AD$216,10,0)&lt;&gt;"нет информации"),VLOOKUP(A66,[1]Общее!$D$34:$AD$216,10,0),IF(AND(VLOOKUP(A66,[1]Общее!$D$34:$AD$216,9,0)&gt;0,VLOOKUP(A66,[1]Общее!$D$34:$AD$216,9,0)&lt;&gt;"нет информации"),VLOOKUP(A66,[1]Общее!$D$34:$AD$216,9,0),IF(AND(VLOOKUP(A66,[1]Общее!$D$34:$AD$216,8,0)&gt;0,VLOOKUP(A66,[1]Общее!$D$34:$AD$216,8,0)&lt;&gt;"нет информации"),VLOOKUP(A66,[1]Общее!$D$34:$AD$216,8,0),IF(AND(VLOOKUP(A66,[1]Общее!$D$34:$AD$216,7,0)&gt;0,VLOOKUP(A66,[1]Общее!$D$34:$AD$216,7,0)&lt;&gt;"нет информации"),VLOOKUP(A66,[1]Общее!$D$34:$AD$216,7,0),IF(AND(VLOOKUP(A66,[1]Общее!$D$34:$AD$216,6,0)&gt;0,VLOOKUP(A66,[1]Общее!$D$34:$AD$216,6,0)&lt;&gt;"нет информации"),VLOOKUP(A66,[1]Общее!$D$34:$AD$216,6,0),"нет сведений (либо работы выполнены)"))))))))</f>
        <v>№ 11/19 от 05.08.2019 (до 12.08.2020)</v>
      </c>
      <c r="I66" s="64"/>
    </row>
    <row r="67" spans="1:12" ht="114.75" x14ac:dyDescent="0.25">
      <c r="A67" s="43" t="s">
        <v>730</v>
      </c>
      <c r="B67" s="20"/>
      <c r="C67" s="43" t="s">
        <v>727</v>
      </c>
      <c r="D67" s="45"/>
      <c r="E67" s="60" t="s">
        <v>936</v>
      </c>
      <c r="F67" s="60" t="str">
        <f>IF(G67=[1]Общее!$P187,"Ордер на земляные работы",IF(G67=[1]Общее!$O187,"Заявление на проведение земляных работ",IF(G67=[1]Общее!$N187,"Получение разрешения на размещение",IF(G67=[1]Общее!$M187,[1]Общее!$M$2,IF(G67=[1]Общее!$L187,[1]Общее!$L$2,IF(G67=[1]Общее!$K$124,[1]Общее!$K$2,IF(G67=[1]Общее!$J$124,[1]Общее!$J$2,IF(G67=[1]Общее!$I$124,[1]Общее!$I$2,"Текущих работ не выполненно"))))))))</f>
        <v>Текущих работ не выполненно</v>
      </c>
      <c r="G67" s="61" t="str">
        <f>IF(AND(VLOOKUP(A67,[1]Общее!$D$34:$AD$216,13,0)&gt;0,VLOOKUP(A67,[1]Общее!$D$34:$AD$216,13,0)&lt;&gt;"нет информации"),VLOOKUP(A67,[1]Общее!$D$34:$AD$216,13,0),IF(AND(VLOOKUP(A67,[1]Общее!$D$34:$AD$216,12,0)&gt;0,VLOOKUP(A67,[1]Общее!$D$34:$AD$216,12,0)&lt;&gt;"нет информации"),VLOOKUP(A67,[1]Общее!$D$34:$AD$216,12,0),IF(AND(VLOOKUP(A67,[1]Общее!$D$34:$AD$216,11,0)&gt;0,VLOOKUP(A67,[1]Общее!$D$34:$AD$216,11,0)&lt;&gt;"нет информации"),VLOOKUP(A67,[1]Общее!$D$34:$AD$216,11,0),IF(AND(VLOOKUP(A67,[1]Общее!$D$34:$AD$216,10,0)&gt;0,VLOOKUP(A67,[1]Общее!$D$34:$AD$216,10,0)&lt;&gt;"нет информации"),VLOOKUP(A67,[1]Общее!$D$34:$AD$216,10,0),IF(AND(VLOOKUP(A67,[1]Общее!$D$34:$AD$216,9,0)&gt;0,VLOOKUP(A67,[1]Общее!$D$34:$AD$216,9,0)&lt;&gt;"нет информации"),VLOOKUP(A67,[1]Общее!$D$34:$AD$216,9,0),IF(AND(VLOOKUP(A67,[1]Общее!$D$34:$AD$216,8,0)&gt;0,VLOOKUP(A67,[1]Общее!$D$34:$AD$216,8,0)&lt;&gt;"нет информации"),VLOOKUP(A67,[1]Общее!$D$34:$AD$216,8,0),IF(AND(VLOOKUP(A67,[1]Общее!$D$34:$AD$216,7,0)&gt;0,VLOOKUP(A67,[1]Общее!$D$34:$AD$216,7,0)&lt;&gt;"нет информации"),VLOOKUP(A67,[1]Общее!$D$34:$AD$216,7,0),IF(AND(VLOOKUP(A67,[1]Общее!$D$34:$AD$216,6,0)&gt;0,VLOOKUP(A67,[1]Общее!$D$34:$AD$216,6,0)&lt;&gt;"нет информации"),VLOOKUP(A67,[1]Общее!$D$34:$AD$216,6,0),"нет сведений (либо работы выполнены)"))))))))</f>
        <v>нет сведений (либо работы выполнены)</v>
      </c>
      <c r="I67" s="64"/>
    </row>
    <row r="68" spans="1:12" ht="63.75" x14ac:dyDescent="0.25">
      <c r="A68" s="43" t="s">
        <v>733</v>
      </c>
      <c r="B68" s="20"/>
      <c r="C68" s="43" t="s">
        <v>731</v>
      </c>
      <c r="D68" s="45"/>
      <c r="E68" s="60" t="s">
        <v>936</v>
      </c>
      <c r="F68" s="60" t="str">
        <f>IF(G68=[1]Общее!$P188,"Ордер на земляные работы",IF(G68=[1]Общее!$O188,"Заявление на проведение земляных работ",IF(G68=[1]Общее!$N188,"Получение разрешения на размещение",IF(G68=[1]Общее!$M188,[1]Общее!$M$2,IF(G68=[1]Общее!$L188,[1]Общее!$L$2,IF(G68=[1]Общее!$K$124,[1]Общее!$K$2,IF(G68=[1]Общее!$J$124,[1]Общее!$J$2,IF(G68=[1]Общее!$I$124,[1]Общее!$I$2,"Текущих работ не выполненно"))))))))</f>
        <v>Текущих работ не выполненно</v>
      </c>
      <c r="G68" s="61" t="str">
        <f>IF(AND(VLOOKUP(A68,[1]Общее!$D$34:$AD$216,13,0)&gt;0,VLOOKUP(A68,[1]Общее!$D$34:$AD$216,13,0)&lt;&gt;"нет информации"),VLOOKUP(A68,[1]Общее!$D$34:$AD$216,13,0),IF(AND(VLOOKUP(A68,[1]Общее!$D$34:$AD$216,12,0)&gt;0,VLOOKUP(A68,[1]Общее!$D$34:$AD$216,12,0)&lt;&gt;"нет информации"),VLOOKUP(A68,[1]Общее!$D$34:$AD$216,12,0),IF(AND(VLOOKUP(A68,[1]Общее!$D$34:$AD$216,11,0)&gt;0,VLOOKUP(A68,[1]Общее!$D$34:$AD$216,11,0)&lt;&gt;"нет информации"),VLOOKUP(A68,[1]Общее!$D$34:$AD$216,11,0),IF(AND(VLOOKUP(A68,[1]Общее!$D$34:$AD$216,10,0)&gt;0,VLOOKUP(A68,[1]Общее!$D$34:$AD$216,10,0)&lt;&gt;"нет информации"),VLOOKUP(A68,[1]Общее!$D$34:$AD$216,10,0),IF(AND(VLOOKUP(A68,[1]Общее!$D$34:$AD$216,9,0)&gt;0,VLOOKUP(A68,[1]Общее!$D$34:$AD$216,9,0)&lt;&gt;"нет информации"),VLOOKUP(A68,[1]Общее!$D$34:$AD$216,9,0),IF(AND(VLOOKUP(A68,[1]Общее!$D$34:$AD$216,8,0)&gt;0,VLOOKUP(A68,[1]Общее!$D$34:$AD$216,8,0)&lt;&gt;"нет информации"),VLOOKUP(A68,[1]Общее!$D$34:$AD$216,8,0),IF(AND(VLOOKUP(A68,[1]Общее!$D$34:$AD$216,7,0)&gt;0,VLOOKUP(A68,[1]Общее!$D$34:$AD$216,7,0)&lt;&gt;"нет информации"),VLOOKUP(A68,[1]Общее!$D$34:$AD$216,7,0),IF(AND(VLOOKUP(A68,[1]Общее!$D$34:$AD$216,6,0)&gt;0,VLOOKUP(A68,[1]Общее!$D$34:$AD$216,6,0)&lt;&gt;"нет информации"),VLOOKUP(A68,[1]Общее!$D$34:$AD$216,6,0),"нет сведений (либо работы выполнены)"))))))))</f>
        <v>№ 11/19 от 05.08.2019 (до 12.08.2020)</v>
      </c>
      <c r="I68" s="64"/>
    </row>
    <row r="69" spans="1:12" ht="63.75" x14ac:dyDescent="0.25">
      <c r="A69" s="43" t="s">
        <v>734</v>
      </c>
      <c r="B69" s="20"/>
      <c r="C69" s="43" t="s">
        <v>732</v>
      </c>
      <c r="D69" s="45"/>
      <c r="E69" s="60" t="s">
        <v>936</v>
      </c>
      <c r="F69" s="60" t="str">
        <f>IF(G69=[1]Общее!$P189,"Ордер на земляные работы",IF(G69=[1]Общее!$O189,"Заявление на проведение земляных работ",IF(G69=[1]Общее!$N189,"Получение разрешения на размещение",IF(G69=[1]Общее!$M189,[1]Общее!$M$2,IF(G69=[1]Общее!$L189,[1]Общее!$L$2,IF(G69=[1]Общее!$K$124,[1]Общее!$K$2,IF(G69=[1]Общее!$J$124,[1]Общее!$J$2,IF(G69=[1]Общее!$I$124,[1]Общее!$I$2,"Текущих работ не выполненно"))))))))</f>
        <v>Текущих работ не выполненно</v>
      </c>
      <c r="G69" s="61" t="str">
        <f>IF(AND(VLOOKUP(A69,[1]Общее!$D$34:$AD$216,13,0)&gt;0,VLOOKUP(A69,[1]Общее!$D$34:$AD$216,13,0)&lt;&gt;"нет информации"),VLOOKUP(A69,[1]Общее!$D$34:$AD$216,13,0),IF(AND(VLOOKUP(A69,[1]Общее!$D$34:$AD$216,12,0)&gt;0,VLOOKUP(A69,[1]Общее!$D$34:$AD$216,12,0)&lt;&gt;"нет информации"),VLOOKUP(A69,[1]Общее!$D$34:$AD$216,12,0),IF(AND(VLOOKUP(A69,[1]Общее!$D$34:$AD$216,11,0)&gt;0,VLOOKUP(A69,[1]Общее!$D$34:$AD$216,11,0)&lt;&gt;"нет информации"),VLOOKUP(A69,[1]Общее!$D$34:$AD$216,11,0),IF(AND(VLOOKUP(A69,[1]Общее!$D$34:$AD$216,10,0)&gt;0,VLOOKUP(A69,[1]Общее!$D$34:$AD$216,10,0)&lt;&gt;"нет информации"),VLOOKUP(A69,[1]Общее!$D$34:$AD$216,10,0),IF(AND(VLOOKUP(A69,[1]Общее!$D$34:$AD$216,9,0)&gt;0,VLOOKUP(A69,[1]Общее!$D$34:$AD$216,9,0)&lt;&gt;"нет информации"),VLOOKUP(A69,[1]Общее!$D$34:$AD$216,9,0),IF(AND(VLOOKUP(A69,[1]Общее!$D$34:$AD$216,8,0)&gt;0,VLOOKUP(A69,[1]Общее!$D$34:$AD$216,8,0)&lt;&gt;"нет информации"),VLOOKUP(A69,[1]Общее!$D$34:$AD$216,8,0),IF(AND(VLOOKUP(A69,[1]Общее!$D$34:$AD$216,7,0)&gt;0,VLOOKUP(A69,[1]Общее!$D$34:$AD$216,7,0)&lt;&gt;"нет информации"),VLOOKUP(A69,[1]Общее!$D$34:$AD$216,7,0),IF(AND(VLOOKUP(A69,[1]Общее!$D$34:$AD$216,6,0)&gt;0,VLOOKUP(A69,[1]Общее!$D$34:$AD$216,6,0)&lt;&gt;"нет информации"),VLOOKUP(A69,[1]Общее!$D$34:$AD$216,6,0),"нет сведений (либо работы выполнены)"))))))))</f>
        <v>нет сведений (либо работы выполнены)</v>
      </c>
      <c r="I69" s="64"/>
    </row>
    <row r="70" spans="1:12" ht="25.5" x14ac:dyDescent="0.25">
      <c r="A70" s="43" t="s">
        <v>736</v>
      </c>
      <c r="B70" s="20"/>
      <c r="C70" s="43" t="s">
        <v>735</v>
      </c>
      <c r="D70" s="45"/>
      <c r="E70" s="60" t="s">
        <v>913</v>
      </c>
      <c r="F70" s="60" t="e">
        <f>IF(G70=[1]Общее!$P190,"Ордер на земляные работы",IF(G70=[1]Общее!$O190,"Заявление на проведение земляных работ",IF(G70=[1]Общее!$N190,"Получение разрешения на размещение",IF(G70=[1]Общее!$M190,[1]Общее!$M$2,IF(G70=[1]Общее!$L190,[1]Общее!$L$2,IF(G70=[1]Общее!$K$124,[1]Общее!$K$2,IF(G70=[1]Общее!$J$124,[1]Общее!$J$2,IF(G70=[1]Общее!$I$124,[1]Общее!$I$2,"Текущих работ не выполненно"))))))))</f>
        <v>#N/A</v>
      </c>
      <c r="G70" s="61" t="e">
        <f>IF(AND(VLOOKUP(A70,[1]Общее!$D$34:$AD$216,13,0)&gt;0,VLOOKUP(A70,[1]Общее!$D$34:$AD$216,13,0)&lt;&gt;"нет информации"),VLOOKUP(A70,[1]Общее!$D$34:$AD$216,13,0),IF(AND(VLOOKUP(A70,[1]Общее!$D$34:$AD$216,12,0)&gt;0,VLOOKUP(A70,[1]Общее!$D$34:$AD$216,12,0)&lt;&gt;"нет информации"),VLOOKUP(A70,[1]Общее!$D$34:$AD$216,12,0),IF(AND(VLOOKUP(A70,[1]Общее!$D$34:$AD$216,11,0)&gt;0,VLOOKUP(A70,[1]Общее!$D$34:$AD$216,11,0)&lt;&gt;"нет информации"),VLOOKUP(A70,[1]Общее!$D$34:$AD$216,11,0),IF(AND(VLOOKUP(A70,[1]Общее!$D$34:$AD$216,10,0)&gt;0,VLOOKUP(A70,[1]Общее!$D$34:$AD$216,10,0)&lt;&gt;"нет информации"),VLOOKUP(A70,[1]Общее!$D$34:$AD$216,10,0),IF(AND(VLOOKUP(A70,[1]Общее!$D$34:$AD$216,9,0)&gt;0,VLOOKUP(A70,[1]Общее!$D$34:$AD$216,9,0)&lt;&gt;"нет информации"),VLOOKUP(A70,[1]Общее!$D$34:$AD$216,9,0),IF(AND(VLOOKUP(A70,[1]Общее!$D$34:$AD$216,8,0)&gt;0,VLOOKUP(A70,[1]Общее!$D$34:$AD$216,8,0)&lt;&gt;"нет информации"),VLOOKUP(A70,[1]Общее!$D$34:$AD$216,8,0),IF(AND(VLOOKUP(A70,[1]Общее!$D$34:$AD$216,7,0)&gt;0,VLOOKUP(A70,[1]Общее!$D$34:$AD$216,7,0)&lt;&gt;"нет информации"),VLOOKUP(A70,[1]Общее!$D$34:$AD$216,7,0),IF(AND(VLOOKUP(A70,[1]Общее!$D$34:$AD$216,6,0)&gt;0,VLOOKUP(A70,[1]Общее!$D$34:$AD$216,6,0)&lt;&gt;"нет информации"),VLOOKUP(A70,[1]Общее!$D$34:$AD$216,6,0),"нет сведений (либо работы выполнены)"))))))))</f>
        <v>#N/A</v>
      </c>
      <c r="I70" s="64"/>
    </row>
    <row r="71" spans="1:12" ht="38.25" x14ac:dyDescent="0.25">
      <c r="A71" s="43" t="s">
        <v>738</v>
      </c>
      <c r="B71" s="20"/>
      <c r="C71" s="43" t="s">
        <v>737</v>
      </c>
      <c r="D71" s="45"/>
      <c r="E71" s="60" t="s">
        <v>913</v>
      </c>
      <c r="F71" s="60" t="e">
        <f>IF(G71=[1]Общее!$P191,"Ордер на земляные работы",IF(G71=[1]Общее!$O191,"Заявление на проведение земляных работ",IF(G71=[1]Общее!$N191,"Получение разрешения на размещение",IF(G71=[1]Общее!$M191,[1]Общее!$M$2,IF(G71=[1]Общее!$L191,[1]Общее!$L$2,IF(G71=[1]Общее!$K$124,[1]Общее!$K$2,IF(G71=[1]Общее!$J$124,[1]Общее!$J$2,IF(G71=[1]Общее!$I$124,[1]Общее!$I$2,"Текущих работ не выполненно"))))))))</f>
        <v>#N/A</v>
      </c>
      <c r="G71" s="61" t="e">
        <f>IF(AND(VLOOKUP(A71,[1]Общее!$D$34:$AD$216,13,0)&gt;0,VLOOKUP(A71,[1]Общее!$D$34:$AD$216,13,0)&lt;&gt;"нет информации"),VLOOKUP(A71,[1]Общее!$D$34:$AD$216,13,0),IF(AND(VLOOKUP(A71,[1]Общее!$D$34:$AD$216,12,0)&gt;0,VLOOKUP(A71,[1]Общее!$D$34:$AD$216,12,0)&lt;&gt;"нет информации"),VLOOKUP(A71,[1]Общее!$D$34:$AD$216,12,0),IF(AND(VLOOKUP(A71,[1]Общее!$D$34:$AD$216,11,0)&gt;0,VLOOKUP(A71,[1]Общее!$D$34:$AD$216,11,0)&lt;&gt;"нет информации"),VLOOKUP(A71,[1]Общее!$D$34:$AD$216,11,0),IF(AND(VLOOKUP(A71,[1]Общее!$D$34:$AD$216,10,0)&gt;0,VLOOKUP(A71,[1]Общее!$D$34:$AD$216,10,0)&lt;&gt;"нет информации"),VLOOKUP(A71,[1]Общее!$D$34:$AD$216,10,0),IF(AND(VLOOKUP(A71,[1]Общее!$D$34:$AD$216,9,0)&gt;0,VLOOKUP(A71,[1]Общее!$D$34:$AD$216,9,0)&lt;&gt;"нет информации"),VLOOKUP(A71,[1]Общее!$D$34:$AD$216,9,0),IF(AND(VLOOKUP(A71,[1]Общее!$D$34:$AD$216,8,0)&gt;0,VLOOKUP(A71,[1]Общее!$D$34:$AD$216,8,0)&lt;&gt;"нет информации"),VLOOKUP(A71,[1]Общее!$D$34:$AD$216,8,0),IF(AND(VLOOKUP(A71,[1]Общее!$D$34:$AD$216,7,0)&gt;0,VLOOKUP(A71,[1]Общее!$D$34:$AD$216,7,0)&lt;&gt;"нет информации"),VLOOKUP(A71,[1]Общее!$D$34:$AD$216,7,0),IF(AND(VLOOKUP(A71,[1]Общее!$D$34:$AD$216,6,0)&gt;0,VLOOKUP(A71,[1]Общее!$D$34:$AD$216,6,0)&lt;&gt;"нет информации"),VLOOKUP(A71,[1]Общее!$D$34:$AD$216,6,0),"нет сведений (либо работы выполнены)"))))))))</f>
        <v>#N/A</v>
      </c>
      <c r="I71" s="64"/>
    </row>
    <row r="72" spans="1:12" ht="76.5" x14ac:dyDescent="0.25">
      <c r="A72" s="43" t="s">
        <v>741</v>
      </c>
      <c r="B72" s="20"/>
      <c r="C72" s="43" t="s">
        <v>739</v>
      </c>
      <c r="D72" s="45"/>
      <c r="E72" s="60" t="s">
        <v>913</v>
      </c>
      <c r="F72" s="60" t="str">
        <f>IF(G72=[1]Общее!$P192,"Ордер на земляные работы",IF(G72=[1]Общее!$O192,"Заявление на проведение земляных работ",IF(G72=[1]Общее!$N192,"Получение разрешения на размещение",IF(G72=[1]Общее!$M192,[1]Общее!$M$2,IF(G72=[1]Общее!$L192,[1]Общее!$L$2,IF(G72=[1]Общее!$K$124,[1]Общее!$K$2,IF(G72=[1]Общее!$J$124,[1]Общее!$J$2,IF(G72=[1]Общее!$I$124,[1]Общее!$I$2,"Текущих работ не выполненно"))))))))</f>
        <v>Текущих работ не выполненно</v>
      </c>
      <c r="G72" s="61" t="str">
        <f>IF(AND(VLOOKUP(A72,[1]Общее!$D$34:$AD$216,13,0)&gt;0,VLOOKUP(A72,[1]Общее!$D$34:$AD$216,13,0)&lt;&gt;"нет информации"),VLOOKUP(A72,[1]Общее!$D$34:$AD$216,13,0),IF(AND(VLOOKUP(A72,[1]Общее!$D$34:$AD$216,12,0)&gt;0,VLOOKUP(A72,[1]Общее!$D$34:$AD$216,12,0)&lt;&gt;"нет информации"),VLOOKUP(A72,[1]Общее!$D$34:$AD$216,12,0),IF(AND(VLOOKUP(A72,[1]Общее!$D$34:$AD$216,11,0)&gt;0,VLOOKUP(A72,[1]Общее!$D$34:$AD$216,11,0)&lt;&gt;"нет информации"),VLOOKUP(A72,[1]Общее!$D$34:$AD$216,11,0),IF(AND(VLOOKUP(A72,[1]Общее!$D$34:$AD$216,10,0)&gt;0,VLOOKUP(A72,[1]Общее!$D$34:$AD$216,10,0)&lt;&gt;"нет информации"),VLOOKUP(A72,[1]Общее!$D$34:$AD$216,10,0),IF(AND(VLOOKUP(A72,[1]Общее!$D$34:$AD$216,9,0)&gt;0,VLOOKUP(A72,[1]Общее!$D$34:$AD$216,9,0)&lt;&gt;"нет информации"),VLOOKUP(A72,[1]Общее!$D$34:$AD$216,9,0),IF(AND(VLOOKUP(A72,[1]Общее!$D$34:$AD$216,8,0)&gt;0,VLOOKUP(A72,[1]Общее!$D$34:$AD$216,8,0)&lt;&gt;"нет информации"),VLOOKUP(A72,[1]Общее!$D$34:$AD$216,8,0),IF(AND(VLOOKUP(A72,[1]Общее!$D$34:$AD$216,7,0)&gt;0,VLOOKUP(A72,[1]Общее!$D$34:$AD$216,7,0)&lt;&gt;"нет информации"),VLOOKUP(A72,[1]Общее!$D$34:$AD$216,7,0),IF(AND(VLOOKUP(A72,[1]Общее!$D$34:$AD$216,6,0)&gt;0,VLOOKUP(A72,[1]Общее!$D$34:$AD$216,6,0)&lt;&gt;"нет информации"),VLOOKUP(A72,[1]Общее!$D$34:$AD$216,6,0),"нет сведений (либо работы выполнены)"))))))))</f>
        <v>ТУ Камчатуправтодор</v>
      </c>
      <c r="I72" s="64"/>
    </row>
    <row r="73" spans="1:12" ht="127.5" x14ac:dyDescent="0.25">
      <c r="A73" s="43" t="s">
        <v>742</v>
      </c>
      <c r="B73" s="20"/>
      <c r="C73" s="43" t="s">
        <v>740</v>
      </c>
      <c r="D73" s="45"/>
      <c r="E73" s="60" t="s">
        <v>937</v>
      </c>
      <c r="F73" s="60" t="e">
        <f>IF(G73=[1]Общее!$P193,"Ордер на земляные работы",IF(G73=[1]Общее!$O193,"Заявление на проведение земляных работ",IF(G73=[1]Общее!$N193,"Получение разрешения на размещение",IF(G73=[1]Общее!$M193,[1]Общее!$M$2,IF(G73=[1]Общее!$L193,[1]Общее!$L$2,IF(G73=[1]Общее!$K$124,[1]Общее!$K$2,IF(G73=[1]Общее!$J$124,[1]Общее!$J$2,IF(G73=[1]Общее!$I$124,[1]Общее!$I$2,"Текущих работ не выполненно"))))))))</f>
        <v>#N/A</v>
      </c>
      <c r="G73" s="61" t="e">
        <f>IF(AND(VLOOKUP(A73,[1]Общее!$D$34:$AD$216,13,0)&gt;0,VLOOKUP(A73,[1]Общее!$D$34:$AD$216,13,0)&lt;&gt;"нет информации"),VLOOKUP(A73,[1]Общее!$D$34:$AD$216,13,0),IF(AND(VLOOKUP(A73,[1]Общее!$D$34:$AD$216,12,0)&gt;0,VLOOKUP(A73,[1]Общее!$D$34:$AD$216,12,0)&lt;&gt;"нет информации"),VLOOKUP(A73,[1]Общее!$D$34:$AD$216,12,0),IF(AND(VLOOKUP(A73,[1]Общее!$D$34:$AD$216,11,0)&gt;0,VLOOKUP(A73,[1]Общее!$D$34:$AD$216,11,0)&lt;&gt;"нет информации"),VLOOKUP(A73,[1]Общее!$D$34:$AD$216,11,0),IF(AND(VLOOKUP(A73,[1]Общее!$D$34:$AD$216,10,0)&gt;0,VLOOKUP(A73,[1]Общее!$D$34:$AD$216,10,0)&lt;&gt;"нет информации"),VLOOKUP(A73,[1]Общее!$D$34:$AD$216,10,0),IF(AND(VLOOKUP(A73,[1]Общее!$D$34:$AD$216,9,0)&gt;0,VLOOKUP(A73,[1]Общее!$D$34:$AD$216,9,0)&lt;&gt;"нет информации"),VLOOKUP(A73,[1]Общее!$D$34:$AD$216,9,0),IF(AND(VLOOKUP(A73,[1]Общее!$D$34:$AD$216,8,0)&gt;0,VLOOKUP(A73,[1]Общее!$D$34:$AD$216,8,0)&lt;&gt;"нет информации"),VLOOKUP(A73,[1]Общее!$D$34:$AD$216,8,0),IF(AND(VLOOKUP(A73,[1]Общее!$D$34:$AD$216,7,0)&gt;0,VLOOKUP(A73,[1]Общее!$D$34:$AD$216,7,0)&lt;&gt;"нет информации"),VLOOKUP(A73,[1]Общее!$D$34:$AD$216,7,0),IF(AND(VLOOKUP(A73,[1]Общее!$D$34:$AD$216,6,0)&gt;0,VLOOKUP(A73,[1]Общее!$D$34:$AD$216,6,0)&lt;&gt;"нет информации"),VLOOKUP(A73,[1]Общее!$D$34:$AD$216,6,0),"нет сведений (либо работы выполнены)"))))))))</f>
        <v>#N/A</v>
      </c>
      <c r="I73" s="64"/>
    </row>
    <row r="74" spans="1:12" s="76" customFormat="1" ht="110.25" x14ac:dyDescent="0.25">
      <c r="A74" s="69" t="s">
        <v>974</v>
      </c>
      <c r="B74" s="70"/>
      <c r="C74" s="71" t="s">
        <v>743</v>
      </c>
      <c r="D74" s="72"/>
      <c r="E74" s="73" t="s">
        <v>931</v>
      </c>
      <c r="F74" s="60" t="str">
        <f>IF(G74=[1]Общее!$P194,"Ордер на земляные работы",IF(G74=[1]Общее!$O194,"Заявление на проведение земляных работ",IF(G74=[1]Общее!$N194,"Получение разрешения на размещение",IF(G74=[1]Общее!$M194,[1]Общее!$M$2,IF(G74=[1]Общее!$L194,[1]Общее!$L$2,IF(G74=[1]Общее!$K$124,[1]Общее!$K$2,IF(G74=[1]Общее!$J$124,[1]Общее!$J$2,IF(G74=[1]Общее!$I$124,[1]Общее!$I$2,"Текущих работ не выполненно"))))))))</f>
        <v>Текущих работ не выполненно</v>
      </c>
      <c r="G74" s="61" t="str">
        <f>IF(AND(VLOOKUP(A74,[1]Общее!$D$34:$AD$216,13,0)&gt;0,VLOOKUP(A74,[1]Общее!$D$34:$AD$216,13,0)&lt;&gt;"нет информации"),VLOOKUP(A74,[1]Общее!$D$34:$AD$216,13,0),IF(AND(VLOOKUP(A74,[1]Общее!$D$34:$AD$216,12,0)&gt;0,VLOOKUP(A74,[1]Общее!$D$34:$AD$216,12,0)&lt;&gt;"нет информации"),VLOOKUP(A74,[1]Общее!$D$34:$AD$216,12,0),IF(AND(VLOOKUP(A74,[1]Общее!$D$34:$AD$216,11,0)&gt;0,VLOOKUP(A74,[1]Общее!$D$34:$AD$216,11,0)&lt;&gt;"нет информации"),VLOOKUP(A74,[1]Общее!$D$34:$AD$216,11,0),IF(AND(VLOOKUP(A74,[1]Общее!$D$34:$AD$216,10,0)&gt;0,VLOOKUP(A74,[1]Общее!$D$34:$AD$216,10,0)&lt;&gt;"нет информации"),VLOOKUP(A74,[1]Общее!$D$34:$AD$216,10,0),IF(AND(VLOOKUP(A74,[1]Общее!$D$34:$AD$216,9,0)&gt;0,VLOOKUP(A74,[1]Общее!$D$34:$AD$216,9,0)&lt;&gt;"нет информации"),VLOOKUP(A74,[1]Общее!$D$34:$AD$216,9,0),IF(AND(VLOOKUP(A74,[1]Общее!$D$34:$AD$216,8,0)&gt;0,VLOOKUP(A74,[1]Общее!$D$34:$AD$216,8,0)&lt;&gt;"нет информации"),VLOOKUP(A74,[1]Общее!$D$34:$AD$216,8,0),IF(AND(VLOOKUP(A74,[1]Общее!$D$34:$AD$216,7,0)&gt;0,VLOOKUP(A74,[1]Общее!$D$34:$AD$216,7,0)&lt;&gt;"нет информации"),VLOOKUP(A74,[1]Общее!$D$34:$AD$216,7,0),IF(AND(VLOOKUP(A74,[1]Общее!$D$34:$AD$216,6,0)&gt;0,VLOOKUP(A74,[1]Общее!$D$34:$AD$216,6,0)&lt;&gt;"нет информации"),VLOOKUP(A74,[1]Общее!$D$34:$AD$216,6,0),"нет сведений (либо работы выполнены)"))))))))</f>
        <v>нет сведений (либо работы выполнены)</v>
      </c>
      <c r="H74" s="74"/>
      <c r="I74" s="64"/>
      <c r="J74" s="75"/>
      <c r="K74" s="75"/>
      <c r="L74" s="75"/>
    </row>
    <row r="75" spans="1:12" ht="89.25" x14ac:dyDescent="0.25">
      <c r="A75" s="43" t="s">
        <v>745</v>
      </c>
      <c r="B75" s="20"/>
      <c r="C75" s="43" t="s">
        <v>744</v>
      </c>
      <c r="D75" s="45"/>
      <c r="E75" s="60" t="s">
        <v>938</v>
      </c>
      <c r="F75" s="60" t="e">
        <f>IF(G75=[1]Общее!$P195,"Ордер на земляные работы",IF(G75=[1]Общее!$O195,"Заявление на проведение земляных работ",IF(G75=[1]Общее!$N195,"Получение разрешения на размещение",IF(G75=[1]Общее!$M195,[1]Общее!$M$2,IF(G75=[1]Общее!$L195,[1]Общее!$L$2,IF(G75=[1]Общее!$K$124,[1]Общее!$K$2,IF(G75=[1]Общее!$J$124,[1]Общее!$J$2,IF(G75=[1]Общее!$I$124,[1]Общее!$I$2,"Текущих работ не выполненно"))))))))</f>
        <v>#N/A</v>
      </c>
      <c r="G75" s="61" t="e">
        <f>IF(AND(VLOOKUP(A75,[1]Общее!$D$34:$AD$216,13,0)&gt;0,VLOOKUP(A75,[1]Общее!$D$34:$AD$216,13,0)&lt;&gt;"нет информации"),VLOOKUP(A75,[1]Общее!$D$34:$AD$216,13,0),IF(AND(VLOOKUP(A75,[1]Общее!$D$34:$AD$216,12,0)&gt;0,VLOOKUP(A75,[1]Общее!$D$34:$AD$216,12,0)&lt;&gt;"нет информации"),VLOOKUP(A75,[1]Общее!$D$34:$AD$216,12,0),IF(AND(VLOOKUP(A75,[1]Общее!$D$34:$AD$216,11,0)&gt;0,VLOOKUP(A75,[1]Общее!$D$34:$AD$216,11,0)&lt;&gt;"нет информации"),VLOOKUP(A75,[1]Общее!$D$34:$AD$216,11,0),IF(AND(VLOOKUP(A75,[1]Общее!$D$34:$AD$216,10,0)&gt;0,VLOOKUP(A75,[1]Общее!$D$34:$AD$216,10,0)&lt;&gt;"нет информации"),VLOOKUP(A75,[1]Общее!$D$34:$AD$216,10,0),IF(AND(VLOOKUP(A75,[1]Общее!$D$34:$AD$216,9,0)&gt;0,VLOOKUP(A75,[1]Общее!$D$34:$AD$216,9,0)&lt;&gt;"нет информации"),VLOOKUP(A75,[1]Общее!$D$34:$AD$216,9,0),IF(AND(VLOOKUP(A75,[1]Общее!$D$34:$AD$216,8,0)&gt;0,VLOOKUP(A75,[1]Общее!$D$34:$AD$216,8,0)&lt;&gt;"нет информации"),VLOOKUP(A75,[1]Общее!$D$34:$AD$216,8,0),IF(AND(VLOOKUP(A75,[1]Общее!$D$34:$AD$216,7,0)&gt;0,VLOOKUP(A75,[1]Общее!$D$34:$AD$216,7,0)&lt;&gt;"нет информации"),VLOOKUP(A75,[1]Общее!$D$34:$AD$216,7,0),IF(AND(VLOOKUP(A75,[1]Общее!$D$34:$AD$216,6,0)&gt;0,VLOOKUP(A75,[1]Общее!$D$34:$AD$216,6,0)&lt;&gt;"нет информации"),VLOOKUP(A75,[1]Общее!$D$34:$AD$216,6,0),"нет сведений (либо работы выполнены)"))))))))</f>
        <v>#N/A</v>
      </c>
      <c r="I75" s="64"/>
    </row>
    <row r="76" spans="1:12" ht="63.75" x14ac:dyDescent="0.25">
      <c r="A76" s="43" t="s">
        <v>748</v>
      </c>
      <c r="B76" s="20"/>
      <c r="C76" s="43" t="s">
        <v>746</v>
      </c>
      <c r="D76" s="45"/>
      <c r="E76" s="60" t="s">
        <v>939</v>
      </c>
      <c r="F76" s="60" t="e">
        <f>IF(G76=[1]Общее!$P196,"Ордер на земляные работы",IF(G76=[1]Общее!$O196,"Заявление на проведение земляных работ",IF(G76=[1]Общее!$N196,"Получение разрешения на размещение",IF(G76=[1]Общее!$M196,[1]Общее!$M$2,IF(G76=[1]Общее!$L196,[1]Общее!$L$2,IF(G76=[1]Общее!$K$124,[1]Общее!$K$2,IF(G76=[1]Общее!$J$124,[1]Общее!$J$2,IF(G76=[1]Общее!$I$124,[1]Общее!$I$2,"Текущих работ не выполненно"))))))))</f>
        <v>#N/A</v>
      </c>
      <c r="G76" s="61" t="e">
        <f>IF(AND(VLOOKUP(A76,[1]Общее!$D$34:$AD$216,13,0)&gt;0,VLOOKUP(A76,[1]Общее!$D$34:$AD$216,13,0)&lt;&gt;"нет информации"),VLOOKUP(A76,[1]Общее!$D$34:$AD$216,13,0),IF(AND(VLOOKUP(A76,[1]Общее!$D$34:$AD$216,12,0)&gt;0,VLOOKUP(A76,[1]Общее!$D$34:$AD$216,12,0)&lt;&gt;"нет информации"),VLOOKUP(A76,[1]Общее!$D$34:$AD$216,12,0),IF(AND(VLOOKUP(A76,[1]Общее!$D$34:$AD$216,11,0)&gt;0,VLOOKUP(A76,[1]Общее!$D$34:$AD$216,11,0)&lt;&gt;"нет информации"),VLOOKUP(A76,[1]Общее!$D$34:$AD$216,11,0),IF(AND(VLOOKUP(A76,[1]Общее!$D$34:$AD$216,10,0)&gt;0,VLOOKUP(A76,[1]Общее!$D$34:$AD$216,10,0)&lt;&gt;"нет информации"),VLOOKUP(A76,[1]Общее!$D$34:$AD$216,10,0),IF(AND(VLOOKUP(A76,[1]Общее!$D$34:$AD$216,9,0)&gt;0,VLOOKUP(A76,[1]Общее!$D$34:$AD$216,9,0)&lt;&gt;"нет информации"),VLOOKUP(A76,[1]Общее!$D$34:$AD$216,9,0),IF(AND(VLOOKUP(A76,[1]Общее!$D$34:$AD$216,8,0)&gt;0,VLOOKUP(A76,[1]Общее!$D$34:$AD$216,8,0)&lt;&gt;"нет информации"),VLOOKUP(A76,[1]Общее!$D$34:$AD$216,8,0),IF(AND(VLOOKUP(A76,[1]Общее!$D$34:$AD$216,7,0)&gt;0,VLOOKUP(A76,[1]Общее!$D$34:$AD$216,7,0)&lt;&gt;"нет информации"),VLOOKUP(A76,[1]Общее!$D$34:$AD$216,7,0),IF(AND(VLOOKUP(A76,[1]Общее!$D$34:$AD$216,6,0)&gt;0,VLOOKUP(A76,[1]Общее!$D$34:$AD$216,6,0)&lt;&gt;"нет информации"),VLOOKUP(A76,[1]Общее!$D$34:$AD$216,6,0),"нет сведений (либо работы выполнены)"))))))))</f>
        <v>#N/A</v>
      </c>
      <c r="I76" s="64"/>
    </row>
    <row r="77" spans="1:12" ht="51" x14ac:dyDescent="0.25">
      <c r="A77" s="43" t="s">
        <v>749</v>
      </c>
      <c r="B77" s="20"/>
      <c r="C77" s="43" t="s">
        <v>747</v>
      </c>
      <c r="D77" s="45"/>
      <c r="E77" s="60" t="s">
        <v>940</v>
      </c>
      <c r="F77" s="60" t="e">
        <f>IF(G77=[1]Общее!$P197,"Ордер на земляные работы",IF(G77=[1]Общее!$O197,"Заявление на проведение земляных работ",IF(G77=[1]Общее!$N197,"Получение разрешения на размещение",IF(G77=[1]Общее!$M197,[1]Общее!$M$2,IF(G77=[1]Общее!$L197,[1]Общее!$L$2,IF(G77=[1]Общее!$K$124,[1]Общее!$K$2,IF(G77=[1]Общее!$J$124,[1]Общее!$J$2,IF(G77=[1]Общее!$I$124,[1]Общее!$I$2,"Текущих работ не выполненно"))))))))</f>
        <v>#N/A</v>
      </c>
      <c r="G77" s="61" t="e">
        <f>IF(AND(VLOOKUP(A77,[1]Общее!$D$34:$AD$216,13,0)&gt;0,VLOOKUP(A77,[1]Общее!$D$34:$AD$216,13,0)&lt;&gt;"нет информации"),VLOOKUP(A77,[1]Общее!$D$34:$AD$216,13,0),IF(AND(VLOOKUP(A77,[1]Общее!$D$34:$AD$216,12,0)&gt;0,VLOOKUP(A77,[1]Общее!$D$34:$AD$216,12,0)&lt;&gt;"нет информации"),VLOOKUP(A77,[1]Общее!$D$34:$AD$216,12,0),IF(AND(VLOOKUP(A77,[1]Общее!$D$34:$AD$216,11,0)&gt;0,VLOOKUP(A77,[1]Общее!$D$34:$AD$216,11,0)&lt;&gt;"нет информации"),VLOOKUP(A77,[1]Общее!$D$34:$AD$216,11,0),IF(AND(VLOOKUP(A77,[1]Общее!$D$34:$AD$216,10,0)&gt;0,VLOOKUP(A77,[1]Общее!$D$34:$AD$216,10,0)&lt;&gt;"нет информации"),VLOOKUP(A77,[1]Общее!$D$34:$AD$216,10,0),IF(AND(VLOOKUP(A77,[1]Общее!$D$34:$AD$216,9,0)&gt;0,VLOOKUP(A77,[1]Общее!$D$34:$AD$216,9,0)&lt;&gt;"нет информации"),VLOOKUP(A77,[1]Общее!$D$34:$AD$216,9,0),IF(AND(VLOOKUP(A77,[1]Общее!$D$34:$AD$216,8,0)&gt;0,VLOOKUP(A77,[1]Общее!$D$34:$AD$216,8,0)&lt;&gt;"нет информации"),VLOOKUP(A77,[1]Общее!$D$34:$AD$216,8,0),IF(AND(VLOOKUP(A77,[1]Общее!$D$34:$AD$216,7,0)&gt;0,VLOOKUP(A77,[1]Общее!$D$34:$AD$216,7,0)&lt;&gt;"нет информации"),VLOOKUP(A77,[1]Общее!$D$34:$AD$216,7,0),IF(AND(VLOOKUP(A77,[1]Общее!$D$34:$AD$216,6,0)&gt;0,VLOOKUP(A77,[1]Общее!$D$34:$AD$216,6,0)&lt;&gt;"нет информации"),VLOOKUP(A77,[1]Общее!$D$34:$AD$216,6,0),"нет сведений (либо работы выполнены)"))))))))</f>
        <v>#N/A</v>
      </c>
      <c r="I77" s="64"/>
    </row>
    <row r="78" spans="1:12" ht="76.5" x14ac:dyDescent="0.25">
      <c r="A78" s="43" t="s">
        <v>752</v>
      </c>
      <c r="B78" s="20"/>
      <c r="C78" s="43" t="s">
        <v>750</v>
      </c>
      <c r="D78" s="45"/>
      <c r="E78" s="60" t="s">
        <v>913</v>
      </c>
      <c r="F78" s="60" t="e">
        <f>IF(G78=[1]Общее!$P198,"Ордер на земляные работы",IF(G78=[1]Общее!$O198,"Заявление на проведение земляных работ",IF(G78=[1]Общее!$N198,"Получение разрешения на размещение",IF(G78=[1]Общее!$M198,[1]Общее!$M$2,IF(G78=[1]Общее!$L198,[1]Общее!$L$2,IF(G78=[1]Общее!$K$124,[1]Общее!$K$2,IF(G78=[1]Общее!$J$124,[1]Общее!$J$2,IF(G78=[1]Общее!$I$124,[1]Общее!$I$2,"Текущих работ не выполненно"))))))))</f>
        <v>#N/A</v>
      </c>
      <c r="G78" s="61" t="e">
        <f>IF(AND(VLOOKUP(A78,[1]Общее!$D$34:$AD$216,13,0)&gt;0,VLOOKUP(A78,[1]Общее!$D$34:$AD$216,13,0)&lt;&gt;"нет информации"),VLOOKUP(A78,[1]Общее!$D$34:$AD$216,13,0),IF(AND(VLOOKUP(A78,[1]Общее!$D$34:$AD$216,12,0)&gt;0,VLOOKUP(A78,[1]Общее!$D$34:$AD$216,12,0)&lt;&gt;"нет информации"),VLOOKUP(A78,[1]Общее!$D$34:$AD$216,12,0),IF(AND(VLOOKUP(A78,[1]Общее!$D$34:$AD$216,11,0)&gt;0,VLOOKUP(A78,[1]Общее!$D$34:$AD$216,11,0)&lt;&gt;"нет информации"),VLOOKUP(A78,[1]Общее!$D$34:$AD$216,11,0),IF(AND(VLOOKUP(A78,[1]Общее!$D$34:$AD$216,10,0)&gt;0,VLOOKUP(A78,[1]Общее!$D$34:$AD$216,10,0)&lt;&gt;"нет информации"),VLOOKUP(A78,[1]Общее!$D$34:$AD$216,10,0),IF(AND(VLOOKUP(A78,[1]Общее!$D$34:$AD$216,9,0)&gt;0,VLOOKUP(A78,[1]Общее!$D$34:$AD$216,9,0)&lt;&gt;"нет информации"),VLOOKUP(A78,[1]Общее!$D$34:$AD$216,9,0),IF(AND(VLOOKUP(A78,[1]Общее!$D$34:$AD$216,8,0)&gt;0,VLOOKUP(A78,[1]Общее!$D$34:$AD$216,8,0)&lt;&gt;"нет информации"),VLOOKUP(A78,[1]Общее!$D$34:$AD$216,8,0),IF(AND(VLOOKUP(A78,[1]Общее!$D$34:$AD$216,7,0)&gt;0,VLOOKUP(A78,[1]Общее!$D$34:$AD$216,7,0)&lt;&gt;"нет информации"),VLOOKUP(A78,[1]Общее!$D$34:$AD$216,7,0),IF(AND(VLOOKUP(A78,[1]Общее!$D$34:$AD$216,6,0)&gt;0,VLOOKUP(A78,[1]Общее!$D$34:$AD$216,6,0)&lt;&gt;"нет информации"),VLOOKUP(A78,[1]Общее!$D$34:$AD$216,6,0),"нет сведений (либо работы выполнены)"))))))))</f>
        <v>#N/A</v>
      </c>
      <c r="I78" s="64"/>
    </row>
    <row r="79" spans="1:12" ht="76.5" x14ac:dyDescent="0.25">
      <c r="A79" s="43" t="s">
        <v>753</v>
      </c>
      <c r="B79" s="20"/>
      <c r="C79" s="43" t="s">
        <v>751</v>
      </c>
      <c r="D79" s="45"/>
      <c r="E79" s="60" t="s">
        <v>913</v>
      </c>
      <c r="F79" s="60" t="e">
        <f>IF(G79=[1]Общее!$P199,"Ордер на земляные работы",IF(G79=[1]Общее!$O199,"Заявление на проведение земляных работ",IF(G79=[1]Общее!$N199,"Получение разрешения на размещение",IF(G79=[1]Общее!$M199,[1]Общее!$M$2,IF(G79=[1]Общее!$L199,[1]Общее!$L$2,IF(G79=[1]Общее!$K$124,[1]Общее!$K$2,IF(G79=[1]Общее!$J$124,[1]Общее!$J$2,IF(G79=[1]Общее!$I$124,[1]Общее!$I$2,"Текущих работ не выполненно"))))))))</f>
        <v>#N/A</v>
      </c>
      <c r="G79" s="61" t="e">
        <f>IF(AND(VLOOKUP(A79,[1]Общее!$D$34:$AD$216,13,0)&gt;0,VLOOKUP(A79,[1]Общее!$D$34:$AD$216,13,0)&lt;&gt;"нет информации"),VLOOKUP(A79,[1]Общее!$D$34:$AD$216,13,0),IF(AND(VLOOKUP(A79,[1]Общее!$D$34:$AD$216,12,0)&gt;0,VLOOKUP(A79,[1]Общее!$D$34:$AD$216,12,0)&lt;&gt;"нет информации"),VLOOKUP(A79,[1]Общее!$D$34:$AD$216,12,0),IF(AND(VLOOKUP(A79,[1]Общее!$D$34:$AD$216,11,0)&gt;0,VLOOKUP(A79,[1]Общее!$D$34:$AD$216,11,0)&lt;&gt;"нет информации"),VLOOKUP(A79,[1]Общее!$D$34:$AD$216,11,0),IF(AND(VLOOKUP(A79,[1]Общее!$D$34:$AD$216,10,0)&gt;0,VLOOKUP(A79,[1]Общее!$D$34:$AD$216,10,0)&lt;&gt;"нет информации"),VLOOKUP(A79,[1]Общее!$D$34:$AD$216,10,0),IF(AND(VLOOKUP(A79,[1]Общее!$D$34:$AD$216,9,0)&gt;0,VLOOKUP(A79,[1]Общее!$D$34:$AD$216,9,0)&lt;&gt;"нет информации"),VLOOKUP(A79,[1]Общее!$D$34:$AD$216,9,0),IF(AND(VLOOKUP(A79,[1]Общее!$D$34:$AD$216,8,0)&gt;0,VLOOKUP(A79,[1]Общее!$D$34:$AD$216,8,0)&lt;&gt;"нет информации"),VLOOKUP(A79,[1]Общее!$D$34:$AD$216,8,0),IF(AND(VLOOKUP(A79,[1]Общее!$D$34:$AD$216,7,0)&gt;0,VLOOKUP(A79,[1]Общее!$D$34:$AD$216,7,0)&lt;&gt;"нет информации"),VLOOKUP(A79,[1]Общее!$D$34:$AD$216,7,0),IF(AND(VLOOKUP(A79,[1]Общее!$D$34:$AD$216,6,0)&gt;0,VLOOKUP(A79,[1]Общее!$D$34:$AD$216,6,0)&lt;&gt;"нет информации"),VLOOKUP(A79,[1]Общее!$D$34:$AD$216,6,0),"нет сведений (либо работы выполнены)"))))))))</f>
        <v>#N/A</v>
      </c>
      <c r="I79" s="64"/>
    </row>
    <row r="80" spans="1:12" ht="51" x14ac:dyDescent="0.25">
      <c r="A80" s="43" t="s">
        <v>755</v>
      </c>
      <c r="B80" s="20"/>
      <c r="C80" s="43" t="s">
        <v>754</v>
      </c>
      <c r="D80" s="45"/>
      <c r="E80" s="60" t="s">
        <v>941</v>
      </c>
      <c r="F80" s="60" t="e">
        <f>IF(G80=[1]Общее!$P200,"Ордер на земляные работы",IF(G80=[1]Общее!$O200,"Заявление на проведение земляных работ",IF(G80=[1]Общее!$N200,"Получение разрешения на размещение",IF(G80=[1]Общее!$M200,[1]Общее!$M$2,IF(G80=[1]Общее!$L200,[1]Общее!$L$2,IF(G80=[1]Общее!$K$124,[1]Общее!$K$2,IF(G80=[1]Общее!$J$124,[1]Общее!$J$2,IF(G80=[1]Общее!$I$124,[1]Общее!$I$2,"Текущих работ не выполненно"))))))))</f>
        <v>#N/A</v>
      </c>
      <c r="G80" s="61" t="e">
        <f>IF(AND(VLOOKUP(A80,[1]Общее!$D$34:$AD$216,13,0)&gt;0,VLOOKUP(A80,[1]Общее!$D$34:$AD$216,13,0)&lt;&gt;"нет информации"),VLOOKUP(A80,[1]Общее!$D$34:$AD$216,13,0),IF(AND(VLOOKUP(A80,[1]Общее!$D$34:$AD$216,12,0)&gt;0,VLOOKUP(A80,[1]Общее!$D$34:$AD$216,12,0)&lt;&gt;"нет информации"),VLOOKUP(A80,[1]Общее!$D$34:$AD$216,12,0),IF(AND(VLOOKUP(A80,[1]Общее!$D$34:$AD$216,11,0)&gt;0,VLOOKUP(A80,[1]Общее!$D$34:$AD$216,11,0)&lt;&gt;"нет информации"),VLOOKUP(A80,[1]Общее!$D$34:$AD$216,11,0),IF(AND(VLOOKUP(A80,[1]Общее!$D$34:$AD$216,10,0)&gt;0,VLOOKUP(A80,[1]Общее!$D$34:$AD$216,10,0)&lt;&gt;"нет информации"),VLOOKUP(A80,[1]Общее!$D$34:$AD$216,10,0),IF(AND(VLOOKUP(A80,[1]Общее!$D$34:$AD$216,9,0)&gt;0,VLOOKUP(A80,[1]Общее!$D$34:$AD$216,9,0)&lt;&gt;"нет информации"),VLOOKUP(A80,[1]Общее!$D$34:$AD$216,9,0),IF(AND(VLOOKUP(A80,[1]Общее!$D$34:$AD$216,8,0)&gt;0,VLOOKUP(A80,[1]Общее!$D$34:$AD$216,8,0)&lt;&gt;"нет информации"),VLOOKUP(A80,[1]Общее!$D$34:$AD$216,8,0),IF(AND(VLOOKUP(A80,[1]Общее!$D$34:$AD$216,7,0)&gt;0,VLOOKUP(A80,[1]Общее!$D$34:$AD$216,7,0)&lt;&gt;"нет информации"),VLOOKUP(A80,[1]Общее!$D$34:$AD$216,7,0),IF(AND(VLOOKUP(A80,[1]Общее!$D$34:$AD$216,6,0)&gt;0,VLOOKUP(A80,[1]Общее!$D$34:$AD$216,6,0)&lt;&gt;"нет информации"),VLOOKUP(A80,[1]Общее!$D$34:$AD$216,6,0),"нет сведений (либо работы выполнены)"))))))))</f>
        <v>#N/A</v>
      </c>
      <c r="I80" s="64"/>
    </row>
    <row r="81" spans="1:9" ht="25.5" x14ac:dyDescent="0.25">
      <c r="A81" s="43" t="s">
        <v>758</v>
      </c>
      <c r="B81" s="20"/>
      <c r="C81" s="43" t="s">
        <v>756</v>
      </c>
      <c r="D81" s="45"/>
      <c r="E81" s="60" t="s">
        <v>913</v>
      </c>
      <c r="F81" s="60" t="e">
        <f>IF(G81=[1]Общее!$P201,"Ордер на земляные работы",IF(G81=[1]Общее!$O201,"Заявление на проведение земляных работ",IF(G81=[1]Общее!$N201,"Получение разрешения на размещение",IF(G81=[1]Общее!$M201,[1]Общее!$M$2,IF(G81=[1]Общее!$L201,[1]Общее!$L$2,IF(G81=[1]Общее!$K$124,[1]Общее!$K$2,IF(G81=[1]Общее!$J$124,[1]Общее!$J$2,IF(G81=[1]Общее!$I$124,[1]Общее!$I$2,"Текущих работ не выполненно"))))))))</f>
        <v>#N/A</v>
      </c>
      <c r="G81" s="61" t="e">
        <f>IF(AND(VLOOKUP(A81,[1]Общее!$D$34:$AD$216,13,0)&gt;0,VLOOKUP(A81,[1]Общее!$D$34:$AD$216,13,0)&lt;&gt;"нет информации"),VLOOKUP(A81,[1]Общее!$D$34:$AD$216,13,0),IF(AND(VLOOKUP(A81,[1]Общее!$D$34:$AD$216,12,0)&gt;0,VLOOKUP(A81,[1]Общее!$D$34:$AD$216,12,0)&lt;&gt;"нет информации"),VLOOKUP(A81,[1]Общее!$D$34:$AD$216,12,0),IF(AND(VLOOKUP(A81,[1]Общее!$D$34:$AD$216,11,0)&gt;0,VLOOKUP(A81,[1]Общее!$D$34:$AD$216,11,0)&lt;&gt;"нет информации"),VLOOKUP(A81,[1]Общее!$D$34:$AD$216,11,0),IF(AND(VLOOKUP(A81,[1]Общее!$D$34:$AD$216,10,0)&gt;0,VLOOKUP(A81,[1]Общее!$D$34:$AD$216,10,0)&lt;&gt;"нет информации"),VLOOKUP(A81,[1]Общее!$D$34:$AD$216,10,0),IF(AND(VLOOKUP(A81,[1]Общее!$D$34:$AD$216,9,0)&gt;0,VLOOKUP(A81,[1]Общее!$D$34:$AD$216,9,0)&lt;&gt;"нет информации"),VLOOKUP(A81,[1]Общее!$D$34:$AD$216,9,0),IF(AND(VLOOKUP(A81,[1]Общее!$D$34:$AD$216,8,0)&gt;0,VLOOKUP(A81,[1]Общее!$D$34:$AD$216,8,0)&lt;&gt;"нет информации"),VLOOKUP(A81,[1]Общее!$D$34:$AD$216,8,0),IF(AND(VLOOKUP(A81,[1]Общее!$D$34:$AD$216,7,0)&gt;0,VLOOKUP(A81,[1]Общее!$D$34:$AD$216,7,0)&lt;&gt;"нет информации"),VLOOKUP(A81,[1]Общее!$D$34:$AD$216,7,0),IF(AND(VLOOKUP(A81,[1]Общее!$D$34:$AD$216,6,0)&gt;0,VLOOKUP(A81,[1]Общее!$D$34:$AD$216,6,0)&lt;&gt;"нет информации"),VLOOKUP(A81,[1]Общее!$D$34:$AD$216,6,0),"нет сведений (либо работы выполнены)"))))))))</f>
        <v>#N/A</v>
      </c>
      <c r="I81" s="64"/>
    </row>
    <row r="82" spans="1:9" ht="51" x14ac:dyDescent="0.25">
      <c r="A82" s="43" t="s">
        <v>759</v>
      </c>
      <c r="B82" s="20"/>
      <c r="C82" s="43" t="s">
        <v>757</v>
      </c>
      <c r="D82" s="45"/>
      <c r="E82" s="60" t="s">
        <v>913</v>
      </c>
      <c r="F82" s="60" t="e">
        <f>IF(G82=[1]Общее!$P202,"Ордер на земляные работы",IF(G82=[1]Общее!$O202,"Заявление на проведение земляных работ",IF(G82=[1]Общее!$N202,"Получение разрешения на размещение",IF(G82=[1]Общее!$M202,[1]Общее!$M$2,IF(G82=[1]Общее!$L202,[1]Общее!$L$2,IF(G82=[1]Общее!$K$124,[1]Общее!$K$2,IF(G82=[1]Общее!$J$124,[1]Общее!$J$2,IF(G82=[1]Общее!$I$124,[1]Общее!$I$2,"Текущих работ не выполненно"))))))))</f>
        <v>#N/A</v>
      </c>
      <c r="G82" s="61" t="e">
        <f>IF(AND(VLOOKUP(A82,[1]Общее!$D$34:$AD$216,13,0)&gt;0,VLOOKUP(A82,[1]Общее!$D$34:$AD$216,13,0)&lt;&gt;"нет информации"),VLOOKUP(A82,[1]Общее!$D$34:$AD$216,13,0),IF(AND(VLOOKUP(A82,[1]Общее!$D$34:$AD$216,12,0)&gt;0,VLOOKUP(A82,[1]Общее!$D$34:$AD$216,12,0)&lt;&gt;"нет информации"),VLOOKUP(A82,[1]Общее!$D$34:$AD$216,12,0),IF(AND(VLOOKUP(A82,[1]Общее!$D$34:$AD$216,11,0)&gt;0,VLOOKUP(A82,[1]Общее!$D$34:$AD$216,11,0)&lt;&gt;"нет информации"),VLOOKUP(A82,[1]Общее!$D$34:$AD$216,11,0),IF(AND(VLOOKUP(A82,[1]Общее!$D$34:$AD$216,10,0)&gt;0,VLOOKUP(A82,[1]Общее!$D$34:$AD$216,10,0)&lt;&gt;"нет информации"),VLOOKUP(A82,[1]Общее!$D$34:$AD$216,10,0),IF(AND(VLOOKUP(A82,[1]Общее!$D$34:$AD$216,9,0)&gt;0,VLOOKUP(A82,[1]Общее!$D$34:$AD$216,9,0)&lt;&gt;"нет информации"),VLOOKUP(A82,[1]Общее!$D$34:$AD$216,9,0),IF(AND(VLOOKUP(A82,[1]Общее!$D$34:$AD$216,8,0)&gt;0,VLOOKUP(A82,[1]Общее!$D$34:$AD$216,8,0)&lt;&gt;"нет информации"),VLOOKUP(A82,[1]Общее!$D$34:$AD$216,8,0),IF(AND(VLOOKUP(A82,[1]Общее!$D$34:$AD$216,7,0)&gt;0,VLOOKUP(A82,[1]Общее!$D$34:$AD$216,7,0)&lt;&gt;"нет информации"),VLOOKUP(A82,[1]Общее!$D$34:$AD$216,7,0),IF(AND(VLOOKUP(A82,[1]Общее!$D$34:$AD$216,6,0)&gt;0,VLOOKUP(A82,[1]Общее!$D$34:$AD$216,6,0)&lt;&gt;"нет информации"),VLOOKUP(A82,[1]Общее!$D$34:$AD$216,6,0),"нет сведений (либо работы выполнены)"))))))))</f>
        <v>#N/A</v>
      </c>
      <c r="I82" s="64"/>
    </row>
    <row r="83" spans="1:9" ht="114.75" x14ac:dyDescent="0.25">
      <c r="A83" s="77" t="s">
        <v>761</v>
      </c>
      <c r="B83" s="43"/>
      <c r="C83" s="43" t="s">
        <v>760</v>
      </c>
      <c r="D83" s="45"/>
      <c r="E83" s="60" t="s">
        <v>913</v>
      </c>
      <c r="F83" s="60" t="e">
        <f>IF(G83=[1]Общее!$P203,"Ордер на земляные работы",IF(G83=[1]Общее!$O203,"Заявление на проведение земляных работ",IF(G83=[1]Общее!$N203,"Получение разрешения на размещение",IF(G83=[1]Общее!$M203,[1]Общее!$M$2,IF(G83=[1]Общее!$L203,[1]Общее!$L$2,IF(G83=[1]Общее!$K$124,[1]Общее!$K$2,IF(G83=[1]Общее!$J$124,[1]Общее!$J$2,IF(G83=[1]Общее!$I$124,[1]Общее!$I$2,"Текущих работ не выполненно"))))))))</f>
        <v>#N/A</v>
      </c>
      <c r="G83" s="61" t="e">
        <f>IF(AND(VLOOKUP(A83,[1]Общее!$D$34:$AD$216,13,0)&gt;0,VLOOKUP(A83,[1]Общее!$D$34:$AD$216,13,0)&lt;&gt;"нет информации"),VLOOKUP(A83,[1]Общее!$D$34:$AD$216,13,0),IF(AND(VLOOKUP(A83,[1]Общее!$D$34:$AD$216,12,0)&gt;0,VLOOKUP(A83,[1]Общее!$D$34:$AD$216,12,0)&lt;&gt;"нет информации"),VLOOKUP(A83,[1]Общее!$D$34:$AD$216,12,0),IF(AND(VLOOKUP(A83,[1]Общее!$D$34:$AD$216,11,0)&gt;0,VLOOKUP(A83,[1]Общее!$D$34:$AD$216,11,0)&lt;&gt;"нет информации"),VLOOKUP(A83,[1]Общее!$D$34:$AD$216,11,0),IF(AND(VLOOKUP(A83,[1]Общее!$D$34:$AD$216,10,0)&gt;0,VLOOKUP(A83,[1]Общее!$D$34:$AD$216,10,0)&lt;&gt;"нет информации"),VLOOKUP(A83,[1]Общее!$D$34:$AD$216,10,0),IF(AND(VLOOKUP(A83,[1]Общее!$D$34:$AD$216,9,0)&gt;0,VLOOKUP(A83,[1]Общее!$D$34:$AD$216,9,0)&lt;&gt;"нет информации"),VLOOKUP(A83,[1]Общее!$D$34:$AD$216,9,0),IF(AND(VLOOKUP(A83,[1]Общее!$D$34:$AD$216,8,0)&gt;0,VLOOKUP(A83,[1]Общее!$D$34:$AD$216,8,0)&lt;&gt;"нет информации"),VLOOKUP(A83,[1]Общее!$D$34:$AD$216,8,0),IF(AND(VLOOKUP(A83,[1]Общее!$D$34:$AD$216,7,0)&gt;0,VLOOKUP(A83,[1]Общее!$D$34:$AD$216,7,0)&lt;&gt;"нет информации"),VLOOKUP(A83,[1]Общее!$D$34:$AD$216,7,0),IF(AND(VLOOKUP(A83,[1]Общее!$D$34:$AD$216,6,0)&gt;0,VLOOKUP(A83,[1]Общее!$D$34:$AD$216,6,0)&lt;&gt;"нет информации"),VLOOKUP(A83,[1]Общее!$D$34:$AD$216,6,0),"нет сведений (либо работы выполнены)"))))))))</f>
        <v>#N/A</v>
      </c>
      <c r="I83" s="64"/>
    </row>
    <row r="84" spans="1:9" ht="75" x14ac:dyDescent="0.25">
      <c r="A84" s="77" t="s">
        <v>763</v>
      </c>
      <c r="B84" s="20"/>
      <c r="C84" s="43" t="s">
        <v>762</v>
      </c>
      <c r="D84" s="45"/>
      <c r="E84" s="60" t="s">
        <v>942</v>
      </c>
      <c r="F84" s="60" t="e">
        <f>IF(G84=[1]Общее!$P204,"Ордер на земляные работы",IF(G84=[1]Общее!$O204,"Заявление на проведение земляных работ",IF(G84=[1]Общее!$N204,"Получение разрешения на размещение",IF(G84=[1]Общее!$M204,[1]Общее!$M$2,IF(G84=[1]Общее!$L204,[1]Общее!$L$2,IF(G84=[1]Общее!$K$124,[1]Общее!$K$2,IF(G84=[1]Общее!$J$124,[1]Общее!$J$2,IF(G84=[1]Общее!$I$124,[1]Общее!$I$2,"Текущих работ не выполненно"))))))))</f>
        <v>#N/A</v>
      </c>
      <c r="G84" s="61" t="e">
        <f>IF(AND(VLOOKUP(A84,[1]Общее!$D$34:$AD$216,13,0)&gt;0,VLOOKUP(A84,[1]Общее!$D$34:$AD$216,13,0)&lt;&gt;"нет информации"),VLOOKUP(A84,[1]Общее!$D$34:$AD$216,13,0),IF(AND(VLOOKUP(A84,[1]Общее!$D$34:$AD$216,12,0)&gt;0,VLOOKUP(A84,[1]Общее!$D$34:$AD$216,12,0)&lt;&gt;"нет информации"),VLOOKUP(A84,[1]Общее!$D$34:$AD$216,12,0),IF(AND(VLOOKUP(A84,[1]Общее!$D$34:$AD$216,11,0)&gt;0,VLOOKUP(A84,[1]Общее!$D$34:$AD$216,11,0)&lt;&gt;"нет информации"),VLOOKUP(A84,[1]Общее!$D$34:$AD$216,11,0),IF(AND(VLOOKUP(A84,[1]Общее!$D$34:$AD$216,10,0)&gt;0,VLOOKUP(A84,[1]Общее!$D$34:$AD$216,10,0)&lt;&gt;"нет информации"),VLOOKUP(A84,[1]Общее!$D$34:$AD$216,10,0),IF(AND(VLOOKUP(A84,[1]Общее!$D$34:$AD$216,9,0)&gt;0,VLOOKUP(A84,[1]Общее!$D$34:$AD$216,9,0)&lt;&gt;"нет информации"),VLOOKUP(A84,[1]Общее!$D$34:$AD$216,9,0),IF(AND(VLOOKUP(A84,[1]Общее!$D$34:$AD$216,8,0)&gt;0,VLOOKUP(A84,[1]Общее!$D$34:$AD$216,8,0)&lt;&gt;"нет информации"),VLOOKUP(A84,[1]Общее!$D$34:$AD$216,8,0),IF(AND(VLOOKUP(A84,[1]Общее!$D$34:$AD$216,7,0)&gt;0,VLOOKUP(A84,[1]Общее!$D$34:$AD$216,7,0)&lt;&gt;"нет информации"),VLOOKUP(A84,[1]Общее!$D$34:$AD$216,7,0),IF(AND(VLOOKUP(A84,[1]Общее!$D$34:$AD$216,6,0)&gt;0,VLOOKUP(A84,[1]Общее!$D$34:$AD$216,6,0)&lt;&gt;"нет информации"),VLOOKUP(A84,[1]Общее!$D$34:$AD$216,6,0),"нет сведений (либо работы выполнены)"))))))))</f>
        <v>#N/A</v>
      </c>
      <c r="I84" s="64"/>
    </row>
    <row r="85" spans="1:9" ht="280.5" x14ac:dyDescent="0.25">
      <c r="A85" s="43" t="s">
        <v>765</v>
      </c>
      <c r="B85" s="20"/>
      <c r="C85" s="43" t="s">
        <v>764</v>
      </c>
      <c r="D85" s="45"/>
      <c r="E85" s="60" t="s">
        <v>913</v>
      </c>
      <c r="F85" s="60" t="e">
        <f>IF(G85=[1]Общее!$P205,"Ордер на земляные работы",IF(G85=[1]Общее!$O205,"Заявление на проведение земляных работ",IF(G85=[1]Общее!$N205,"Получение разрешения на размещение",IF(G85=[1]Общее!$M205,[1]Общее!$M$2,IF(G85=[1]Общее!$L205,[1]Общее!$L$2,IF(G85=[1]Общее!$K$124,[1]Общее!$K$2,IF(G85=[1]Общее!$J$124,[1]Общее!$J$2,IF(G85=[1]Общее!$I$124,[1]Общее!$I$2,"Текущих работ не выполненно"))))))))</f>
        <v>#N/A</v>
      </c>
      <c r="G85" s="61" t="e">
        <f>IF(AND(VLOOKUP(A85,[1]Общее!$D$34:$AD$216,13,0)&gt;0,VLOOKUP(A85,[1]Общее!$D$34:$AD$216,13,0)&lt;&gt;"нет информации"),VLOOKUP(A85,[1]Общее!$D$34:$AD$216,13,0),IF(AND(VLOOKUP(A85,[1]Общее!$D$34:$AD$216,12,0)&gt;0,VLOOKUP(A85,[1]Общее!$D$34:$AD$216,12,0)&lt;&gt;"нет информации"),VLOOKUP(A85,[1]Общее!$D$34:$AD$216,12,0),IF(AND(VLOOKUP(A85,[1]Общее!$D$34:$AD$216,11,0)&gt;0,VLOOKUP(A85,[1]Общее!$D$34:$AD$216,11,0)&lt;&gt;"нет информации"),VLOOKUP(A85,[1]Общее!$D$34:$AD$216,11,0),IF(AND(VLOOKUP(A85,[1]Общее!$D$34:$AD$216,10,0)&gt;0,VLOOKUP(A85,[1]Общее!$D$34:$AD$216,10,0)&lt;&gt;"нет информации"),VLOOKUP(A85,[1]Общее!$D$34:$AD$216,10,0),IF(AND(VLOOKUP(A85,[1]Общее!$D$34:$AD$216,9,0)&gt;0,VLOOKUP(A85,[1]Общее!$D$34:$AD$216,9,0)&lt;&gt;"нет информации"),VLOOKUP(A85,[1]Общее!$D$34:$AD$216,9,0),IF(AND(VLOOKUP(A85,[1]Общее!$D$34:$AD$216,8,0)&gt;0,VLOOKUP(A85,[1]Общее!$D$34:$AD$216,8,0)&lt;&gt;"нет информации"),VLOOKUP(A85,[1]Общее!$D$34:$AD$216,8,0),IF(AND(VLOOKUP(A85,[1]Общее!$D$34:$AD$216,7,0)&gt;0,VLOOKUP(A85,[1]Общее!$D$34:$AD$216,7,0)&lt;&gt;"нет информации"),VLOOKUP(A85,[1]Общее!$D$34:$AD$216,7,0),IF(AND(VLOOKUP(A85,[1]Общее!$D$34:$AD$216,6,0)&gt;0,VLOOKUP(A85,[1]Общее!$D$34:$AD$216,6,0)&lt;&gt;"нет информации"),VLOOKUP(A85,[1]Общее!$D$34:$AD$216,6,0),"нет сведений (либо работы выполнены)"))))))))</f>
        <v>#N/A</v>
      </c>
      <c r="I85" s="64"/>
    </row>
    <row r="86" spans="1:9" ht="63.75" x14ac:dyDescent="0.25">
      <c r="A86" s="43" t="s">
        <v>767</v>
      </c>
      <c r="B86" s="20"/>
      <c r="C86" s="43" t="s">
        <v>766</v>
      </c>
      <c r="D86" s="45"/>
      <c r="E86" s="60" t="s">
        <v>913</v>
      </c>
      <c r="F86" s="60" t="e">
        <f>IF(G86=[1]Общее!$P206,"Ордер на земляные работы",IF(G86=[1]Общее!$O206,"Заявление на проведение земляных работ",IF(G86=[1]Общее!$N206,"Получение разрешения на размещение",IF(G86=[1]Общее!$M206,[1]Общее!$M$2,IF(G86=[1]Общее!$L206,[1]Общее!$L$2,IF(G86=[1]Общее!$K$124,[1]Общее!$K$2,IF(G86=[1]Общее!$J$124,[1]Общее!$J$2,IF(G86=[1]Общее!$I$124,[1]Общее!$I$2,"Текущих работ не выполненно"))))))))</f>
        <v>#N/A</v>
      </c>
      <c r="G86" s="61" t="e">
        <f>IF(AND(VLOOKUP(A86,[1]Общее!$D$34:$AD$216,13,0)&gt;0,VLOOKUP(A86,[1]Общее!$D$34:$AD$216,13,0)&lt;&gt;"нет информации"),VLOOKUP(A86,[1]Общее!$D$34:$AD$216,13,0),IF(AND(VLOOKUP(A86,[1]Общее!$D$34:$AD$216,12,0)&gt;0,VLOOKUP(A86,[1]Общее!$D$34:$AD$216,12,0)&lt;&gt;"нет информации"),VLOOKUP(A86,[1]Общее!$D$34:$AD$216,12,0),IF(AND(VLOOKUP(A86,[1]Общее!$D$34:$AD$216,11,0)&gt;0,VLOOKUP(A86,[1]Общее!$D$34:$AD$216,11,0)&lt;&gt;"нет информации"),VLOOKUP(A86,[1]Общее!$D$34:$AD$216,11,0),IF(AND(VLOOKUP(A86,[1]Общее!$D$34:$AD$216,10,0)&gt;0,VLOOKUP(A86,[1]Общее!$D$34:$AD$216,10,0)&lt;&gt;"нет информации"),VLOOKUP(A86,[1]Общее!$D$34:$AD$216,10,0),IF(AND(VLOOKUP(A86,[1]Общее!$D$34:$AD$216,9,0)&gt;0,VLOOKUP(A86,[1]Общее!$D$34:$AD$216,9,0)&lt;&gt;"нет информации"),VLOOKUP(A86,[1]Общее!$D$34:$AD$216,9,0),IF(AND(VLOOKUP(A86,[1]Общее!$D$34:$AD$216,8,0)&gt;0,VLOOKUP(A86,[1]Общее!$D$34:$AD$216,8,0)&lt;&gt;"нет информации"),VLOOKUP(A86,[1]Общее!$D$34:$AD$216,8,0),IF(AND(VLOOKUP(A86,[1]Общее!$D$34:$AD$216,7,0)&gt;0,VLOOKUP(A86,[1]Общее!$D$34:$AD$216,7,0)&lt;&gt;"нет информации"),VLOOKUP(A86,[1]Общее!$D$34:$AD$216,7,0),IF(AND(VLOOKUP(A86,[1]Общее!$D$34:$AD$216,6,0)&gt;0,VLOOKUP(A86,[1]Общее!$D$34:$AD$216,6,0)&lt;&gt;"нет информации"),VLOOKUP(A86,[1]Общее!$D$34:$AD$216,6,0),"нет сведений (либо работы выполнены)"))))))))</f>
        <v>#N/A</v>
      </c>
      <c r="I86" s="64"/>
    </row>
    <row r="87" spans="1:9" ht="76.5" x14ac:dyDescent="0.25">
      <c r="A87" s="43" t="s">
        <v>769</v>
      </c>
      <c r="B87" s="20"/>
      <c r="C87" s="43" t="s">
        <v>768</v>
      </c>
      <c r="D87" s="45"/>
      <c r="E87" s="60" t="s">
        <v>943</v>
      </c>
      <c r="F87" s="60" t="e">
        <f>IF(G87=[1]Общее!$P207,"Ордер на земляные работы",IF(G87=[1]Общее!$O207,"Заявление на проведение земляных работ",IF(G87=[1]Общее!$N207,"Получение разрешения на размещение",IF(G87=[1]Общее!$M207,[1]Общее!$M$2,IF(G87=[1]Общее!$L207,[1]Общее!$L$2,IF(G87=[1]Общее!$K$124,[1]Общее!$K$2,IF(G87=[1]Общее!$J$124,[1]Общее!$J$2,IF(G87=[1]Общее!$I$124,[1]Общее!$I$2,"Текущих работ не выполненно"))))))))</f>
        <v>#N/A</v>
      </c>
      <c r="G87" s="61" t="e">
        <f>IF(AND(VLOOKUP(A87,[1]Общее!$D$34:$AD$216,13,0)&gt;0,VLOOKUP(A87,[1]Общее!$D$34:$AD$216,13,0)&lt;&gt;"нет информации"),VLOOKUP(A87,[1]Общее!$D$34:$AD$216,13,0),IF(AND(VLOOKUP(A87,[1]Общее!$D$34:$AD$216,12,0)&gt;0,VLOOKUP(A87,[1]Общее!$D$34:$AD$216,12,0)&lt;&gt;"нет информации"),VLOOKUP(A87,[1]Общее!$D$34:$AD$216,12,0),IF(AND(VLOOKUP(A87,[1]Общее!$D$34:$AD$216,11,0)&gt;0,VLOOKUP(A87,[1]Общее!$D$34:$AD$216,11,0)&lt;&gt;"нет информации"),VLOOKUP(A87,[1]Общее!$D$34:$AD$216,11,0),IF(AND(VLOOKUP(A87,[1]Общее!$D$34:$AD$216,10,0)&gt;0,VLOOKUP(A87,[1]Общее!$D$34:$AD$216,10,0)&lt;&gt;"нет информации"),VLOOKUP(A87,[1]Общее!$D$34:$AD$216,10,0),IF(AND(VLOOKUP(A87,[1]Общее!$D$34:$AD$216,9,0)&gt;0,VLOOKUP(A87,[1]Общее!$D$34:$AD$216,9,0)&lt;&gt;"нет информации"),VLOOKUP(A87,[1]Общее!$D$34:$AD$216,9,0),IF(AND(VLOOKUP(A87,[1]Общее!$D$34:$AD$216,8,0)&gt;0,VLOOKUP(A87,[1]Общее!$D$34:$AD$216,8,0)&lt;&gt;"нет информации"),VLOOKUP(A87,[1]Общее!$D$34:$AD$216,8,0),IF(AND(VLOOKUP(A87,[1]Общее!$D$34:$AD$216,7,0)&gt;0,VLOOKUP(A87,[1]Общее!$D$34:$AD$216,7,0)&lt;&gt;"нет информации"),VLOOKUP(A87,[1]Общее!$D$34:$AD$216,7,0),IF(AND(VLOOKUP(A87,[1]Общее!$D$34:$AD$216,6,0)&gt;0,VLOOKUP(A87,[1]Общее!$D$34:$AD$216,6,0)&lt;&gt;"нет информации"),VLOOKUP(A87,[1]Общее!$D$34:$AD$216,6,0),"нет сведений (либо работы выполнены)"))))))))</f>
        <v>#N/A</v>
      </c>
      <c r="I87" s="64"/>
    </row>
    <row r="88" spans="1:9" ht="114.75" x14ac:dyDescent="0.25">
      <c r="A88" s="43" t="s">
        <v>771</v>
      </c>
      <c r="B88" s="20"/>
      <c r="C88" s="43" t="s">
        <v>770</v>
      </c>
      <c r="D88" s="45"/>
      <c r="E88" s="60" t="s">
        <v>913</v>
      </c>
      <c r="F88" s="60" t="str">
        <f>IF(G88=[1]Общее!$P208,"Ордер на земляные работы",IF(G88=[1]Общее!$O208,"Заявление на проведение земляных работ",IF(G88=[1]Общее!$N208,"Получение разрешения на размещение",IF(G88=[1]Общее!$M208,[1]Общее!$M$2,IF(G88=[1]Общее!$L208,[1]Общее!$L$2,IF(G88=[1]Общее!$K$124,[1]Общее!$K$2,IF(G88=[1]Общее!$J$124,[1]Общее!$J$2,IF(G88=[1]Общее!$I$124,[1]Общее!$I$2,"Текущих работ не выполненно"))))))))</f>
        <v>Текущих работ не выполненно</v>
      </c>
      <c r="G88" s="61">
        <f>IF(AND(VLOOKUP(A88,[1]Общее!$D$34:$AD$216,13,0)&gt;0,VLOOKUP(A88,[1]Общее!$D$34:$AD$216,13,0)&lt;&gt;"нет информации"),VLOOKUP(A88,[1]Общее!$D$34:$AD$216,13,0),IF(AND(VLOOKUP(A88,[1]Общее!$D$34:$AD$216,12,0)&gt;0,VLOOKUP(A88,[1]Общее!$D$34:$AD$216,12,0)&lt;&gt;"нет информации"),VLOOKUP(A88,[1]Общее!$D$34:$AD$216,12,0),IF(AND(VLOOKUP(A88,[1]Общее!$D$34:$AD$216,11,0)&gt;0,VLOOKUP(A88,[1]Общее!$D$34:$AD$216,11,0)&lt;&gt;"нет информации"),VLOOKUP(A88,[1]Общее!$D$34:$AD$216,11,0),IF(AND(VLOOKUP(A88,[1]Общее!$D$34:$AD$216,10,0)&gt;0,VLOOKUP(A88,[1]Общее!$D$34:$AD$216,10,0)&lt;&gt;"нет информации"),VLOOKUP(A88,[1]Общее!$D$34:$AD$216,10,0),IF(AND(VLOOKUP(A88,[1]Общее!$D$34:$AD$216,9,0)&gt;0,VLOOKUP(A88,[1]Общее!$D$34:$AD$216,9,0)&lt;&gt;"нет информации"),VLOOKUP(A88,[1]Общее!$D$34:$AD$216,9,0),IF(AND(VLOOKUP(A88,[1]Общее!$D$34:$AD$216,8,0)&gt;0,VLOOKUP(A88,[1]Общее!$D$34:$AD$216,8,0)&lt;&gt;"нет информации"),VLOOKUP(A88,[1]Общее!$D$34:$AD$216,8,0),IF(AND(VLOOKUP(A88,[1]Общее!$D$34:$AD$216,7,0)&gt;0,VLOOKUP(A88,[1]Общее!$D$34:$AD$216,7,0)&lt;&gt;"нет информации"),VLOOKUP(A88,[1]Общее!$D$34:$AD$216,7,0),IF(AND(VLOOKUP(A88,[1]Общее!$D$34:$AD$216,6,0)&gt;0,VLOOKUP(A88,[1]Общее!$D$34:$AD$216,6,0)&lt;&gt;"нет информации"),VLOOKUP(A88,[1]Общее!$D$34:$AD$216,6,0),"нет сведений (либо работы выполнены)"))))))))</f>
        <v>43808</v>
      </c>
      <c r="I88" s="64"/>
    </row>
    <row r="89" spans="1:9" ht="51" x14ac:dyDescent="0.25">
      <c r="A89" s="43" t="s">
        <v>773</v>
      </c>
      <c r="B89" s="20"/>
      <c r="C89" s="43" t="s">
        <v>772</v>
      </c>
      <c r="D89" s="45"/>
      <c r="E89" s="60" t="s">
        <v>913</v>
      </c>
      <c r="F89" s="60" t="e">
        <f>IF(G89=[1]Общее!$P209,"Ордер на земляные работы",IF(G89=[1]Общее!$O209,"Заявление на проведение земляных работ",IF(G89=[1]Общее!$N209,"Получение разрешения на размещение",IF(G89=[1]Общее!$M209,[1]Общее!$M$2,IF(G89=[1]Общее!$L209,[1]Общее!$L$2,IF(G89=[1]Общее!$K$124,[1]Общее!$K$2,IF(G89=[1]Общее!$J$124,[1]Общее!$J$2,IF(G89=[1]Общее!$I$124,[1]Общее!$I$2,"Текущих работ не выполненно"))))))))</f>
        <v>#N/A</v>
      </c>
      <c r="G89" s="61" t="e">
        <f>IF(AND(VLOOKUP(A89,[1]Общее!$D$34:$AD$216,13,0)&gt;0,VLOOKUP(A89,[1]Общее!$D$34:$AD$216,13,0)&lt;&gt;"нет информации"),VLOOKUP(A89,[1]Общее!$D$34:$AD$216,13,0),IF(AND(VLOOKUP(A89,[1]Общее!$D$34:$AD$216,12,0)&gt;0,VLOOKUP(A89,[1]Общее!$D$34:$AD$216,12,0)&lt;&gt;"нет информации"),VLOOKUP(A89,[1]Общее!$D$34:$AD$216,12,0),IF(AND(VLOOKUP(A89,[1]Общее!$D$34:$AD$216,11,0)&gt;0,VLOOKUP(A89,[1]Общее!$D$34:$AD$216,11,0)&lt;&gt;"нет информации"),VLOOKUP(A89,[1]Общее!$D$34:$AD$216,11,0),IF(AND(VLOOKUP(A89,[1]Общее!$D$34:$AD$216,10,0)&gt;0,VLOOKUP(A89,[1]Общее!$D$34:$AD$216,10,0)&lt;&gt;"нет информации"),VLOOKUP(A89,[1]Общее!$D$34:$AD$216,10,0),IF(AND(VLOOKUP(A89,[1]Общее!$D$34:$AD$216,9,0)&gt;0,VLOOKUP(A89,[1]Общее!$D$34:$AD$216,9,0)&lt;&gt;"нет информации"),VLOOKUP(A89,[1]Общее!$D$34:$AD$216,9,0),IF(AND(VLOOKUP(A89,[1]Общее!$D$34:$AD$216,8,0)&gt;0,VLOOKUP(A89,[1]Общее!$D$34:$AD$216,8,0)&lt;&gt;"нет информации"),VLOOKUP(A89,[1]Общее!$D$34:$AD$216,8,0),IF(AND(VLOOKUP(A89,[1]Общее!$D$34:$AD$216,7,0)&gt;0,VLOOKUP(A89,[1]Общее!$D$34:$AD$216,7,0)&lt;&gt;"нет информации"),VLOOKUP(A89,[1]Общее!$D$34:$AD$216,7,0),IF(AND(VLOOKUP(A89,[1]Общее!$D$34:$AD$216,6,0)&gt;0,VLOOKUP(A89,[1]Общее!$D$34:$AD$216,6,0)&lt;&gt;"нет информации"),VLOOKUP(A89,[1]Общее!$D$34:$AD$216,6,0),"нет сведений (либо работы выполнены)"))))))))</f>
        <v>#N/A</v>
      </c>
      <c r="I89" s="64"/>
    </row>
    <row r="90" spans="1:9" ht="38.25" x14ac:dyDescent="0.25">
      <c r="A90" s="43" t="s">
        <v>775</v>
      </c>
      <c r="B90" s="20"/>
      <c r="C90" s="43" t="s">
        <v>774</v>
      </c>
      <c r="D90" s="45"/>
      <c r="E90" s="60" t="s">
        <v>913</v>
      </c>
      <c r="F90" s="60" t="str">
        <f>IF(G90=[1]Общее!$P210,"Ордер на земляные работы",IF(G90=[1]Общее!$O210,"Заявление на проведение земляных работ",IF(G90=[1]Общее!$N210,"Получение разрешения на размещение",IF(G90=[1]Общее!$M210,[1]Общее!$M$2,IF(G90=[1]Общее!$L210,[1]Общее!$L$2,IF(G90=[1]Общее!$K$124,[1]Общее!$K$2,IF(G90=[1]Общее!$J$124,[1]Общее!$J$2,IF(G90=[1]Общее!$I$124,[1]Общее!$I$2,"Текущих работ не выполненно"))))))))</f>
        <v>Текущих работ не выполненно</v>
      </c>
      <c r="G90" s="61">
        <f>IF(AND(VLOOKUP(A90,[1]Общее!$D$34:$AD$216,13,0)&gt;0,VLOOKUP(A90,[1]Общее!$D$34:$AD$216,13,0)&lt;&gt;"нет информации"),VLOOKUP(A90,[1]Общее!$D$34:$AD$216,13,0),IF(AND(VLOOKUP(A90,[1]Общее!$D$34:$AD$216,12,0)&gt;0,VLOOKUP(A90,[1]Общее!$D$34:$AD$216,12,0)&lt;&gt;"нет информации"),VLOOKUP(A90,[1]Общее!$D$34:$AD$216,12,0),IF(AND(VLOOKUP(A90,[1]Общее!$D$34:$AD$216,11,0)&gt;0,VLOOKUP(A90,[1]Общее!$D$34:$AD$216,11,0)&lt;&gt;"нет информации"),VLOOKUP(A90,[1]Общее!$D$34:$AD$216,11,0),IF(AND(VLOOKUP(A90,[1]Общее!$D$34:$AD$216,10,0)&gt;0,VLOOKUP(A90,[1]Общее!$D$34:$AD$216,10,0)&lt;&gt;"нет информации"),VLOOKUP(A90,[1]Общее!$D$34:$AD$216,10,0),IF(AND(VLOOKUP(A90,[1]Общее!$D$34:$AD$216,9,0)&gt;0,VLOOKUP(A90,[1]Общее!$D$34:$AD$216,9,0)&lt;&gt;"нет информации"),VLOOKUP(A90,[1]Общее!$D$34:$AD$216,9,0),IF(AND(VLOOKUP(A90,[1]Общее!$D$34:$AD$216,8,0)&gt;0,VLOOKUP(A90,[1]Общее!$D$34:$AD$216,8,0)&lt;&gt;"нет информации"),VLOOKUP(A90,[1]Общее!$D$34:$AD$216,8,0),IF(AND(VLOOKUP(A90,[1]Общее!$D$34:$AD$216,7,0)&gt;0,VLOOKUP(A90,[1]Общее!$D$34:$AD$216,7,0)&lt;&gt;"нет информации"),VLOOKUP(A90,[1]Общее!$D$34:$AD$216,7,0),IF(AND(VLOOKUP(A90,[1]Общее!$D$34:$AD$216,6,0)&gt;0,VLOOKUP(A90,[1]Общее!$D$34:$AD$216,6,0)&lt;&gt;"нет информации"),VLOOKUP(A90,[1]Общее!$D$34:$AD$216,6,0),"нет сведений (либо работы выполнены)"))))))))</f>
        <v>43805</v>
      </c>
      <c r="I90" s="64"/>
    </row>
    <row r="91" spans="1:9" ht="38.25" x14ac:dyDescent="0.25">
      <c r="A91" s="43" t="s">
        <v>778</v>
      </c>
      <c r="B91" s="20"/>
      <c r="C91" s="43" t="s">
        <v>776</v>
      </c>
      <c r="D91" s="45"/>
      <c r="E91" s="60" t="s">
        <v>913</v>
      </c>
      <c r="F91" s="60" t="e">
        <f>IF(G91=[1]Общее!$P211,"Ордер на земляные работы",IF(G91=[1]Общее!$O211,"Заявление на проведение земляных работ",IF(G91=[1]Общее!$N211,"Получение разрешения на размещение",IF(G91=[1]Общее!$M211,[1]Общее!$M$2,IF(G91=[1]Общее!$L211,[1]Общее!$L$2,IF(G91=[1]Общее!$K$124,[1]Общее!$K$2,IF(G91=[1]Общее!$J$124,[1]Общее!$J$2,IF(G91=[1]Общее!$I$124,[1]Общее!$I$2,"Текущих работ не выполненно"))))))))</f>
        <v>#N/A</v>
      </c>
      <c r="G91" s="61" t="e">
        <f>IF(AND(VLOOKUP(A91,[1]Общее!$D$34:$AD$216,13,0)&gt;0,VLOOKUP(A91,[1]Общее!$D$34:$AD$216,13,0)&lt;&gt;"нет информации"),VLOOKUP(A91,[1]Общее!$D$34:$AD$216,13,0),IF(AND(VLOOKUP(A91,[1]Общее!$D$34:$AD$216,12,0)&gt;0,VLOOKUP(A91,[1]Общее!$D$34:$AD$216,12,0)&lt;&gt;"нет информации"),VLOOKUP(A91,[1]Общее!$D$34:$AD$216,12,0),IF(AND(VLOOKUP(A91,[1]Общее!$D$34:$AD$216,11,0)&gt;0,VLOOKUP(A91,[1]Общее!$D$34:$AD$216,11,0)&lt;&gt;"нет информации"),VLOOKUP(A91,[1]Общее!$D$34:$AD$216,11,0),IF(AND(VLOOKUP(A91,[1]Общее!$D$34:$AD$216,10,0)&gt;0,VLOOKUP(A91,[1]Общее!$D$34:$AD$216,10,0)&lt;&gt;"нет информации"),VLOOKUP(A91,[1]Общее!$D$34:$AD$216,10,0),IF(AND(VLOOKUP(A91,[1]Общее!$D$34:$AD$216,9,0)&gt;0,VLOOKUP(A91,[1]Общее!$D$34:$AD$216,9,0)&lt;&gt;"нет информации"),VLOOKUP(A91,[1]Общее!$D$34:$AD$216,9,0),IF(AND(VLOOKUP(A91,[1]Общее!$D$34:$AD$216,8,0)&gt;0,VLOOKUP(A91,[1]Общее!$D$34:$AD$216,8,0)&lt;&gt;"нет информации"),VLOOKUP(A91,[1]Общее!$D$34:$AD$216,8,0),IF(AND(VLOOKUP(A91,[1]Общее!$D$34:$AD$216,7,0)&gt;0,VLOOKUP(A91,[1]Общее!$D$34:$AD$216,7,0)&lt;&gt;"нет информации"),VLOOKUP(A91,[1]Общее!$D$34:$AD$216,7,0),IF(AND(VLOOKUP(A91,[1]Общее!$D$34:$AD$216,6,0)&gt;0,VLOOKUP(A91,[1]Общее!$D$34:$AD$216,6,0)&lt;&gt;"нет информации"),VLOOKUP(A91,[1]Общее!$D$34:$AD$216,6,0),"нет сведений (либо работы выполнены)"))))))))</f>
        <v>#N/A</v>
      </c>
      <c r="I91" s="64"/>
    </row>
    <row r="92" spans="1:9" ht="63.75" x14ac:dyDescent="0.25">
      <c r="A92" s="43" t="s">
        <v>779</v>
      </c>
      <c r="B92" s="20"/>
      <c r="C92" s="43" t="s">
        <v>777</v>
      </c>
      <c r="D92" s="45"/>
      <c r="E92" s="60" t="s">
        <v>913</v>
      </c>
      <c r="F92" s="60" t="e">
        <f>IF(G92=[1]Общее!$P212,"Ордер на земляные работы",IF(G92=[1]Общее!$O212,"Заявление на проведение земляных работ",IF(G92=[1]Общее!$N212,"Получение разрешения на размещение",IF(G92=[1]Общее!$M212,[1]Общее!$M$2,IF(G92=[1]Общее!$L212,[1]Общее!$L$2,IF(G92=[1]Общее!$K$124,[1]Общее!$K$2,IF(G92=[1]Общее!$J$124,[1]Общее!$J$2,IF(G92=[1]Общее!$I$124,[1]Общее!$I$2,"Текущих работ не выполненно"))))))))</f>
        <v>#N/A</v>
      </c>
      <c r="G92" s="61" t="e">
        <f>IF(AND(VLOOKUP(A92,[1]Общее!$D$34:$AD$216,13,0)&gt;0,VLOOKUP(A92,[1]Общее!$D$34:$AD$216,13,0)&lt;&gt;"нет информации"),VLOOKUP(A92,[1]Общее!$D$34:$AD$216,13,0),IF(AND(VLOOKUP(A92,[1]Общее!$D$34:$AD$216,12,0)&gt;0,VLOOKUP(A92,[1]Общее!$D$34:$AD$216,12,0)&lt;&gt;"нет информации"),VLOOKUP(A92,[1]Общее!$D$34:$AD$216,12,0),IF(AND(VLOOKUP(A92,[1]Общее!$D$34:$AD$216,11,0)&gt;0,VLOOKUP(A92,[1]Общее!$D$34:$AD$216,11,0)&lt;&gt;"нет информации"),VLOOKUP(A92,[1]Общее!$D$34:$AD$216,11,0),IF(AND(VLOOKUP(A92,[1]Общее!$D$34:$AD$216,10,0)&gt;0,VLOOKUP(A92,[1]Общее!$D$34:$AD$216,10,0)&lt;&gt;"нет информации"),VLOOKUP(A92,[1]Общее!$D$34:$AD$216,10,0),IF(AND(VLOOKUP(A92,[1]Общее!$D$34:$AD$216,9,0)&gt;0,VLOOKUP(A92,[1]Общее!$D$34:$AD$216,9,0)&lt;&gt;"нет информации"),VLOOKUP(A92,[1]Общее!$D$34:$AD$216,9,0),IF(AND(VLOOKUP(A92,[1]Общее!$D$34:$AD$216,8,0)&gt;0,VLOOKUP(A92,[1]Общее!$D$34:$AD$216,8,0)&lt;&gt;"нет информации"),VLOOKUP(A92,[1]Общее!$D$34:$AD$216,8,0),IF(AND(VLOOKUP(A92,[1]Общее!$D$34:$AD$216,7,0)&gt;0,VLOOKUP(A92,[1]Общее!$D$34:$AD$216,7,0)&lt;&gt;"нет информации"),VLOOKUP(A92,[1]Общее!$D$34:$AD$216,7,0),IF(AND(VLOOKUP(A92,[1]Общее!$D$34:$AD$216,6,0)&gt;0,VLOOKUP(A92,[1]Общее!$D$34:$AD$216,6,0)&lt;&gt;"нет информации"),VLOOKUP(A92,[1]Общее!$D$34:$AD$216,6,0),"нет сведений (либо работы выполнены)"))))))))</f>
        <v>#N/A</v>
      </c>
      <c r="I92" s="64"/>
    </row>
    <row r="93" spans="1:9" ht="76.5" x14ac:dyDescent="0.25">
      <c r="A93" s="43" t="s">
        <v>781</v>
      </c>
      <c r="B93" s="43"/>
      <c r="C93" s="43" t="s">
        <v>780</v>
      </c>
      <c r="D93" s="45"/>
      <c r="E93" s="60" t="s">
        <v>944</v>
      </c>
      <c r="F93" s="60" t="str">
        <f>IF(G93=[1]Общее!$P213,"Ордер на земляные работы",IF(G93=[1]Общее!$O213,"Заявление на проведение земляных работ",IF(G93=[1]Общее!$N213,"Получение разрешения на размещение",IF(G93=[1]Общее!$M213,[1]Общее!$M$2,IF(G93=[1]Общее!$L213,[1]Общее!$L$2,IF(G93=[1]Общее!$K$124,[1]Общее!$K$2,IF(G93=[1]Общее!$J$124,[1]Общее!$J$2,IF(G93=[1]Общее!$I$124,[1]Общее!$I$2,"Текущих работ не выполненно"))))))))</f>
        <v>Текущих работ не выполненно</v>
      </c>
      <c r="G93" s="61" t="str">
        <f>IF(AND(VLOOKUP(A93,[1]Общее!$D$34:$AD$216,13,0)&gt;0,VLOOKUP(A93,[1]Общее!$D$34:$AD$216,13,0)&lt;&gt;"нет информации"),VLOOKUP(A93,[1]Общее!$D$34:$AD$216,13,0),IF(AND(VLOOKUP(A93,[1]Общее!$D$34:$AD$216,12,0)&gt;0,VLOOKUP(A93,[1]Общее!$D$34:$AD$216,12,0)&lt;&gt;"нет информации"),VLOOKUP(A93,[1]Общее!$D$34:$AD$216,12,0),IF(AND(VLOOKUP(A93,[1]Общее!$D$34:$AD$216,11,0)&gt;0,VLOOKUP(A93,[1]Общее!$D$34:$AD$216,11,0)&lt;&gt;"нет информации"),VLOOKUP(A93,[1]Общее!$D$34:$AD$216,11,0),IF(AND(VLOOKUP(A93,[1]Общее!$D$34:$AD$216,10,0)&gt;0,VLOOKUP(A93,[1]Общее!$D$34:$AD$216,10,0)&lt;&gt;"нет информации"),VLOOKUP(A93,[1]Общее!$D$34:$AD$216,10,0),IF(AND(VLOOKUP(A93,[1]Общее!$D$34:$AD$216,9,0)&gt;0,VLOOKUP(A93,[1]Общее!$D$34:$AD$216,9,0)&lt;&gt;"нет информации"),VLOOKUP(A93,[1]Общее!$D$34:$AD$216,9,0),IF(AND(VLOOKUP(A93,[1]Общее!$D$34:$AD$216,8,0)&gt;0,VLOOKUP(A93,[1]Общее!$D$34:$AD$216,8,0)&lt;&gt;"нет информации"),VLOOKUP(A93,[1]Общее!$D$34:$AD$216,8,0),IF(AND(VLOOKUP(A93,[1]Общее!$D$34:$AD$216,7,0)&gt;0,VLOOKUP(A93,[1]Общее!$D$34:$AD$216,7,0)&lt;&gt;"нет информации"),VLOOKUP(A93,[1]Общее!$D$34:$AD$216,7,0),IF(AND(VLOOKUP(A93,[1]Общее!$D$34:$AD$216,6,0)&gt;0,VLOOKUP(A93,[1]Общее!$D$34:$AD$216,6,0)&lt;&gt;"нет информации"),VLOOKUP(A93,[1]Общее!$D$34:$AD$216,6,0),"нет сведений (либо работы выполнены)"))))))))</f>
        <v>№16 от 14.10.2019</v>
      </c>
      <c r="I93" s="64"/>
    </row>
    <row r="94" spans="1:9" ht="63.75" x14ac:dyDescent="0.25">
      <c r="A94" s="43" t="s">
        <v>783</v>
      </c>
      <c r="B94" s="20"/>
      <c r="C94" s="43" t="s">
        <v>782</v>
      </c>
      <c r="D94" s="45"/>
      <c r="E94" s="60" t="s">
        <v>944</v>
      </c>
      <c r="F94" s="60" t="e">
        <f>IF(G94=[1]Общее!$P214,"Ордер на земляные работы",IF(G94=[1]Общее!$O214,"Заявление на проведение земляных работ",IF(G94=[1]Общее!$N214,"Получение разрешения на размещение",IF(G94=[1]Общее!$M214,[1]Общее!$M$2,IF(G94=[1]Общее!$L214,[1]Общее!$L$2,IF(G94=[1]Общее!$K$124,[1]Общее!$K$2,IF(G94=[1]Общее!$J$124,[1]Общее!$J$2,IF(G94=[1]Общее!$I$124,[1]Общее!$I$2,"Текущих работ не выполненно"))))))))</f>
        <v>#N/A</v>
      </c>
      <c r="G94" s="61" t="e">
        <f>IF(AND(VLOOKUP(A94,[1]Общее!$D$34:$AD$216,13,0)&gt;0,VLOOKUP(A94,[1]Общее!$D$34:$AD$216,13,0)&lt;&gt;"нет информации"),VLOOKUP(A94,[1]Общее!$D$34:$AD$216,13,0),IF(AND(VLOOKUP(A94,[1]Общее!$D$34:$AD$216,12,0)&gt;0,VLOOKUP(A94,[1]Общее!$D$34:$AD$216,12,0)&lt;&gt;"нет информации"),VLOOKUP(A94,[1]Общее!$D$34:$AD$216,12,0),IF(AND(VLOOKUP(A94,[1]Общее!$D$34:$AD$216,11,0)&gt;0,VLOOKUP(A94,[1]Общее!$D$34:$AD$216,11,0)&lt;&gt;"нет информации"),VLOOKUP(A94,[1]Общее!$D$34:$AD$216,11,0),IF(AND(VLOOKUP(A94,[1]Общее!$D$34:$AD$216,10,0)&gt;0,VLOOKUP(A94,[1]Общее!$D$34:$AD$216,10,0)&lt;&gt;"нет информации"),VLOOKUP(A94,[1]Общее!$D$34:$AD$216,10,0),IF(AND(VLOOKUP(A94,[1]Общее!$D$34:$AD$216,9,0)&gt;0,VLOOKUP(A94,[1]Общее!$D$34:$AD$216,9,0)&lt;&gt;"нет информации"),VLOOKUP(A94,[1]Общее!$D$34:$AD$216,9,0),IF(AND(VLOOKUP(A94,[1]Общее!$D$34:$AD$216,8,0)&gt;0,VLOOKUP(A94,[1]Общее!$D$34:$AD$216,8,0)&lt;&gt;"нет информации"),VLOOKUP(A94,[1]Общее!$D$34:$AD$216,8,0),IF(AND(VLOOKUP(A94,[1]Общее!$D$34:$AD$216,7,0)&gt;0,VLOOKUP(A94,[1]Общее!$D$34:$AD$216,7,0)&lt;&gt;"нет информации"),VLOOKUP(A94,[1]Общее!$D$34:$AD$216,7,0),IF(AND(VLOOKUP(A94,[1]Общее!$D$34:$AD$216,6,0)&gt;0,VLOOKUP(A94,[1]Общее!$D$34:$AD$216,6,0)&lt;&gt;"нет информации"),VLOOKUP(A94,[1]Общее!$D$34:$AD$216,6,0),"нет сведений (либо работы выполнены)"))))))))</f>
        <v>#N/A</v>
      </c>
      <c r="H94" s="50" t="s">
        <v>970</v>
      </c>
      <c r="I94" s="64"/>
    </row>
    <row r="95" spans="1:9" ht="63.75" x14ac:dyDescent="0.25">
      <c r="A95" s="43" t="s">
        <v>785</v>
      </c>
      <c r="B95" s="20"/>
      <c r="C95" s="43" t="s">
        <v>784</v>
      </c>
      <c r="D95" s="45"/>
      <c r="E95" s="60" t="s">
        <v>944</v>
      </c>
      <c r="F95" s="60" t="str">
        <f>IF(G95=[1]Общее!$P215,"Ордер на земляные работы",IF(G95=[1]Общее!$O215,"Заявление на проведение земляных работ",IF(G95=[1]Общее!$N215,"Получение разрешения на размещение",IF(G95=[1]Общее!$M215,[1]Общее!$M$2,IF(G95=[1]Общее!$L215,[1]Общее!$L$2,IF(G95=[1]Общее!$K$124,[1]Общее!$K$2,IF(G95=[1]Общее!$J$124,[1]Общее!$J$2,IF(G95=[1]Общее!$I$124,[1]Общее!$I$2,"Текущих работ не выполненно"))))))))</f>
        <v>Текущих работ не выполненно</v>
      </c>
      <c r="G95" s="61" t="str">
        <f>IF(AND(VLOOKUP(A95,[1]Общее!$D$34:$AD$216,13,0)&gt;0,VLOOKUP(A95,[1]Общее!$D$34:$AD$216,13,0)&lt;&gt;"нет информации"),VLOOKUP(A95,[1]Общее!$D$34:$AD$216,13,0),IF(AND(VLOOKUP(A95,[1]Общее!$D$34:$AD$216,12,0)&gt;0,VLOOKUP(A95,[1]Общее!$D$34:$AD$216,12,0)&lt;&gt;"нет информации"),VLOOKUP(A95,[1]Общее!$D$34:$AD$216,12,0),IF(AND(VLOOKUP(A95,[1]Общее!$D$34:$AD$216,11,0)&gt;0,VLOOKUP(A95,[1]Общее!$D$34:$AD$216,11,0)&lt;&gt;"нет информации"),VLOOKUP(A95,[1]Общее!$D$34:$AD$216,11,0),IF(AND(VLOOKUP(A95,[1]Общее!$D$34:$AD$216,10,0)&gt;0,VLOOKUP(A95,[1]Общее!$D$34:$AD$216,10,0)&lt;&gt;"нет информации"),VLOOKUP(A95,[1]Общее!$D$34:$AD$216,10,0),IF(AND(VLOOKUP(A95,[1]Общее!$D$34:$AD$216,9,0)&gt;0,VLOOKUP(A95,[1]Общее!$D$34:$AD$216,9,0)&lt;&gt;"нет информации"),VLOOKUP(A95,[1]Общее!$D$34:$AD$216,9,0),IF(AND(VLOOKUP(A95,[1]Общее!$D$34:$AD$216,8,0)&gt;0,VLOOKUP(A95,[1]Общее!$D$34:$AD$216,8,0)&lt;&gt;"нет информации"),VLOOKUP(A95,[1]Общее!$D$34:$AD$216,8,0),IF(AND(VLOOKUP(A95,[1]Общее!$D$34:$AD$216,7,0)&gt;0,VLOOKUP(A95,[1]Общее!$D$34:$AD$216,7,0)&lt;&gt;"нет информации"),VLOOKUP(A95,[1]Общее!$D$34:$AD$216,7,0),IF(AND(VLOOKUP(A95,[1]Общее!$D$34:$AD$216,6,0)&gt;0,VLOOKUP(A95,[1]Общее!$D$34:$AD$216,6,0)&lt;&gt;"нет информации"),VLOOKUP(A95,[1]Общее!$D$34:$AD$216,6,0),"нет сведений (либо работы выполнены)"))))))))</f>
        <v>от 05.11.2019 №23/19</v>
      </c>
      <c r="H95" s="50" t="s">
        <v>970</v>
      </c>
      <c r="I95" s="64"/>
    </row>
    <row r="96" spans="1:9" ht="89.25" x14ac:dyDescent="0.25">
      <c r="A96" s="43" t="s">
        <v>787</v>
      </c>
      <c r="B96" s="20"/>
      <c r="C96" s="43" t="s">
        <v>786</v>
      </c>
      <c r="D96" s="45"/>
      <c r="E96" s="60" t="s">
        <v>945</v>
      </c>
      <c r="F96" s="60" t="e">
        <f>IF(G96=[1]Общее!$P216,"Ордер на земляные работы",IF(G96=[1]Общее!$O216,"Заявление на проведение земляных работ",IF(G96=[1]Общее!$N216,"Получение разрешения на размещение",IF(G96=[1]Общее!$M216,[1]Общее!$M$2,IF(G96=[1]Общее!$L216,[1]Общее!$L$2,IF(G96=[1]Общее!$K$124,[1]Общее!$K$2,IF(G96=[1]Общее!$J$124,[1]Общее!$J$2,IF(G96=[1]Общее!$I$124,[1]Общее!$I$2,"Текущих работ не выполненно"))))))))</f>
        <v>#N/A</v>
      </c>
      <c r="G96" s="61" t="e">
        <f>IF(AND(VLOOKUP(A96,[1]Общее!$D$34:$AD$216,13,0)&gt;0,VLOOKUP(A96,[1]Общее!$D$34:$AD$216,13,0)&lt;&gt;"нет информации"),VLOOKUP(A96,[1]Общее!$D$34:$AD$216,13,0),IF(AND(VLOOKUP(A96,[1]Общее!$D$34:$AD$216,12,0)&gt;0,VLOOKUP(A96,[1]Общее!$D$34:$AD$216,12,0)&lt;&gt;"нет информации"),VLOOKUP(A96,[1]Общее!$D$34:$AD$216,12,0),IF(AND(VLOOKUP(A96,[1]Общее!$D$34:$AD$216,11,0)&gt;0,VLOOKUP(A96,[1]Общее!$D$34:$AD$216,11,0)&lt;&gt;"нет информации"),VLOOKUP(A96,[1]Общее!$D$34:$AD$216,11,0),IF(AND(VLOOKUP(A96,[1]Общее!$D$34:$AD$216,10,0)&gt;0,VLOOKUP(A96,[1]Общее!$D$34:$AD$216,10,0)&lt;&gt;"нет информации"),VLOOKUP(A96,[1]Общее!$D$34:$AD$216,10,0),IF(AND(VLOOKUP(A96,[1]Общее!$D$34:$AD$216,9,0)&gt;0,VLOOKUP(A96,[1]Общее!$D$34:$AD$216,9,0)&lt;&gt;"нет информации"),VLOOKUP(A96,[1]Общее!$D$34:$AD$216,9,0),IF(AND(VLOOKUP(A96,[1]Общее!$D$34:$AD$216,8,0)&gt;0,VLOOKUP(A96,[1]Общее!$D$34:$AD$216,8,0)&lt;&gt;"нет информации"),VLOOKUP(A96,[1]Общее!$D$34:$AD$216,8,0),IF(AND(VLOOKUP(A96,[1]Общее!$D$34:$AD$216,7,0)&gt;0,VLOOKUP(A96,[1]Общее!$D$34:$AD$216,7,0)&lt;&gt;"нет информации"),VLOOKUP(A96,[1]Общее!$D$34:$AD$216,7,0),IF(AND(VLOOKUP(A96,[1]Общее!$D$34:$AD$216,6,0)&gt;0,VLOOKUP(A96,[1]Общее!$D$34:$AD$216,6,0)&lt;&gt;"нет информации"),VLOOKUP(A96,[1]Общее!$D$34:$AD$216,6,0),"нет сведений (либо работы выполнены)"))))))))</f>
        <v>#N/A</v>
      </c>
      <c r="H96" s="50" t="s">
        <v>913</v>
      </c>
      <c r="I96" s="64"/>
    </row>
    <row r="97" spans="1:9" ht="102" x14ac:dyDescent="0.25">
      <c r="A97" s="43" t="s">
        <v>789</v>
      </c>
      <c r="B97" s="20"/>
      <c r="C97" s="43" t="s">
        <v>788</v>
      </c>
      <c r="D97" s="45"/>
      <c r="E97" s="60" t="s">
        <v>946</v>
      </c>
      <c r="F97" s="60" t="e">
        <f>IF(G97=[1]Общее!$P217,"Ордер на земляные работы",IF(G97=[1]Общее!$O217,"Заявление на проведение земляных работ",IF(G97=[1]Общее!$N217,"Получение разрешения на размещение",IF(G97=[1]Общее!$M217,[1]Общее!$M$2,IF(G97=[1]Общее!$L217,[1]Общее!$L$2,IF(G97=[1]Общее!$K$124,[1]Общее!$K$2,IF(G97=[1]Общее!$J$124,[1]Общее!$J$2,IF(G97=[1]Общее!$I$124,[1]Общее!$I$2,"Текущих работ не выполненно"))))))))</f>
        <v>#N/A</v>
      </c>
      <c r="G97" s="61" t="e">
        <f>IF(AND(VLOOKUP(A97,[1]Общее!$D$34:$AD$216,13,0)&gt;0,VLOOKUP(A97,[1]Общее!$D$34:$AD$216,13,0)&lt;&gt;"нет информации"),VLOOKUP(A97,[1]Общее!$D$34:$AD$216,13,0),IF(AND(VLOOKUP(A97,[1]Общее!$D$34:$AD$216,12,0)&gt;0,VLOOKUP(A97,[1]Общее!$D$34:$AD$216,12,0)&lt;&gt;"нет информации"),VLOOKUP(A97,[1]Общее!$D$34:$AD$216,12,0),IF(AND(VLOOKUP(A97,[1]Общее!$D$34:$AD$216,11,0)&gt;0,VLOOKUP(A97,[1]Общее!$D$34:$AD$216,11,0)&lt;&gt;"нет информации"),VLOOKUP(A97,[1]Общее!$D$34:$AD$216,11,0),IF(AND(VLOOKUP(A97,[1]Общее!$D$34:$AD$216,10,0)&gt;0,VLOOKUP(A97,[1]Общее!$D$34:$AD$216,10,0)&lt;&gt;"нет информации"),VLOOKUP(A97,[1]Общее!$D$34:$AD$216,10,0),IF(AND(VLOOKUP(A97,[1]Общее!$D$34:$AD$216,9,0)&gt;0,VLOOKUP(A97,[1]Общее!$D$34:$AD$216,9,0)&lt;&gt;"нет информации"),VLOOKUP(A97,[1]Общее!$D$34:$AD$216,9,0),IF(AND(VLOOKUP(A97,[1]Общее!$D$34:$AD$216,8,0)&gt;0,VLOOKUP(A97,[1]Общее!$D$34:$AD$216,8,0)&lt;&gt;"нет информации"),VLOOKUP(A97,[1]Общее!$D$34:$AD$216,8,0),IF(AND(VLOOKUP(A97,[1]Общее!$D$34:$AD$216,7,0)&gt;0,VLOOKUP(A97,[1]Общее!$D$34:$AD$216,7,0)&lt;&gt;"нет информации"),VLOOKUP(A97,[1]Общее!$D$34:$AD$216,7,0),IF(AND(VLOOKUP(A97,[1]Общее!$D$34:$AD$216,6,0)&gt;0,VLOOKUP(A97,[1]Общее!$D$34:$AD$216,6,0)&lt;&gt;"нет информации"),VLOOKUP(A97,[1]Общее!$D$34:$AD$216,6,0),"нет сведений (либо работы выполнены)"))))))))</f>
        <v>#N/A</v>
      </c>
      <c r="H97" s="50" t="s">
        <v>971</v>
      </c>
      <c r="I97" s="64"/>
    </row>
    <row r="98" spans="1:9" ht="60" x14ac:dyDescent="0.25">
      <c r="A98" s="43" t="s">
        <v>791</v>
      </c>
      <c r="B98" s="20"/>
      <c r="C98" s="43" t="s">
        <v>790</v>
      </c>
      <c r="D98" s="45"/>
      <c r="E98" s="60" t="s">
        <v>947</v>
      </c>
      <c r="F98" s="60" t="e">
        <f>IF(G98=[1]Общее!$P218,"Ордер на земляные работы",IF(G98=[1]Общее!$O218,"Заявление на проведение земляных работ",IF(G98=[1]Общее!$N218,"Получение разрешения на размещение",IF(G98=[1]Общее!$M218,[1]Общее!$M$2,IF(G98=[1]Общее!$L218,[1]Общее!$L$2,IF(G98=[1]Общее!$K$124,[1]Общее!$K$2,IF(G98=[1]Общее!$J$124,[1]Общее!$J$2,IF(G98=[1]Общее!$I$124,[1]Общее!$I$2,"Текущих работ не выполненно"))))))))</f>
        <v>#N/A</v>
      </c>
      <c r="G98" s="61" t="e">
        <f>IF(AND(VLOOKUP(A98,[1]Общее!$D$34:$AD$216,13,0)&gt;0,VLOOKUP(A98,[1]Общее!$D$34:$AD$216,13,0)&lt;&gt;"нет информации"),VLOOKUP(A98,[1]Общее!$D$34:$AD$216,13,0),IF(AND(VLOOKUP(A98,[1]Общее!$D$34:$AD$216,12,0)&gt;0,VLOOKUP(A98,[1]Общее!$D$34:$AD$216,12,0)&lt;&gt;"нет информации"),VLOOKUP(A98,[1]Общее!$D$34:$AD$216,12,0),IF(AND(VLOOKUP(A98,[1]Общее!$D$34:$AD$216,11,0)&gt;0,VLOOKUP(A98,[1]Общее!$D$34:$AD$216,11,0)&lt;&gt;"нет информации"),VLOOKUP(A98,[1]Общее!$D$34:$AD$216,11,0),IF(AND(VLOOKUP(A98,[1]Общее!$D$34:$AD$216,10,0)&gt;0,VLOOKUP(A98,[1]Общее!$D$34:$AD$216,10,0)&lt;&gt;"нет информации"),VLOOKUP(A98,[1]Общее!$D$34:$AD$216,10,0),IF(AND(VLOOKUP(A98,[1]Общее!$D$34:$AD$216,9,0)&gt;0,VLOOKUP(A98,[1]Общее!$D$34:$AD$216,9,0)&lt;&gt;"нет информации"),VLOOKUP(A98,[1]Общее!$D$34:$AD$216,9,0),IF(AND(VLOOKUP(A98,[1]Общее!$D$34:$AD$216,8,0)&gt;0,VLOOKUP(A98,[1]Общее!$D$34:$AD$216,8,0)&lt;&gt;"нет информации"),VLOOKUP(A98,[1]Общее!$D$34:$AD$216,8,0),IF(AND(VLOOKUP(A98,[1]Общее!$D$34:$AD$216,7,0)&gt;0,VLOOKUP(A98,[1]Общее!$D$34:$AD$216,7,0)&lt;&gt;"нет информации"),VLOOKUP(A98,[1]Общее!$D$34:$AD$216,7,0),IF(AND(VLOOKUP(A98,[1]Общее!$D$34:$AD$216,6,0)&gt;0,VLOOKUP(A98,[1]Общее!$D$34:$AD$216,6,0)&lt;&gt;"нет информации"),VLOOKUP(A98,[1]Общее!$D$34:$AD$216,6,0),"нет сведений (либо работы выполнены)"))))))))</f>
        <v>#N/A</v>
      </c>
      <c r="H98" s="50" t="s">
        <v>971</v>
      </c>
      <c r="I98" s="64"/>
    </row>
    <row r="99" spans="1:9" ht="76.5" x14ac:dyDescent="0.25">
      <c r="A99" s="43" t="s">
        <v>793</v>
      </c>
      <c r="B99" s="20"/>
      <c r="C99" s="43" t="s">
        <v>792</v>
      </c>
      <c r="D99" s="45"/>
      <c r="E99" s="60" t="s">
        <v>949</v>
      </c>
      <c r="F99" s="60" t="e">
        <f>IF(G99=[1]Общее!$P219,"Ордер на земляные работы",IF(G99=[1]Общее!$O219,"Заявление на проведение земляных работ",IF(G99=[1]Общее!$N219,"Получение разрешения на размещение",IF(G99=[1]Общее!$M219,[1]Общее!$M$2,IF(G99=[1]Общее!$L219,[1]Общее!$L$2,IF(G99=[1]Общее!$K$124,[1]Общее!$K$2,IF(G99=[1]Общее!$J$124,[1]Общее!$J$2,IF(G99=[1]Общее!$I$124,[1]Общее!$I$2,"Текущих работ не выполненно"))))))))</f>
        <v>#N/A</v>
      </c>
      <c r="G99" s="61" t="e">
        <f>IF(AND(VLOOKUP(A99,[1]Общее!$D$34:$AD$216,13,0)&gt;0,VLOOKUP(A99,[1]Общее!$D$34:$AD$216,13,0)&lt;&gt;"нет информации"),VLOOKUP(A99,[1]Общее!$D$34:$AD$216,13,0),IF(AND(VLOOKUP(A99,[1]Общее!$D$34:$AD$216,12,0)&gt;0,VLOOKUP(A99,[1]Общее!$D$34:$AD$216,12,0)&lt;&gt;"нет информации"),VLOOKUP(A99,[1]Общее!$D$34:$AD$216,12,0),IF(AND(VLOOKUP(A99,[1]Общее!$D$34:$AD$216,11,0)&gt;0,VLOOKUP(A99,[1]Общее!$D$34:$AD$216,11,0)&lt;&gt;"нет информации"),VLOOKUP(A99,[1]Общее!$D$34:$AD$216,11,0),IF(AND(VLOOKUP(A99,[1]Общее!$D$34:$AD$216,10,0)&gt;0,VLOOKUP(A99,[1]Общее!$D$34:$AD$216,10,0)&lt;&gt;"нет информации"),VLOOKUP(A99,[1]Общее!$D$34:$AD$216,10,0),IF(AND(VLOOKUP(A99,[1]Общее!$D$34:$AD$216,9,0)&gt;0,VLOOKUP(A99,[1]Общее!$D$34:$AD$216,9,0)&lt;&gt;"нет информации"),VLOOKUP(A99,[1]Общее!$D$34:$AD$216,9,0),IF(AND(VLOOKUP(A99,[1]Общее!$D$34:$AD$216,8,0)&gt;0,VLOOKUP(A99,[1]Общее!$D$34:$AD$216,8,0)&lt;&gt;"нет информации"),VLOOKUP(A99,[1]Общее!$D$34:$AD$216,8,0),IF(AND(VLOOKUP(A99,[1]Общее!$D$34:$AD$216,7,0)&gt;0,VLOOKUP(A99,[1]Общее!$D$34:$AD$216,7,0)&lt;&gt;"нет информации"),VLOOKUP(A99,[1]Общее!$D$34:$AD$216,7,0),IF(AND(VLOOKUP(A99,[1]Общее!$D$34:$AD$216,6,0)&gt;0,VLOOKUP(A99,[1]Общее!$D$34:$AD$216,6,0)&lt;&gt;"нет информации"),VLOOKUP(A99,[1]Общее!$D$34:$AD$216,6,0),"нет сведений (либо работы выполнены)"))))))))</f>
        <v>#N/A</v>
      </c>
      <c r="H99" s="50" t="s">
        <v>913</v>
      </c>
      <c r="I99" s="64"/>
    </row>
    <row r="100" spans="1:9" ht="89.25" x14ac:dyDescent="0.25">
      <c r="A100" s="43" t="s">
        <v>795</v>
      </c>
      <c r="B100" s="20"/>
      <c r="C100" s="43" t="s">
        <v>794</v>
      </c>
      <c r="D100" s="45"/>
      <c r="E100" s="60" t="s">
        <v>910</v>
      </c>
      <c r="F100" s="60" t="e">
        <f>IF(G100=[1]Общее!$P220,"Ордер на земляные работы",IF(G100=[1]Общее!$O220,"Заявление на проведение земляных работ",IF(G100=[1]Общее!$N220,"Получение разрешения на размещение",IF(G100=[1]Общее!$M220,[1]Общее!$M$2,IF(G100=[1]Общее!$L220,[1]Общее!$L$2,IF(G100=[1]Общее!$K$124,[1]Общее!$K$2,IF(G100=[1]Общее!$J$124,[1]Общее!$J$2,IF(G100=[1]Общее!$I$124,[1]Общее!$I$2,"Текущих работ не выполненно"))))))))</f>
        <v>#N/A</v>
      </c>
      <c r="G100" s="61" t="e">
        <f>IF(AND(VLOOKUP(A100,[1]Общее!$D$34:$AD$216,13,0)&gt;0,VLOOKUP(A100,[1]Общее!$D$34:$AD$216,13,0)&lt;&gt;"нет информации"),VLOOKUP(A100,[1]Общее!$D$34:$AD$216,13,0),IF(AND(VLOOKUP(A100,[1]Общее!$D$34:$AD$216,12,0)&gt;0,VLOOKUP(A100,[1]Общее!$D$34:$AD$216,12,0)&lt;&gt;"нет информации"),VLOOKUP(A100,[1]Общее!$D$34:$AD$216,12,0),IF(AND(VLOOKUP(A100,[1]Общее!$D$34:$AD$216,11,0)&gt;0,VLOOKUP(A100,[1]Общее!$D$34:$AD$216,11,0)&lt;&gt;"нет информации"),VLOOKUP(A100,[1]Общее!$D$34:$AD$216,11,0),IF(AND(VLOOKUP(A100,[1]Общее!$D$34:$AD$216,10,0)&gt;0,VLOOKUP(A100,[1]Общее!$D$34:$AD$216,10,0)&lt;&gt;"нет информации"),VLOOKUP(A100,[1]Общее!$D$34:$AD$216,10,0),IF(AND(VLOOKUP(A100,[1]Общее!$D$34:$AD$216,9,0)&gt;0,VLOOKUP(A100,[1]Общее!$D$34:$AD$216,9,0)&lt;&gt;"нет информации"),VLOOKUP(A100,[1]Общее!$D$34:$AD$216,9,0),IF(AND(VLOOKUP(A100,[1]Общее!$D$34:$AD$216,8,0)&gt;0,VLOOKUP(A100,[1]Общее!$D$34:$AD$216,8,0)&lt;&gt;"нет информации"),VLOOKUP(A100,[1]Общее!$D$34:$AD$216,8,0),IF(AND(VLOOKUP(A100,[1]Общее!$D$34:$AD$216,7,0)&gt;0,VLOOKUP(A100,[1]Общее!$D$34:$AD$216,7,0)&lt;&gt;"нет информации"),VLOOKUP(A100,[1]Общее!$D$34:$AD$216,7,0),IF(AND(VLOOKUP(A100,[1]Общее!$D$34:$AD$216,6,0)&gt;0,VLOOKUP(A100,[1]Общее!$D$34:$AD$216,6,0)&lt;&gt;"нет информации"),VLOOKUP(A100,[1]Общее!$D$34:$AD$216,6,0),"нет сведений (либо работы выполнены)"))))))))</f>
        <v>#N/A</v>
      </c>
      <c r="H100" s="50" t="s">
        <v>972</v>
      </c>
      <c r="I100" s="64"/>
    </row>
    <row r="101" spans="1:9" ht="89.25" x14ac:dyDescent="0.25">
      <c r="A101" s="43" t="s">
        <v>797</v>
      </c>
      <c r="B101" s="20"/>
      <c r="C101" s="43" t="s">
        <v>796</v>
      </c>
      <c r="D101" s="45"/>
      <c r="E101" s="60" t="s">
        <v>948</v>
      </c>
      <c r="F101" s="60" t="e">
        <f>IF(G101=[1]Общее!$P221,"Ордер на земляные работы",IF(G101=[1]Общее!$O221,"Заявление на проведение земляных работ",IF(G101=[1]Общее!$N221,"Получение разрешения на размещение",IF(G101=[1]Общее!$M221,[1]Общее!$M$2,IF(G101=[1]Общее!$L221,[1]Общее!$L$2,IF(G101=[1]Общее!$K$124,[1]Общее!$K$2,IF(G101=[1]Общее!$J$124,[1]Общее!$J$2,IF(G101=[1]Общее!$I$124,[1]Общее!$I$2,"Текущих работ не выполненно"))))))))</f>
        <v>#N/A</v>
      </c>
      <c r="G101" s="61" t="e">
        <f>IF(AND(VLOOKUP(A101,[1]Общее!$D$34:$AD$216,13,0)&gt;0,VLOOKUP(A101,[1]Общее!$D$34:$AD$216,13,0)&lt;&gt;"нет информации"),VLOOKUP(A101,[1]Общее!$D$34:$AD$216,13,0),IF(AND(VLOOKUP(A101,[1]Общее!$D$34:$AD$216,12,0)&gt;0,VLOOKUP(A101,[1]Общее!$D$34:$AD$216,12,0)&lt;&gt;"нет информации"),VLOOKUP(A101,[1]Общее!$D$34:$AD$216,12,0),IF(AND(VLOOKUP(A101,[1]Общее!$D$34:$AD$216,11,0)&gt;0,VLOOKUP(A101,[1]Общее!$D$34:$AD$216,11,0)&lt;&gt;"нет информации"),VLOOKUP(A101,[1]Общее!$D$34:$AD$216,11,0),IF(AND(VLOOKUP(A101,[1]Общее!$D$34:$AD$216,10,0)&gt;0,VLOOKUP(A101,[1]Общее!$D$34:$AD$216,10,0)&lt;&gt;"нет информации"),VLOOKUP(A101,[1]Общее!$D$34:$AD$216,10,0),IF(AND(VLOOKUP(A101,[1]Общее!$D$34:$AD$216,9,0)&gt;0,VLOOKUP(A101,[1]Общее!$D$34:$AD$216,9,0)&lt;&gt;"нет информации"),VLOOKUP(A101,[1]Общее!$D$34:$AD$216,9,0),IF(AND(VLOOKUP(A101,[1]Общее!$D$34:$AD$216,8,0)&gt;0,VLOOKUP(A101,[1]Общее!$D$34:$AD$216,8,0)&lt;&gt;"нет информации"),VLOOKUP(A101,[1]Общее!$D$34:$AD$216,8,0),IF(AND(VLOOKUP(A101,[1]Общее!$D$34:$AD$216,7,0)&gt;0,VLOOKUP(A101,[1]Общее!$D$34:$AD$216,7,0)&lt;&gt;"нет информации"),VLOOKUP(A101,[1]Общее!$D$34:$AD$216,7,0),IF(AND(VLOOKUP(A101,[1]Общее!$D$34:$AD$216,6,0)&gt;0,VLOOKUP(A101,[1]Общее!$D$34:$AD$216,6,0)&lt;&gt;"нет информации"),VLOOKUP(A101,[1]Общее!$D$34:$AD$216,6,0),"нет сведений (либо работы выполнены)"))))))))</f>
        <v>#N/A</v>
      </c>
      <c r="H101" s="50" t="s">
        <v>913</v>
      </c>
      <c r="I101" s="64"/>
    </row>
    <row r="102" spans="1:9" ht="76.5" x14ac:dyDescent="0.25">
      <c r="A102" s="43" t="s">
        <v>799</v>
      </c>
      <c r="B102" s="20"/>
      <c r="C102" s="43" t="s">
        <v>798</v>
      </c>
      <c r="D102" s="45"/>
      <c r="E102" s="60" t="s">
        <v>913</v>
      </c>
      <c r="F102" s="60" t="e">
        <f>IF(G102=[1]Общее!$P222,"Ордер на земляные работы",IF(G102=[1]Общее!$O222,"Заявление на проведение земляных работ",IF(G102=[1]Общее!$N222,"Получение разрешения на размещение",IF(G102=[1]Общее!$M222,[1]Общее!$M$2,IF(G102=[1]Общее!$L222,[1]Общее!$L$2,IF(G102=[1]Общее!$K$124,[1]Общее!$K$2,IF(G102=[1]Общее!$J$124,[1]Общее!$J$2,IF(G102=[1]Общее!$I$124,[1]Общее!$I$2,"Текущих работ не выполненно"))))))))</f>
        <v>#N/A</v>
      </c>
      <c r="G102" s="61" t="e">
        <f>IF(AND(VLOOKUP(A102,[1]Общее!$D$34:$AD$216,13,0)&gt;0,VLOOKUP(A102,[1]Общее!$D$34:$AD$216,13,0)&lt;&gt;"нет информации"),VLOOKUP(A102,[1]Общее!$D$34:$AD$216,13,0),IF(AND(VLOOKUP(A102,[1]Общее!$D$34:$AD$216,12,0)&gt;0,VLOOKUP(A102,[1]Общее!$D$34:$AD$216,12,0)&lt;&gt;"нет информации"),VLOOKUP(A102,[1]Общее!$D$34:$AD$216,12,0),IF(AND(VLOOKUP(A102,[1]Общее!$D$34:$AD$216,11,0)&gt;0,VLOOKUP(A102,[1]Общее!$D$34:$AD$216,11,0)&lt;&gt;"нет информации"),VLOOKUP(A102,[1]Общее!$D$34:$AD$216,11,0),IF(AND(VLOOKUP(A102,[1]Общее!$D$34:$AD$216,10,0)&gt;0,VLOOKUP(A102,[1]Общее!$D$34:$AD$216,10,0)&lt;&gt;"нет информации"),VLOOKUP(A102,[1]Общее!$D$34:$AD$216,10,0),IF(AND(VLOOKUP(A102,[1]Общее!$D$34:$AD$216,9,0)&gt;0,VLOOKUP(A102,[1]Общее!$D$34:$AD$216,9,0)&lt;&gt;"нет информации"),VLOOKUP(A102,[1]Общее!$D$34:$AD$216,9,0),IF(AND(VLOOKUP(A102,[1]Общее!$D$34:$AD$216,8,0)&gt;0,VLOOKUP(A102,[1]Общее!$D$34:$AD$216,8,0)&lt;&gt;"нет информации"),VLOOKUP(A102,[1]Общее!$D$34:$AD$216,8,0),IF(AND(VLOOKUP(A102,[1]Общее!$D$34:$AD$216,7,0)&gt;0,VLOOKUP(A102,[1]Общее!$D$34:$AD$216,7,0)&lt;&gt;"нет информации"),VLOOKUP(A102,[1]Общее!$D$34:$AD$216,7,0),IF(AND(VLOOKUP(A102,[1]Общее!$D$34:$AD$216,6,0)&gt;0,VLOOKUP(A102,[1]Общее!$D$34:$AD$216,6,0)&lt;&gt;"нет информации"),VLOOKUP(A102,[1]Общее!$D$34:$AD$216,6,0),"нет сведений (либо работы выполнены)"))))))))</f>
        <v>#N/A</v>
      </c>
      <c r="H102" s="50" t="s">
        <v>913</v>
      </c>
      <c r="I102" s="64"/>
    </row>
    <row r="103" spans="1:9" ht="76.5" x14ac:dyDescent="0.25">
      <c r="A103" s="43" t="s">
        <v>801</v>
      </c>
      <c r="B103" s="20"/>
      <c r="C103" s="43" t="s">
        <v>800</v>
      </c>
      <c r="D103" s="45"/>
      <c r="E103" s="60" t="s">
        <v>913</v>
      </c>
      <c r="F103" s="60" t="e">
        <f>IF(G103=[1]Общее!$P223,"Ордер на земляные работы",IF(G103=[1]Общее!$O223,"Заявление на проведение земляных работ",IF(G103=[1]Общее!$N223,"Получение разрешения на размещение",IF(G103=[1]Общее!$M223,[1]Общее!$M$2,IF(G103=[1]Общее!$L223,[1]Общее!$L$2,IF(G103=[1]Общее!$K$124,[1]Общее!$K$2,IF(G103=[1]Общее!$J$124,[1]Общее!$J$2,IF(G103=[1]Общее!$I$124,[1]Общее!$I$2,"Текущих работ не выполненно"))))))))</f>
        <v>#N/A</v>
      </c>
      <c r="G103" s="61" t="e">
        <f>IF(AND(VLOOKUP(A103,[1]Общее!$D$34:$AD$216,13,0)&gt;0,VLOOKUP(A103,[1]Общее!$D$34:$AD$216,13,0)&lt;&gt;"нет информации"),VLOOKUP(A103,[1]Общее!$D$34:$AD$216,13,0),IF(AND(VLOOKUP(A103,[1]Общее!$D$34:$AD$216,12,0)&gt;0,VLOOKUP(A103,[1]Общее!$D$34:$AD$216,12,0)&lt;&gt;"нет информации"),VLOOKUP(A103,[1]Общее!$D$34:$AD$216,12,0),IF(AND(VLOOKUP(A103,[1]Общее!$D$34:$AD$216,11,0)&gt;0,VLOOKUP(A103,[1]Общее!$D$34:$AD$216,11,0)&lt;&gt;"нет информации"),VLOOKUP(A103,[1]Общее!$D$34:$AD$216,11,0),IF(AND(VLOOKUP(A103,[1]Общее!$D$34:$AD$216,10,0)&gt;0,VLOOKUP(A103,[1]Общее!$D$34:$AD$216,10,0)&lt;&gt;"нет информации"),VLOOKUP(A103,[1]Общее!$D$34:$AD$216,10,0),IF(AND(VLOOKUP(A103,[1]Общее!$D$34:$AD$216,9,0)&gt;0,VLOOKUP(A103,[1]Общее!$D$34:$AD$216,9,0)&lt;&gt;"нет информации"),VLOOKUP(A103,[1]Общее!$D$34:$AD$216,9,0),IF(AND(VLOOKUP(A103,[1]Общее!$D$34:$AD$216,8,0)&gt;0,VLOOKUP(A103,[1]Общее!$D$34:$AD$216,8,0)&lt;&gt;"нет информации"),VLOOKUP(A103,[1]Общее!$D$34:$AD$216,8,0),IF(AND(VLOOKUP(A103,[1]Общее!$D$34:$AD$216,7,0)&gt;0,VLOOKUP(A103,[1]Общее!$D$34:$AD$216,7,0)&lt;&gt;"нет информации"),VLOOKUP(A103,[1]Общее!$D$34:$AD$216,7,0),IF(AND(VLOOKUP(A103,[1]Общее!$D$34:$AD$216,6,0)&gt;0,VLOOKUP(A103,[1]Общее!$D$34:$AD$216,6,0)&lt;&gt;"нет информации"),VLOOKUP(A103,[1]Общее!$D$34:$AD$216,6,0),"нет сведений (либо работы выполнены)"))))))))</f>
        <v>#N/A</v>
      </c>
      <c r="H103" s="50" t="s">
        <v>913</v>
      </c>
      <c r="I103" s="64"/>
    </row>
    <row r="104" spans="1:9" ht="76.5" x14ac:dyDescent="0.25">
      <c r="A104" s="43" t="s">
        <v>802</v>
      </c>
      <c r="B104" s="20"/>
      <c r="C104" s="43" t="s">
        <v>800</v>
      </c>
      <c r="D104" s="45"/>
      <c r="E104" s="60" t="s">
        <v>924</v>
      </c>
      <c r="F104" s="60" t="e">
        <f>IF(G104=[1]Общее!$P224,"Ордер на земляные работы",IF(G104=[1]Общее!$O224,"Заявление на проведение земляных работ",IF(G104=[1]Общее!$N224,"Получение разрешения на размещение",IF(G104=[1]Общее!$M224,[1]Общее!$M$2,IF(G104=[1]Общее!$L224,[1]Общее!$L$2,IF(G104=[1]Общее!$K$124,[1]Общее!$K$2,IF(G104=[1]Общее!$J$124,[1]Общее!$J$2,IF(G104=[1]Общее!$I$124,[1]Общее!$I$2,"Текущих работ не выполненно"))))))))</f>
        <v>#N/A</v>
      </c>
      <c r="G104" s="61" t="e">
        <f>IF(AND(VLOOKUP(A104,[1]Общее!$D$34:$AD$216,13,0)&gt;0,VLOOKUP(A104,[1]Общее!$D$34:$AD$216,13,0)&lt;&gt;"нет информации"),VLOOKUP(A104,[1]Общее!$D$34:$AD$216,13,0),IF(AND(VLOOKUP(A104,[1]Общее!$D$34:$AD$216,12,0)&gt;0,VLOOKUP(A104,[1]Общее!$D$34:$AD$216,12,0)&lt;&gt;"нет информации"),VLOOKUP(A104,[1]Общее!$D$34:$AD$216,12,0),IF(AND(VLOOKUP(A104,[1]Общее!$D$34:$AD$216,11,0)&gt;0,VLOOKUP(A104,[1]Общее!$D$34:$AD$216,11,0)&lt;&gt;"нет информации"),VLOOKUP(A104,[1]Общее!$D$34:$AD$216,11,0),IF(AND(VLOOKUP(A104,[1]Общее!$D$34:$AD$216,10,0)&gt;0,VLOOKUP(A104,[1]Общее!$D$34:$AD$216,10,0)&lt;&gt;"нет информации"),VLOOKUP(A104,[1]Общее!$D$34:$AD$216,10,0),IF(AND(VLOOKUP(A104,[1]Общее!$D$34:$AD$216,9,0)&gt;0,VLOOKUP(A104,[1]Общее!$D$34:$AD$216,9,0)&lt;&gt;"нет информации"),VLOOKUP(A104,[1]Общее!$D$34:$AD$216,9,0),IF(AND(VLOOKUP(A104,[1]Общее!$D$34:$AD$216,8,0)&gt;0,VLOOKUP(A104,[1]Общее!$D$34:$AD$216,8,0)&lt;&gt;"нет информации"),VLOOKUP(A104,[1]Общее!$D$34:$AD$216,8,0),IF(AND(VLOOKUP(A104,[1]Общее!$D$34:$AD$216,7,0)&gt;0,VLOOKUP(A104,[1]Общее!$D$34:$AD$216,7,0)&lt;&gt;"нет информации"),VLOOKUP(A104,[1]Общее!$D$34:$AD$216,7,0),IF(AND(VLOOKUP(A104,[1]Общее!$D$34:$AD$216,6,0)&gt;0,VLOOKUP(A104,[1]Общее!$D$34:$AD$216,6,0)&lt;&gt;"нет информации"),VLOOKUP(A104,[1]Общее!$D$34:$AD$216,6,0),"нет сведений (либо работы выполнены)"))))))))</f>
        <v>#N/A</v>
      </c>
      <c r="H104" s="50" t="s">
        <v>971</v>
      </c>
      <c r="I104" s="64"/>
    </row>
    <row r="105" spans="1:9" ht="76.5" x14ac:dyDescent="0.25">
      <c r="A105" s="43" t="s">
        <v>804</v>
      </c>
      <c r="B105" s="20"/>
      <c r="C105" s="43" t="s">
        <v>803</v>
      </c>
      <c r="D105" s="45"/>
      <c r="E105" s="60" t="s">
        <v>950</v>
      </c>
      <c r="F105" s="60" t="e">
        <f>IF(G105=[1]Общее!$P225,"Ордер на земляные работы",IF(G105=[1]Общее!$O225,"Заявление на проведение земляных работ",IF(G105=[1]Общее!$N225,"Получение разрешения на размещение",IF(G105=[1]Общее!$M225,[1]Общее!$M$2,IF(G105=[1]Общее!$L225,[1]Общее!$L$2,IF(G105=[1]Общее!$K$124,[1]Общее!$K$2,IF(G105=[1]Общее!$J$124,[1]Общее!$J$2,IF(G105=[1]Общее!$I$124,[1]Общее!$I$2,"Текущих работ не выполненно"))))))))</f>
        <v>#N/A</v>
      </c>
      <c r="G105" s="61" t="e">
        <f>IF(AND(VLOOKUP(A105,[1]Общее!$D$34:$AD$216,13,0)&gt;0,VLOOKUP(A105,[1]Общее!$D$34:$AD$216,13,0)&lt;&gt;"нет информации"),VLOOKUP(A105,[1]Общее!$D$34:$AD$216,13,0),IF(AND(VLOOKUP(A105,[1]Общее!$D$34:$AD$216,12,0)&gt;0,VLOOKUP(A105,[1]Общее!$D$34:$AD$216,12,0)&lt;&gt;"нет информации"),VLOOKUP(A105,[1]Общее!$D$34:$AD$216,12,0),IF(AND(VLOOKUP(A105,[1]Общее!$D$34:$AD$216,11,0)&gt;0,VLOOKUP(A105,[1]Общее!$D$34:$AD$216,11,0)&lt;&gt;"нет информации"),VLOOKUP(A105,[1]Общее!$D$34:$AD$216,11,0),IF(AND(VLOOKUP(A105,[1]Общее!$D$34:$AD$216,10,0)&gt;0,VLOOKUP(A105,[1]Общее!$D$34:$AD$216,10,0)&lt;&gt;"нет информации"),VLOOKUP(A105,[1]Общее!$D$34:$AD$216,10,0),IF(AND(VLOOKUP(A105,[1]Общее!$D$34:$AD$216,9,0)&gt;0,VLOOKUP(A105,[1]Общее!$D$34:$AD$216,9,0)&lt;&gt;"нет информации"),VLOOKUP(A105,[1]Общее!$D$34:$AD$216,9,0),IF(AND(VLOOKUP(A105,[1]Общее!$D$34:$AD$216,8,0)&gt;0,VLOOKUP(A105,[1]Общее!$D$34:$AD$216,8,0)&lt;&gt;"нет информации"),VLOOKUP(A105,[1]Общее!$D$34:$AD$216,8,0),IF(AND(VLOOKUP(A105,[1]Общее!$D$34:$AD$216,7,0)&gt;0,VLOOKUP(A105,[1]Общее!$D$34:$AD$216,7,0)&lt;&gt;"нет информации"),VLOOKUP(A105,[1]Общее!$D$34:$AD$216,7,0),IF(AND(VLOOKUP(A105,[1]Общее!$D$34:$AD$216,6,0)&gt;0,VLOOKUP(A105,[1]Общее!$D$34:$AD$216,6,0)&lt;&gt;"нет информации"),VLOOKUP(A105,[1]Общее!$D$34:$AD$216,6,0),"нет сведений (либо работы выполнены)"))))))))</f>
        <v>#N/A</v>
      </c>
      <c r="H105" s="50" t="s">
        <v>971</v>
      </c>
      <c r="I105" s="64"/>
    </row>
    <row r="106" spans="1:9" ht="63.75" x14ac:dyDescent="0.25">
      <c r="A106" s="43" t="s">
        <v>806</v>
      </c>
      <c r="B106" s="20"/>
      <c r="C106" s="43" t="s">
        <v>805</v>
      </c>
      <c r="D106" s="45"/>
      <c r="E106" s="60" t="s">
        <v>951</v>
      </c>
      <c r="F106" s="60" t="e">
        <f>IF(G106=[1]Общее!$P226,"Ордер на земляные работы",IF(G106=[1]Общее!$O226,"Заявление на проведение земляных работ",IF(G106=[1]Общее!$N226,"Получение разрешения на размещение",IF(G106=[1]Общее!$M226,[1]Общее!$M$2,IF(G106=[1]Общее!$L226,[1]Общее!$L$2,IF(G106=[1]Общее!$K$124,[1]Общее!$K$2,IF(G106=[1]Общее!$J$124,[1]Общее!$J$2,IF(G106=[1]Общее!$I$124,[1]Общее!$I$2,"Текущих работ не выполненно"))))))))</f>
        <v>#N/A</v>
      </c>
      <c r="G106" s="61" t="e">
        <f>IF(AND(VLOOKUP(A106,[1]Общее!$D$34:$AD$216,13,0)&gt;0,VLOOKUP(A106,[1]Общее!$D$34:$AD$216,13,0)&lt;&gt;"нет информации"),VLOOKUP(A106,[1]Общее!$D$34:$AD$216,13,0),IF(AND(VLOOKUP(A106,[1]Общее!$D$34:$AD$216,12,0)&gt;0,VLOOKUP(A106,[1]Общее!$D$34:$AD$216,12,0)&lt;&gt;"нет информации"),VLOOKUP(A106,[1]Общее!$D$34:$AD$216,12,0),IF(AND(VLOOKUP(A106,[1]Общее!$D$34:$AD$216,11,0)&gt;0,VLOOKUP(A106,[1]Общее!$D$34:$AD$216,11,0)&lt;&gt;"нет информации"),VLOOKUP(A106,[1]Общее!$D$34:$AD$216,11,0),IF(AND(VLOOKUP(A106,[1]Общее!$D$34:$AD$216,10,0)&gt;0,VLOOKUP(A106,[1]Общее!$D$34:$AD$216,10,0)&lt;&gt;"нет информации"),VLOOKUP(A106,[1]Общее!$D$34:$AD$216,10,0),IF(AND(VLOOKUP(A106,[1]Общее!$D$34:$AD$216,9,0)&gt;0,VLOOKUP(A106,[1]Общее!$D$34:$AD$216,9,0)&lt;&gt;"нет информации"),VLOOKUP(A106,[1]Общее!$D$34:$AD$216,9,0),IF(AND(VLOOKUP(A106,[1]Общее!$D$34:$AD$216,8,0)&gt;0,VLOOKUP(A106,[1]Общее!$D$34:$AD$216,8,0)&lt;&gt;"нет информации"),VLOOKUP(A106,[1]Общее!$D$34:$AD$216,8,0),IF(AND(VLOOKUP(A106,[1]Общее!$D$34:$AD$216,7,0)&gt;0,VLOOKUP(A106,[1]Общее!$D$34:$AD$216,7,0)&lt;&gt;"нет информации"),VLOOKUP(A106,[1]Общее!$D$34:$AD$216,7,0),IF(AND(VLOOKUP(A106,[1]Общее!$D$34:$AD$216,6,0)&gt;0,VLOOKUP(A106,[1]Общее!$D$34:$AD$216,6,0)&lt;&gt;"нет информации"),VLOOKUP(A106,[1]Общее!$D$34:$AD$216,6,0),"нет сведений (либо работы выполнены)"))))))))</f>
        <v>#N/A</v>
      </c>
      <c r="H106" s="50" t="s">
        <v>913</v>
      </c>
      <c r="I106" s="64"/>
    </row>
    <row r="107" spans="1:9" ht="76.5" x14ac:dyDescent="0.25">
      <c r="A107" s="43" t="s">
        <v>808</v>
      </c>
      <c r="B107" s="20"/>
      <c r="C107" s="43" t="s">
        <v>807</v>
      </c>
      <c r="D107" s="45"/>
      <c r="E107" s="60" t="s">
        <v>952</v>
      </c>
      <c r="F107" s="60" t="e">
        <f>IF(G107=[1]Общее!$P227,"Ордер на земляные работы",IF(G107=[1]Общее!$O227,"Заявление на проведение земляных работ",IF(G107=[1]Общее!$N227,"Получение разрешения на размещение",IF(G107=[1]Общее!$M227,[1]Общее!$M$2,IF(G107=[1]Общее!$L227,[1]Общее!$L$2,IF(G107=[1]Общее!$K$124,[1]Общее!$K$2,IF(G107=[1]Общее!$J$124,[1]Общее!$J$2,IF(G107=[1]Общее!$I$124,[1]Общее!$I$2,"Текущих работ не выполненно"))))))))</f>
        <v>#N/A</v>
      </c>
      <c r="G107" s="61" t="e">
        <f>IF(AND(VLOOKUP(A107,[1]Общее!$D$34:$AD$216,13,0)&gt;0,VLOOKUP(A107,[1]Общее!$D$34:$AD$216,13,0)&lt;&gt;"нет информации"),VLOOKUP(A107,[1]Общее!$D$34:$AD$216,13,0),IF(AND(VLOOKUP(A107,[1]Общее!$D$34:$AD$216,12,0)&gt;0,VLOOKUP(A107,[1]Общее!$D$34:$AD$216,12,0)&lt;&gt;"нет информации"),VLOOKUP(A107,[1]Общее!$D$34:$AD$216,12,0),IF(AND(VLOOKUP(A107,[1]Общее!$D$34:$AD$216,11,0)&gt;0,VLOOKUP(A107,[1]Общее!$D$34:$AD$216,11,0)&lt;&gt;"нет информации"),VLOOKUP(A107,[1]Общее!$D$34:$AD$216,11,0),IF(AND(VLOOKUP(A107,[1]Общее!$D$34:$AD$216,10,0)&gt;0,VLOOKUP(A107,[1]Общее!$D$34:$AD$216,10,0)&lt;&gt;"нет информации"),VLOOKUP(A107,[1]Общее!$D$34:$AD$216,10,0),IF(AND(VLOOKUP(A107,[1]Общее!$D$34:$AD$216,9,0)&gt;0,VLOOKUP(A107,[1]Общее!$D$34:$AD$216,9,0)&lt;&gt;"нет информации"),VLOOKUP(A107,[1]Общее!$D$34:$AD$216,9,0),IF(AND(VLOOKUP(A107,[1]Общее!$D$34:$AD$216,8,0)&gt;0,VLOOKUP(A107,[1]Общее!$D$34:$AD$216,8,0)&lt;&gt;"нет информации"),VLOOKUP(A107,[1]Общее!$D$34:$AD$216,8,0),IF(AND(VLOOKUP(A107,[1]Общее!$D$34:$AD$216,7,0)&gt;0,VLOOKUP(A107,[1]Общее!$D$34:$AD$216,7,0)&lt;&gt;"нет информации"),VLOOKUP(A107,[1]Общее!$D$34:$AD$216,7,0),IF(AND(VLOOKUP(A107,[1]Общее!$D$34:$AD$216,6,0)&gt;0,VLOOKUP(A107,[1]Общее!$D$34:$AD$216,6,0)&lt;&gt;"нет информации"),VLOOKUP(A107,[1]Общее!$D$34:$AD$216,6,0),"нет сведений (либо работы выполнены)"))))))))</f>
        <v>#N/A</v>
      </c>
      <c r="I107" s="64"/>
    </row>
    <row r="108" spans="1:9" ht="63.75" x14ac:dyDescent="0.25">
      <c r="A108" s="43" t="s">
        <v>811</v>
      </c>
      <c r="B108" s="43"/>
      <c r="C108" s="43" t="s">
        <v>809</v>
      </c>
      <c r="D108" s="68"/>
      <c r="E108" s="60" t="s">
        <v>953</v>
      </c>
      <c r="F108" s="60" t="str">
        <f>IF(G108=[1]Общее!$P228,"Ордер на земляные работы",IF(G108=[1]Общее!$O228,"Заявление на проведение земляных работ",IF(G108=[1]Общее!$N228,"Получение разрешения на размещение",IF(G108=[1]Общее!$M228,[1]Общее!$M$2,IF(G108=[1]Общее!$L228,[1]Общее!$L$2,IF(G108=[1]Общее!$K$124,[1]Общее!$K$2,IF(G108=[1]Общее!$J$124,[1]Общее!$J$2,IF(G108=[1]Общее!$I$124,[1]Общее!$I$2,"Текущих работ не выполненно"))))))))</f>
        <v>Текущих работ не выполненно</v>
      </c>
      <c r="G108" s="61" t="str">
        <f>IF(AND(VLOOKUP(A108,[1]Общее!$D$34:$AD$216,13,0)&gt;0,VLOOKUP(A108,[1]Общее!$D$34:$AD$216,13,0)&lt;&gt;"нет информации"),VLOOKUP(A108,[1]Общее!$D$34:$AD$216,13,0),IF(AND(VLOOKUP(A108,[1]Общее!$D$34:$AD$216,12,0)&gt;0,VLOOKUP(A108,[1]Общее!$D$34:$AD$216,12,0)&lt;&gt;"нет информации"),VLOOKUP(A108,[1]Общее!$D$34:$AD$216,12,0),IF(AND(VLOOKUP(A108,[1]Общее!$D$34:$AD$216,11,0)&gt;0,VLOOKUP(A108,[1]Общее!$D$34:$AD$216,11,0)&lt;&gt;"нет информации"),VLOOKUP(A108,[1]Общее!$D$34:$AD$216,11,0),IF(AND(VLOOKUP(A108,[1]Общее!$D$34:$AD$216,10,0)&gt;0,VLOOKUP(A108,[1]Общее!$D$34:$AD$216,10,0)&lt;&gt;"нет информации"),VLOOKUP(A108,[1]Общее!$D$34:$AD$216,10,0),IF(AND(VLOOKUP(A108,[1]Общее!$D$34:$AD$216,9,0)&gt;0,VLOOKUP(A108,[1]Общее!$D$34:$AD$216,9,0)&lt;&gt;"нет информации"),VLOOKUP(A108,[1]Общее!$D$34:$AD$216,9,0),IF(AND(VLOOKUP(A108,[1]Общее!$D$34:$AD$216,8,0)&gt;0,VLOOKUP(A108,[1]Общее!$D$34:$AD$216,8,0)&lt;&gt;"нет информации"),VLOOKUP(A108,[1]Общее!$D$34:$AD$216,8,0),IF(AND(VLOOKUP(A108,[1]Общее!$D$34:$AD$216,7,0)&gt;0,VLOOKUP(A108,[1]Общее!$D$34:$AD$216,7,0)&lt;&gt;"нет информации"),VLOOKUP(A108,[1]Общее!$D$34:$AD$216,7,0),IF(AND(VLOOKUP(A108,[1]Общее!$D$34:$AD$216,6,0)&gt;0,VLOOKUP(A108,[1]Общее!$D$34:$AD$216,6,0)&lt;&gt;"нет информации"),VLOOKUP(A108,[1]Общее!$D$34:$AD$216,6,0),"нет сведений (либо работы выполнены)"))))))))</f>
        <v>Разрешение №27/19 от 04.12.19</v>
      </c>
      <c r="H108" s="50" t="s">
        <v>971</v>
      </c>
      <c r="I108" s="64"/>
    </row>
    <row r="109" spans="1:9" ht="38.25" x14ac:dyDescent="0.25">
      <c r="A109" s="43" t="s">
        <v>812</v>
      </c>
      <c r="B109" s="43"/>
      <c r="C109" s="43" t="s">
        <v>810</v>
      </c>
      <c r="D109" s="68"/>
      <c r="E109" s="60" t="s">
        <v>913</v>
      </c>
      <c r="F109" s="60" t="e">
        <f>IF(G109=[1]Общее!$P229,"Ордер на земляные работы",IF(G109=[1]Общее!$O229,"Заявление на проведение земляных работ",IF(G109=[1]Общее!$N229,"Получение разрешения на размещение",IF(G109=[1]Общее!$M229,[1]Общее!$M$2,IF(G109=[1]Общее!$L229,[1]Общее!$L$2,IF(G109=[1]Общее!$K$124,[1]Общее!$K$2,IF(G109=[1]Общее!$J$124,[1]Общее!$J$2,IF(G109=[1]Общее!$I$124,[1]Общее!$I$2,"Текущих работ не выполненно"))))))))</f>
        <v>#N/A</v>
      </c>
      <c r="G109" s="61" t="e">
        <f>IF(AND(VLOOKUP(A109,[1]Общее!$D$34:$AD$216,13,0)&gt;0,VLOOKUP(A109,[1]Общее!$D$34:$AD$216,13,0)&lt;&gt;"нет информации"),VLOOKUP(A109,[1]Общее!$D$34:$AD$216,13,0),IF(AND(VLOOKUP(A109,[1]Общее!$D$34:$AD$216,12,0)&gt;0,VLOOKUP(A109,[1]Общее!$D$34:$AD$216,12,0)&lt;&gt;"нет информации"),VLOOKUP(A109,[1]Общее!$D$34:$AD$216,12,0),IF(AND(VLOOKUP(A109,[1]Общее!$D$34:$AD$216,11,0)&gt;0,VLOOKUP(A109,[1]Общее!$D$34:$AD$216,11,0)&lt;&gt;"нет информации"),VLOOKUP(A109,[1]Общее!$D$34:$AD$216,11,0),IF(AND(VLOOKUP(A109,[1]Общее!$D$34:$AD$216,10,0)&gt;0,VLOOKUP(A109,[1]Общее!$D$34:$AD$216,10,0)&lt;&gt;"нет информации"),VLOOKUP(A109,[1]Общее!$D$34:$AD$216,10,0),IF(AND(VLOOKUP(A109,[1]Общее!$D$34:$AD$216,9,0)&gt;0,VLOOKUP(A109,[1]Общее!$D$34:$AD$216,9,0)&lt;&gt;"нет информации"),VLOOKUP(A109,[1]Общее!$D$34:$AD$216,9,0),IF(AND(VLOOKUP(A109,[1]Общее!$D$34:$AD$216,8,0)&gt;0,VLOOKUP(A109,[1]Общее!$D$34:$AD$216,8,0)&lt;&gt;"нет информации"),VLOOKUP(A109,[1]Общее!$D$34:$AD$216,8,0),IF(AND(VLOOKUP(A109,[1]Общее!$D$34:$AD$216,7,0)&gt;0,VLOOKUP(A109,[1]Общее!$D$34:$AD$216,7,0)&lt;&gt;"нет информации"),VLOOKUP(A109,[1]Общее!$D$34:$AD$216,7,0),IF(AND(VLOOKUP(A109,[1]Общее!$D$34:$AD$216,6,0)&gt;0,VLOOKUP(A109,[1]Общее!$D$34:$AD$216,6,0)&lt;&gt;"нет информации"),VLOOKUP(A109,[1]Общее!$D$34:$AD$216,6,0),"нет сведений (либо работы выполнены)"))))))))</f>
        <v>#N/A</v>
      </c>
      <c r="H109" s="50" t="s">
        <v>913</v>
      </c>
      <c r="I109" s="64"/>
    </row>
    <row r="110" spans="1:9" ht="60" x14ac:dyDescent="0.25">
      <c r="A110" s="43" t="s">
        <v>814</v>
      </c>
      <c r="B110" s="20"/>
      <c r="C110" s="43" t="s">
        <v>813</v>
      </c>
      <c r="D110" s="45"/>
      <c r="E110" s="60" t="s">
        <v>954</v>
      </c>
      <c r="F110" s="60" t="e">
        <f>IF(G110=[1]Общее!$P230,"Ордер на земляные работы",IF(G110=[1]Общее!$O230,"Заявление на проведение земляных работ",IF(G110=[1]Общее!$N230,"Получение разрешения на размещение",IF(G110=[1]Общее!$M230,[1]Общее!$M$2,IF(G110=[1]Общее!$L230,[1]Общее!$L$2,IF(G110=[1]Общее!$K$124,[1]Общее!$K$2,IF(G110=[1]Общее!$J$124,[1]Общее!$J$2,IF(G110=[1]Общее!$I$124,[1]Общее!$I$2,"Текущих работ не выполненно"))))))))</f>
        <v>#N/A</v>
      </c>
      <c r="G110" s="61" t="e">
        <f>IF(AND(VLOOKUP(A110,[1]Общее!$D$34:$AD$216,13,0)&gt;0,VLOOKUP(A110,[1]Общее!$D$34:$AD$216,13,0)&lt;&gt;"нет информации"),VLOOKUP(A110,[1]Общее!$D$34:$AD$216,13,0),IF(AND(VLOOKUP(A110,[1]Общее!$D$34:$AD$216,12,0)&gt;0,VLOOKUP(A110,[1]Общее!$D$34:$AD$216,12,0)&lt;&gt;"нет информации"),VLOOKUP(A110,[1]Общее!$D$34:$AD$216,12,0),IF(AND(VLOOKUP(A110,[1]Общее!$D$34:$AD$216,11,0)&gt;0,VLOOKUP(A110,[1]Общее!$D$34:$AD$216,11,0)&lt;&gt;"нет информации"),VLOOKUP(A110,[1]Общее!$D$34:$AD$216,11,0),IF(AND(VLOOKUP(A110,[1]Общее!$D$34:$AD$216,10,0)&gt;0,VLOOKUP(A110,[1]Общее!$D$34:$AD$216,10,0)&lt;&gt;"нет информации"),VLOOKUP(A110,[1]Общее!$D$34:$AD$216,10,0),IF(AND(VLOOKUP(A110,[1]Общее!$D$34:$AD$216,9,0)&gt;0,VLOOKUP(A110,[1]Общее!$D$34:$AD$216,9,0)&lt;&gt;"нет информации"),VLOOKUP(A110,[1]Общее!$D$34:$AD$216,9,0),IF(AND(VLOOKUP(A110,[1]Общее!$D$34:$AD$216,8,0)&gt;0,VLOOKUP(A110,[1]Общее!$D$34:$AD$216,8,0)&lt;&gt;"нет информации"),VLOOKUP(A110,[1]Общее!$D$34:$AD$216,8,0),IF(AND(VLOOKUP(A110,[1]Общее!$D$34:$AD$216,7,0)&gt;0,VLOOKUP(A110,[1]Общее!$D$34:$AD$216,7,0)&lt;&gt;"нет информации"),VLOOKUP(A110,[1]Общее!$D$34:$AD$216,7,0),IF(AND(VLOOKUP(A110,[1]Общее!$D$34:$AD$216,6,0)&gt;0,VLOOKUP(A110,[1]Общее!$D$34:$AD$216,6,0)&lt;&gt;"нет информации"),VLOOKUP(A110,[1]Общее!$D$34:$AD$216,6,0),"нет сведений (либо работы выполнены)"))))))))</f>
        <v>#N/A</v>
      </c>
      <c r="H110" s="50" t="s">
        <v>971</v>
      </c>
      <c r="I110" s="64"/>
    </row>
    <row r="111" spans="1:9" ht="45" x14ac:dyDescent="0.25">
      <c r="A111" s="43" t="s">
        <v>816</v>
      </c>
      <c r="B111" s="20"/>
      <c r="C111" s="43" t="s">
        <v>815</v>
      </c>
      <c r="D111" s="45"/>
      <c r="E111" s="60" t="s">
        <v>955</v>
      </c>
      <c r="F111" s="60" t="str">
        <f>IF(G111=[1]Общее!$P231,"Ордер на земляные работы",IF(G111=[1]Общее!$O231,"Заявление на проведение земляных работ",IF(G111=[1]Общее!$N231,"Получение разрешения на размещение",IF(G111=[1]Общее!$M231,[1]Общее!$M$2,IF(G111=[1]Общее!$L231,[1]Общее!$L$2,IF(G111=[1]Общее!$K$124,[1]Общее!$K$2,IF(G111=[1]Общее!$J$124,[1]Общее!$J$2,IF(G111=[1]Общее!$I$124,[1]Общее!$I$2,"Текущих работ не выполненно"))))))))</f>
        <v>Текущих работ не выполненно</v>
      </c>
      <c r="G111" s="61" t="str">
        <f>IF(AND(VLOOKUP(A111,[1]Общее!$D$34:$AD$216,13,0)&gt;0,VLOOKUP(A111,[1]Общее!$D$34:$AD$216,13,0)&lt;&gt;"нет информации"),VLOOKUP(A111,[1]Общее!$D$34:$AD$216,13,0),IF(AND(VLOOKUP(A111,[1]Общее!$D$34:$AD$216,12,0)&gt;0,VLOOKUP(A111,[1]Общее!$D$34:$AD$216,12,0)&lt;&gt;"нет информации"),VLOOKUP(A111,[1]Общее!$D$34:$AD$216,12,0),IF(AND(VLOOKUP(A111,[1]Общее!$D$34:$AD$216,11,0)&gt;0,VLOOKUP(A111,[1]Общее!$D$34:$AD$216,11,0)&lt;&gt;"нет информации"),VLOOKUP(A111,[1]Общее!$D$34:$AD$216,11,0),IF(AND(VLOOKUP(A111,[1]Общее!$D$34:$AD$216,10,0)&gt;0,VLOOKUP(A111,[1]Общее!$D$34:$AD$216,10,0)&lt;&gt;"нет информации"),VLOOKUP(A111,[1]Общее!$D$34:$AD$216,10,0),IF(AND(VLOOKUP(A111,[1]Общее!$D$34:$AD$216,9,0)&gt;0,VLOOKUP(A111,[1]Общее!$D$34:$AD$216,9,0)&lt;&gt;"нет информации"),VLOOKUP(A111,[1]Общее!$D$34:$AD$216,9,0),IF(AND(VLOOKUP(A111,[1]Общее!$D$34:$AD$216,8,0)&gt;0,VLOOKUP(A111,[1]Общее!$D$34:$AD$216,8,0)&lt;&gt;"нет информации"),VLOOKUP(A111,[1]Общее!$D$34:$AD$216,8,0),IF(AND(VLOOKUP(A111,[1]Общее!$D$34:$AD$216,7,0)&gt;0,VLOOKUP(A111,[1]Общее!$D$34:$AD$216,7,0)&lt;&gt;"нет информации"),VLOOKUP(A111,[1]Общее!$D$34:$AD$216,7,0),IF(AND(VLOOKUP(A111,[1]Общее!$D$34:$AD$216,6,0)&gt;0,VLOOKUP(A111,[1]Общее!$D$34:$AD$216,6,0)&lt;&gt;"нет информации"),VLOOKUP(A111,[1]Общее!$D$34:$AD$216,6,0),"нет сведений (либо работы выполнены)"))))))))</f>
        <v>№26 от 30.12.2019</v>
      </c>
      <c r="H111" s="50" t="s">
        <v>971</v>
      </c>
      <c r="I111" s="64"/>
    </row>
    <row r="112" spans="1:9" ht="38.25" x14ac:dyDescent="0.25">
      <c r="A112" s="43" t="s">
        <v>818</v>
      </c>
      <c r="B112" s="20"/>
      <c r="C112" s="43" t="s">
        <v>817</v>
      </c>
      <c r="D112" s="45"/>
      <c r="E112" s="60" t="s">
        <v>913</v>
      </c>
      <c r="F112" s="60" t="e">
        <f>IF(G112=[1]Общее!$P232,"Ордер на земляные работы",IF(G112=[1]Общее!$O232,"Заявление на проведение земляных работ",IF(G112=[1]Общее!$N232,"Получение разрешения на размещение",IF(G112=[1]Общее!$M232,[1]Общее!$M$2,IF(G112=[1]Общее!$L232,[1]Общее!$L$2,IF(G112=[1]Общее!$K$124,[1]Общее!$K$2,IF(G112=[1]Общее!$J$124,[1]Общее!$J$2,IF(G112=[1]Общее!$I$124,[1]Общее!$I$2,"Текущих работ не выполненно"))))))))</f>
        <v>#N/A</v>
      </c>
      <c r="G112" s="61" t="e">
        <f>IF(AND(VLOOKUP(A112,[1]Общее!$D$34:$AD$216,13,0)&gt;0,VLOOKUP(A112,[1]Общее!$D$34:$AD$216,13,0)&lt;&gt;"нет информации"),VLOOKUP(A112,[1]Общее!$D$34:$AD$216,13,0),IF(AND(VLOOKUP(A112,[1]Общее!$D$34:$AD$216,12,0)&gt;0,VLOOKUP(A112,[1]Общее!$D$34:$AD$216,12,0)&lt;&gt;"нет информации"),VLOOKUP(A112,[1]Общее!$D$34:$AD$216,12,0),IF(AND(VLOOKUP(A112,[1]Общее!$D$34:$AD$216,11,0)&gt;0,VLOOKUP(A112,[1]Общее!$D$34:$AD$216,11,0)&lt;&gt;"нет информации"),VLOOKUP(A112,[1]Общее!$D$34:$AD$216,11,0),IF(AND(VLOOKUP(A112,[1]Общее!$D$34:$AD$216,10,0)&gt;0,VLOOKUP(A112,[1]Общее!$D$34:$AD$216,10,0)&lt;&gt;"нет информации"),VLOOKUP(A112,[1]Общее!$D$34:$AD$216,10,0),IF(AND(VLOOKUP(A112,[1]Общее!$D$34:$AD$216,9,0)&gt;0,VLOOKUP(A112,[1]Общее!$D$34:$AD$216,9,0)&lt;&gt;"нет информации"),VLOOKUP(A112,[1]Общее!$D$34:$AD$216,9,0),IF(AND(VLOOKUP(A112,[1]Общее!$D$34:$AD$216,8,0)&gt;0,VLOOKUP(A112,[1]Общее!$D$34:$AD$216,8,0)&lt;&gt;"нет информации"),VLOOKUP(A112,[1]Общее!$D$34:$AD$216,8,0),IF(AND(VLOOKUP(A112,[1]Общее!$D$34:$AD$216,7,0)&gt;0,VLOOKUP(A112,[1]Общее!$D$34:$AD$216,7,0)&lt;&gt;"нет информации"),VLOOKUP(A112,[1]Общее!$D$34:$AD$216,7,0),IF(AND(VLOOKUP(A112,[1]Общее!$D$34:$AD$216,6,0)&gt;0,VLOOKUP(A112,[1]Общее!$D$34:$AD$216,6,0)&lt;&gt;"нет информации"),VLOOKUP(A112,[1]Общее!$D$34:$AD$216,6,0),"нет сведений (либо работы выполнены)"))))))))</f>
        <v>#N/A</v>
      </c>
      <c r="H112" s="50" t="s">
        <v>913</v>
      </c>
      <c r="I112" s="64"/>
    </row>
    <row r="113" spans="1:9" ht="51" x14ac:dyDescent="0.25">
      <c r="A113" s="43" t="s">
        <v>824</v>
      </c>
      <c r="B113" s="20"/>
      <c r="C113" s="43" t="s">
        <v>819</v>
      </c>
      <c r="D113" s="45"/>
      <c r="E113" s="60" t="s">
        <v>956</v>
      </c>
      <c r="F113" s="60" t="e">
        <f>IF(G113=[1]Общее!$P233,"Ордер на земляные работы",IF(G113=[1]Общее!$O233,"Заявление на проведение земляных работ",IF(G113=[1]Общее!$N233,"Получение разрешения на размещение",IF(G113=[1]Общее!$M233,[1]Общее!$M$2,IF(G113=[1]Общее!$L233,[1]Общее!$L$2,IF(G113=[1]Общее!$K$124,[1]Общее!$K$2,IF(G113=[1]Общее!$J$124,[1]Общее!$J$2,IF(G113=[1]Общее!$I$124,[1]Общее!$I$2,"Текущих работ не выполненно"))))))))</f>
        <v>#N/A</v>
      </c>
      <c r="G113" s="61" t="e">
        <f>IF(AND(VLOOKUP(A113,[1]Общее!$D$34:$AD$216,13,0)&gt;0,VLOOKUP(A113,[1]Общее!$D$34:$AD$216,13,0)&lt;&gt;"нет информации"),VLOOKUP(A113,[1]Общее!$D$34:$AD$216,13,0),IF(AND(VLOOKUP(A113,[1]Общее!$D$34:$AD$216,12,0)&gt;0,VLOOKUP(A113,[1]Общее!$D$34:$AD$216,12,0)&lt;&gt;"нет информации"),VLOOKUP(A113,[1]Общее!$D$34:$AD$216,12,0),IF(AND(VLOOKUP(A113,[1]Общее!$D$34:$AD$216,11,0)&gt;0,VLOOKUP(A113,[1]Общее!$D$34:$AD$216,11,0)&lt;&gt;"нет информации"),VLOOKUP(A113,[1]Общее!$D$34:$AD$216,11,0),IF(AND(VLOOKUP(A113,[1]Общее!$D$34:$AD$216,10,0)&gt;0,VLOOKUP(A113,[1]Общее!$D$34:$AD$216,10,0)&lt;&gt;"нет информации"),VLOOKUP(A113,[1]Общее!$D$34:$AD$216,10,0),IF(AND(VLOOKUP(A113,[1]Общее!$D$34:$AD$216,9,0)&gt;0,VLOOKUP(A113,[1]Общее!$D$34:$AD$216,9,0)&lt;&gt;"нет информации"),VLOOKUP(A113,[1]Общее!$D$34:$AD$216,9,0),IF(AND(VLOOKUP(A113,[1]Общее!$D$34:$AD$216,8,0)&gt;0,VLOOKUP(A113,[1]Общее!$D$34:$AD$216,8,0)&lt;&gt;"нет информации"),VLOOKUP(A113,[1]Общее!$D$34:$AD$216,8,0),IF(AND(VLOOKUP(A113,[1]Общее!$D$34:$AD$216,7,0)&gt;0,VLOOKUP(A113,[1]Общее!$D$34:$AD$216,7,0)&lt;&gt;"нет информации"),VLOOKUP(A113,[1]Общее!$D$34:$AD$216,7,0),IF(AND(VLOOKUP(A113,[1]Общее!$D$34:$AD$216,6,0)&gt;0,VLOOKUP(A113,[1]Общее!$D$34:$AD$216,6,0)&lt;&gt;"нет информации"),VLOOKUP(A113,[1]Общее!$D$34:$AD$216,6,0),"нет сведений (либо работы выполнены)"))))))))</f>
        <v>#N/A</v>
      </c>
      <c r="H113" s="50" t="s">
        <v>971</v>
      </c>
      <c r="I113" s="64"/>
    </row>
    <row r="114" spans="1:9" ht="76.5" x14ac:dyDescent="0.25">
      <c r="A114" s="43" t="s">
        <v>825</v>
      </c>
      <c r="B114" s="20"/>
      <c r="C114" s="43" t="s">
        <v>820</v>
      </c>
      <c r="D114" s="45"/>
      <c r="E114" s="60" t="s">
        <v>913</v>
      </c>
      <c r="F114" s="60" t="e">
        <f>IF(G114=[1]Общее!$P234,"Ордер на земляные работы",IF(G114=[1]Общее!$O234,"Заявление на проведение земляных работ",IF(G114=[1]Общее!$N234,"Получение разрешения на размещение",IF(G114=[1]Общее!$M234,[1]Общее!$M$2,IF(G114=[1]Общее!$L234,[1]Общее!$L$2,IF(G114=[1]Общее!$K$124,[1]Общее!$K$2,IF(G114=[1]Общее!$J$124,[1]Общее!$J$2,IF(G114=[1]Общее!$I$124,[1]Общее!$I$2,"Текущих работ не выполненно"))))))))</f>
        <v>#N/A</v>
      </c>
      <c r="G114" s="61" t="e">
        <f>IF(AND(VLOOKUP(A114,[1]Общее!$D$34:$AD$216,13,0)&gt;0,VLOOKUP(A114,[1]Общее!$D$34:$AD$216,13,0)&lt;&gt;"нет информации"),VLOOKUP(A114,[1]Общее!$D$34:$AD$216,13,0),IF(AND(VLOOKUP(A114,[1]Общее!$D$34:$AD$216,12,0)&gt;0,VLOOKUP(A114,[1]Общее!$D$34:$AD$216,12,0)&lt;&gt;"нет информации"),VLOOKUP(A114,[1]Общее!$D$34:$AD$216,12,0),IF(AND(VLOOKUP(A114,[1]Общее!$D$34:$AD$216,11,0)&gt;0,VLOOKUP(A114,[1]Общее!$D$34:$AD$216,11,0)&lt;&gt;"нет информации"),VLOOKUP(A114,[1]Общее!$D$34:$AD$216,11,0),IF(AND(VLOOKUP(A114,[1]Общее!$D$34:$AD$216,10,0)&gt;0,VLOOKUP(A114,[1]Общее!$D$34:$AD$216,10,0)&lt;&gt;"нет информации"),VLOOKUP(A114,[1]Общее!$D$34:$AD$216,10,0),IF(AND(VLOOKUP(A114,[1]Общее!$D$34:$AD$216,9,0)&gt;0,VLOOKUP(A114,[1]Общее!$D$34:$AD$216,9,0)&lt;&gt;"нет информации"),VLOOKUP(A114,[1]Общее!$D$34:$AD$216,9,0),IF(AND(VLOOKUP(A114,[1]Общее!$D$34:$AD$216,8,0)&gt;0,VLOOKUP(A114,[1]Общее!$D$34:$AD$216,8,0)&lt;&gt;"нет информации"),VLOOKUP(A114,[1]Общее!$D$34:$AD$216,8,0),IF(AND(VLOOKUP(A114,[1]Общее!$D$34:$AD$216,7,0)&gt;0,VLOOKUP(A114,[1]Общее!$D$34:$AD$216,7,0)&lt;&gt;"нет информации"),VLOOKUP(A114,[1]Общее!$D$34:$AD$216,7,0),IF(AND(VLOOKUP(A114,[1]Общее!$D$34:$AD$216,6,0)&gt;0,VLOOKUP(A114,[1]Общее!$D$34:$AD$216,6,0)&lt;&gt;"нет информации"),VLOOKUP(A114,[1]Общее!$D$34:$AD$216,6,0),"нет сведений (либо работы выполнены)"))))))))</f>
        <v>#N/A</v>
      </c>
      <c r="H114" s="50" t="s">
        <v>913</v>
      </c>
      <c r="I114" s="64"/>
    </row>
    <row r="115" spans="1:9" ht="76.5" x14ac:dyDescent="0.25">
      <c r="A115" s="43" t="s">
        <v>826</v>
      </c>
      <c r="B115" s="20"/>
      <c r="C115" s="43" t="s">
        <v>821</v>
      </c>
      <c r="D115" s="45"/>
      <c r="E115" s="60" t="s">
        <v>957</v>
      </c>
      <c r="F115" s="60" t="e">
        <f>IF(G115=[1]Общее!$P235,"Ордер на земляные работы",IF(G115=[1]Общее!$O235,"Заявление на проведение земляных работ",IF(G115=[1]Общее!$N235,"Получение разрешения на размещение",IF(G115=[1]Общее!$M235,[1]Общее!$M$2,IF(G115=[1]Общее!$L235,[1]Общее!$L$2,IF(G115=[1]Общее!$K$124,[1]Общее!$K$2,IF(G115=[1]Общее!$J$124,[1]Общее!$J$2,IF(G115=[1]Общее!$I$124,[1]Общее!$I$2,"Текущих работ не выполненно"))))))))</f>
        <v>#N/A</v>
      </c>
      <c r="G115" s="61" t="e">
        <f>IF(AND(VLOOKUP(A115,[1]Общее!$D$34:$AD$216,13,0)&gt;0,VLOOKUP(A115,[1]Общее!$D$34:$AD$216,13,0)&lt;&gt;"нет информации"),VLOOKUP(A115,[1]Общее!$D$34:$AD$216,13,0),IF(AND(VLOOKUP(A115,[1]Общее!$D$34:$AD$216,12,0)&gt;0,VLOOKUP(A115,[1]Общее!$D$34:$AD$216,12,0)&lt;&gt;"нет информации"),VLOOKUP(A115,[1]Общее!$D$34:$AD$216,12,0),IF(AND(VLOOKUP(A115,[1]Общее!$D$34:$AD$216,11,0)&gt;0,VLOOKUP(A115,[1]Общее!$D$34:$AD$216,11,0)&lt;&gt;"нет информации"),VLOOKUP(A115,[1]Общее!$D$34:$AD$216,11,0),IF(AND(VLOOKUP(A115,[1]Общее!$D$34:$AD$216,10,0)&gt;0,VLOOKUP(A115,[1]Общее!$D$34:$AD$216,10,0)&lt;&gt;"нет информации"),VLOOKUP(A115,[1]Общее!$D$34:$AD$216,10,0),IF(AND(VLOOKUP(A115,[1]Общее!$D$34:$AD$216,9,0)&gt;0,VLOOKUP(A115,[1]Общее!$D$34:$AD$216,9,0)&lt;&gt;"нет информации"),VLOOKUP(A115,[1]Общее!$D$34:$AD$216,9,0),IF(AND(VLOOKUP(A115,[1]Общее!$D$34:$AD$216,8,0)&gt;0,VLOOKUP(A115,[1]Общее!$D$34:$AD$216,8,0)&lt;&gt;"нет информации"),VLOOKUP(A115,[1]Общее!$D$34:$AD$216,8,0),IF(AND(VLOOKUP(A115,[1]Общее!$D$34:$AD$216,7,0)&gt;0,VLOOKUP(A115,[1]Общее!$D$34:$AD$216,7,0)&lt;&gt;"нет информации"),VLOOKUP(A115,[1]Общее!$D$34:$AD$216,7,0),IF(AND(VLOOKUP(A115,[1]Общее!$D$34:$AD$216,6,0)&gt;0,VLOOKUP(A115,[1]Общее!$D$34:$AD$216,6,0)&lt;&gt;"нет информации"),VLOOKUP(A115,[1]Общее!$D$34:$AD$216,6,0),"нет сведений (либо работы выполнены)"))))))))</f>
        <v>#N/A</v>
      </c>
      <c r="I115" s="64"/>
    </row>
    <row r="116" spans="1:9" ht="76.5" x14ac:dyDescent="0.25">
      <c r="A116" s="43" t="s">
        <v>827</v>
      </c>
      <c r="B116" s="20"/>
      <c r="C116" s="43" t="s">
        <v>822</v>
      </c>
      <c r="D116" s="45"/>
      <c r="E116" s="60" t="s">
        <v>913</v>
      </c>
      <c r="F116" s="60" t="e">
        <f>IF(G116=[1]Общее!$P236,"Ордер на земляные работы",IF(G116=[1]Общее!$O236,"Заявление на проведение земляных работ",IF(G116=[1]Общее!$N236,"Получение разрешения на размещение",IF(G116=[1]Общее!$M236,[1]Общее!$M$2,IF(G116=[1]Общее!$L236,[1]Общее!$L$2,IF(G116=[1]Общее!$K$124,[1]Общее!$K$2,IF(G116=[1]Общее!$J$124,[1]Общее!$J$2,IF(G116=[1]Общее!$I$124,[1]Общее!$I$2,"Текущих работ не выполненно"))))))))</f>
        <v>#N/A</v>
      </c>
      <c r="G116" s="61" t="e">
        <f>IF(AND(VLOOKUP(A116,[1]Общее!$D$34:$AD$216,13,0)&gt;0,VLOOKUP(A116,[1]Общее!$D$34:$AD$216,13,0)&lt;&gt;"нет информации"),VLOOKUP(A116,[1]Общее!$D$34:$AD$216,13,0),IF(AND(VLOOKUP(A116,[1]Общее!$D$34:$AD$216,12,0)&gt;0,VLOOKUP(A116,[1]Общее!$D$34:$AD$216,12,0)&lt;&gt;"нет информации"),VLOOKUP(A116,[1]Общее!$D$34:$AD$216,12,0),IF(AND(VLOOKUP(A116,[1]Общее!$D$34:$AD$216,11,0)&gt;0,VLOOKUP(A116,[1]Общее!$D$34:$AD$216,11,0)&lt;&gt;"нет информации"),VLOOKUP(A116,[1]Общее!$D$34:$AD$216,11,0),IF(AND(VLOOKUP(A116,[1]Общее!$D$34:$AD$216,10,0)&gt;0,VLOOKUP(A116,[1]Общее!$D$34:$AD$216,10,0)&lt;&gt;"нет информации"),VLOOKUP(A116,[1]Общее!$D$34:$AD$216,10,0),IF(AND(VLOOKUP(A116,[1]Общее!$D$34:$AD$216,9,0)&gt;0,VLOOKUP(A116,[1]Общее!$D$34:$AD$216,9,0)&lt;&gt;"нет информации"),VLOOKUP(A116,[1]Общее!$D$34:$AD$216,9,0),IF(AND(VLOOKUP(A116,[1]Общее!$D$34:$AD$216,8,0)&gt;0,VLOOKUP(A116,[1]Общее!$D$34:$AD$216,8,0)&lt;&gt;"нет информации"),VLOOKUP(A116,[1]Общее!$D$34:$AD$216,8,0),IF(AND(VLOOKUP(A116,[1]Общее!$D$34:$AD$216,7,0)&gt;0,VLOOKUP(A116,[1]Общее!$D$34:$AD$216,7,0)&lt;&gt;"нет информации"),VLOOKUP(A116,[1]Общее!$D$34:$AD$216,7,0),IF(AND(VLOOKUP(A116,[1]Общее!$D$34:$AD$216,6,0)&gt;0,VLOOKUP(A116,[1]Общее!$D$34:$AD$216,6,0)&lt;&gt;"нет информации"),VLOOKUP(A116,[1]Общее!$D$34:$AD$216,6,0),"нет сведений (либо работы выполнены)"))))))))</f>
        <v>#N/A</v>
      </c>
      <c r="H116" s="50" t="s">
        <v>913</v>
      </c>
      <c r="I116" s="64"/>
    </row>
    <row r="117" spans="1:9" ht="76.5" x14ac:dyDescent="0.25">
      <c r="A117" s="43" t="s">
        <v>828</v>
      </c>
      <c r="B117" s="20"/>
      <c r="C117" s="43" t="s">
        <v>823</v>
      </c>
      <c r="D117" s="45"/>
      <c r="E117" s="60" t="s">
        <v>913</v>
      </c>
      <c r="F117" s="60" t="e">
        <f>IF(G117=[1]Общее!$P237,"Ордер на земляные работы",IF(G117=[1]Общее!$O237,"Заявление на проведение земляных работ",IF(G117=[1]Общее!$N237,"Получение разрешения на размещение",IF(G117=[1]Общее!$M237,[1]Общее!$M$2,IF(G117=[1]Общее!$L237,[1]Общее!$L$2,IF(G117=[1]Общее!$K$124,[1]Общее!$K$2,IF(G117=[1]Общее!$J$124,[1]Общее!$J$2,IF(G117=[1]Общее!$I$124,[1]Общее!$I$2,"Текущих работ не выполненно"))))))))</f>
        <v>#N/A</v>
      </c>
      <c r="G117" s="61" t="e">
        <f>IF(AND(VLOOKUP(A117,[1]Общее!$D$34:$AD$216,13,0)&gt;0,VLOOKUP(A117,[1]Общее!$D$34:$AD$216,13,0)&lt;&gt;"нет информации"),VLOOKUP(A117,[1]Общее!$D$34:$AD$216,13,0),IF(AND(VLOOKUP(A117,[1]Общее!$D$34:$AD$216,12,0)&gt;0,VLOOKUP(A117,[1]Общее!$D$34:$AD$216,12,0)&lt;&gt;"нет информации"),VLOOKUP(A117,[1]Общее!$D$34:$AD$216,12,0),IF(AND(VLOOKUP(A117,[1]Общее!$D$34:$AD$216,11,0)&gt;0,VLOOKUP(A117,[1]Общее!$D$34:$AD$216,11,0)&lt;&gt;"нет информации"),VLOOKUP(A117,[1]Общее!$D$34:$AD$216,11,0),IF(AND(VLOOKUP(A117,[1]Общее!$D$34:$AD$216,10,0)&gt;0,VLOOKUP(A117,[1]Общее!$D$34:$AD$216,10,0)&lt;&gt;"нет информации"),VLOOKUP(A117,[1]Общее!$D$34:$AD$216,10,0),IF(AND(VLOOKUP(A117,[1]Общее!$D$34:$AD$216,9,0)&gt;0,VLOOKUP(A117,[1]Общее!$D$34:$AD$216,9,0)&lt;&gt;"нет информации"),VLOOKUP(A117,[1]Общее!$D$34:$AD$216,9,0),IF(AND(VLOOKUP(A117,[1]Общее!$D$34:$AD$216,8,0)&gt;0,VLOOKUP(A117,[1]Общее!$D$34:$AD$216,8,0)&lt;&gt;"нет информации"),VLOOKUP(A117,[1]Общее!$D$34:$AD$216,8,0),IF(AND(VLOOKUP(A117,[1]Общее!$D$34:$AD$216,7,0)&gt;0,VLOOKUP(A117,[1]Общее!$D$34:$AD$216,7,0)&lt;&gt;"нет информации"),VLOOKUP(A117,[1]Общее!$D$34:$AD$216,7,0),IF(AND(VLOOKUP(A117,[1]Общее!$D$34:$AD$216,6,0)&gt;0,VLOOKUP(A117,[1]Общее!$D$34:$AD$216,6,0)&lt;&gt;"нет информации"),VLOOKUP(A117,[1]Общее!$D$34:$AD$216,6,0),"нет сведений (либо работы выполнены)"))))))))</f>
        <v>#N/A</v>
      </c>
      <c r="H117" s="50" t="s">
        <v>913</v>
      </c>
      <c r="I117" s="64"/>
    </row>
    <row r="118" spans="1:9" ht="38.25" x14ac:dyDescent="0.25">
      <c r="A118" s="43" t="s">
        <v>831</v>
      </c>
      <c r="B118" s="20"/>
      <c r="C118" s="43" t="s">
        <v>829</v>
      </c>
      <c r="D118" s="45"/>
      <c r="E118" s="60" t="s">
        <v>913</v>
      </c>
      <c r="F118" s="60" t="e">
        <f>IF(G118=[1]Общее!$P238,"Ордер на земляные работы",IF(G118=[1]Общее!$O238,"Заявление на проведение земляных работ",IF(G118=[1]Общее!$N238,"Получение разрешения на размещение",IF(G118=[1]Общее!$M238,[1]Общее!$M$2,IF(G118=[1]Общее!$L238,[1]Общее!$L$2,IF(G118=[1]Общее!$K$124,[1]Общее!$K$2,IF(G118=[1]Общее!$J$124,[1]Общее!$J$2,IF(G118=[1]Общее!$I$124,[1]Общее!$I$2,"Текущих работ не выполненно"))))))))</f>
        <v>#N/A</v>
      </c>
      <c r="G118" s="61" t="e">
        <f>IF(AND(VLOOKUP(A118,[1]Общее!$D$34:$AD$216,13,0)&gt;0,VLOOKUP(A118,[1]Общее!$D$34:$AD$216,13,0)&lt;&gt;"нет информации"),VLOOKUP(A118,[1]Общее!$D$34:$AD$216,13,0),IF(AND(VLOOKUP(A118,[1]Общее!$D$34:$AD$216,12,0)&gt;0,VLOOKUP(A118,[1]Общее!$D$34:$AD$216,12,0)&lt;&gt;"нет информации"),VLOOKUP(A118,[1]Общее!$D$34:$AD$216,12,0),IF(AND(VLOOKUP(A118,[1]Общее!$D$34:$AD$216,11,0)&gt;0,VLOOKUP(A118,[1]Общее!$D$34:$AD$216,11,0)&lt;&gt;"нет информации"),VLOOKUP(A118,[1]Общее!$D$34:$AD$216,11,0),IF(AND(VLOOKUP(A118,[1]Общее!$D$34:$AD$216,10,0)&gt;0,VLOOKUP(A118,[1]Общее!$D$34:$AD$216,10,0)&lt;&gt;"нет информации"),VLOOKUP(A118,[1]Общее!$D$34:$AD$216,10,0),IF(AND(VLOOKUP(A118,[1]Общее!$D$34:$AD$216,9,0)&gt;0,VLOOKUP(A118,[1]Общее!$D$34:$AD$216,9,0)&lt;&gt;"нет информации"),VLOOKUP(A118,[1]Общее!$D$34:$AD$216,9,0),IF(AND(VLOOKUP(A118,[1]Общее!$D$34:$AD$216,8,0)&gt;0,VLOOKUP(A118,[1]Общее!$D$34:$AD$216,8,0)&lt;&gt;"нет информации"),VLOOKUP(A118,[1]Общее!$D$34:$AD$216,8,0),IF(AND(VLOOKUP(A118,[1]Общее!$D$34:$AD$216,7,0)&gt;0,VLOOKUP(A118,[1]Общее!$D$34:$AD$216,7,0)&lt;&gt;"нет информации"),VLOOKUP(A118,[1]Общее!$D$34:$AD$216,7,0),IF(AND(VLOOKUP(A118,[1]Общее!$D$34:$AD$216,6,0)&gt;0,VLOOKUP(A118,[1]Общее!$D$34:$AD$216,6,0)&lt;&gt;"нет информации"),VLOOKUP(A118,[1]Общее!$D$34:$AD$216,6,0),"нет сведений (либо работы выполнены)"))))))))</f>
        <v>#N/A</v>
      </c>
      <c r="H118" s="50" t="s">
        <v>913</v>
      </c>
      <c r="I118" s="64"/>
    </row>
    <row r="119" spans="1:9" ht="51" x14ac:dyDescent="0.25">
      <c r="A119" s="43" t="s">
        <v>832</v>
      </c>
      <c r="B119" s="20"/>
      <c r="C119" s="43" t="s">
        <v>830</v>
      </c>
      <c r="D119" s="45"/>
      <c r="E119" s="60" t="s">
        <v>913</v>
      </c>
      <c r="F119" s="60" t="e">
        <f>IF(G119=[1]Общее!$P239,"Ордер на земляные работы",IF(G119=[1]Общее!$O239,"Заявление на проведение земляных работ",IF(G119=[1]Общее!$N239,"Получение разрешения на размещение",IF(G119=[1]Общее!$M239,[1]Общее!$M$2,IF(G119=[1]Общее!$L239,[1]Общее!$L$2,IF(G119=[1]Общее!$K$124,[1]Общее!$K$2,IF(G119=[1]Общее!$J$124,[1]Общее!$J$2,IF(G119=[1]Общее!$I$124,[1]Общее!$I$2,"Текущих работ не выполненно"))))))))</f>
        <v>#N/A</v>
      </c>
      <c r="G119" s="61" t="e">
        <f>IF(AND(VLOOKUP(A119,[1]Общее!$D$34:$AD$216,13,0)&gt;0,VLOOKUP(A119,[1]Общее!$D$34:$AD$216,13,0)&lt;&gt;"нет информации"),VLOOKUP(A119,[1]Общее!$D$34:$AD$216,13,0),IF(AND(VLOOKUP(A119,[1]Общее!$D$34:$AD$216,12,0)&gt;0,VLOOKUP(A119,[1]Общее!$D$34:$AD$216,12,0)&lt;&gt;"нет информации"),VLOOKUP(A119,[1]Общее!$D$34:$AD$216,12,0),IF(AND(VLOOKUP(A119,[1]Общее!$D$34:$AD$216,11,0)&gt;0,VLOOKUP(A119,[1]Общее!$D$34:$AD$216,11,0)&lt;&gt;"нет информации"),VLOOKUP(A119,[1]Общее!$D$34:$AD$216,11,0),IF(AND(VLOOKUP(A119,[1]Общее!$D$34:$AD$216,10,0)&gt;0,VLOOKUP(A119,[1]Общее!$D$34:$AD$216,10,0)&lt;&gt;"нет информации"),VLOOKUP(A119,[1]Общее!$D$34:$AD$216,10,0),IF(AND(VLOOKUP(A119,[1]Общее!$D$34:$AD$216,9,0)&gt;0,VLOOKUP(A119,[1]Общее!$D$34:$AD$216,9,0)&lt;&gt;"нет информации"),VLOOKUP(A119,[1]Общее!$D$34:$AD$216,9,0),IF(AND(VLOOKUP(A119,[1]Общее!$D$34:$AD$216,8,0)&gt;0,VLOOKUP(A119,[1]Общее!$D$34:$AD$216,8,0)&lt;&gt;"нет информации"),VLOOKUP(A119,[1]Общее!$D$34:$AD$216,8,0),IF(AND(VLOOKUP(A119,[1]Общее!$D$34:$AD$216,7,0)&gt;0,VLOOKUP(A119,[1]Общее!$D$34:$AD$216,7,0)&lt;&gt;"нет информации"),VLOOKUP(A119,[1]Общее!$D$34:$AD$216,7,0),IF(AND(VLOOKUP(A119,[1]Общее!$D$34:$AD$216,6,0)&gt;0,VLOOKUP(A119,[1]Общее!$D$34:$AD$216,6,0)&lt;&gt;"нет информации"),VLOOKUP(A119,[1]Общее!$D$34:$AD$216,6,0),"нет сведений (либо работы выполнены)"))))))))</f>
        <v>#N/A</v>
      </c>
      <c r="H119" s="50" t="s">
        <v>913</v>
      </c>
      <c r="I119" s="64"/>
    </row>
    <row r="120" spans="1:9" ht="76.5" x14ac:dyDescent="0.25">
      <c r="A120" s="43" t="s">
        <v>834</v>
      </c>
      <c r="B120" s="20"/>
      <c r="C120" s="43" t="s">
        <v>833</v>
      </c>
      <c r="D120" s="45"/>
      <c r="E120" s="60" t="s">
        <v>958</v>
      </c>
      <c r="F120" s="60" t="e">
        <f>IF(G120=[1]Общее!$P240,"Ордер на земляные работы",IF(G120=[1]Общее!$O240,"Заявление на проведение земляных работ",IF(G120=[1]Общее!$N240,"Получение разрешения на размещение",IF(G120=[1]Общее!$M240,[1]Общее!$M$2,IF(G120=[1]Общее!$L240,[1]Общее!$L$2,IF(G120=[1]Общее!$K$124,[1]Общее!$K$2,IF(G120=[1]Общее!$J$124,[1]Общее!$J$2,IF(G120=[1]Общее!$I$124,[1]Общее!$I$2,"Текущих работ не выполненно"))))))))</f>
        <v>#N/A</v>
      </c>
      <c r="G120" s="61" t="e">
        <f>IF(AND(VLOOKUP(A120,[1]Общее!$D$34:$AD$216,13,0)&gt;0,VLOOKUP(A120,[1]Общее!$D$34:$AD$216,13,0)&lt;&gt;"нет информации"),VLOOKUP(A120,[1]Общее!$D$34:$AD$216,13,0),IF(AND(VLOOKUP(A120,[1]Общее!$D$34:$AD$216,12,0)&gt;0,VLOOKUP(A120,[1]Общее!$D$34:$AD$216,12,0)&lt;&gt;"нет информации"),VLOOKUP(A120,[1]Общее!$D$34:$AD$216,12,0),IF(AND(VLOOKUP(A120,[1]Общее!$D$34:$AD$216,11,0)&gt;0,VLOOKUP(A120,[1]Общее!$D$34:$AD$216,11,0)&lt;&gt;"нет информации"),VLOOKUP(A120,[1]Общее!$D$34:$AD$216,11,0),IF(AND(VLOOKUP(A120,[1]Общее!$D$34:$AD$216,10,0)&gt;0,VLOOKUP(A120,[1]Общее!$D$34:$AD$216,10,0)&lt;&gt;"нет информации"),VLOOKUP(A120,[1]Общее!$D$34:$AD$216,10,0),IF(AND(VLOOKUP(A120,[1]Общее!$D$34:$AD$216,9,0)&gt;0,VLOOKUP(A120,[1]Общее!$D$34:$AD$216,9,0)&lt;&gt;"нет информации"),VLOOKUP(A120,[1]Общее!$D$34:$AD$216,9,0),IF(AND(VLOOKUP(A120,[1]Общее!$D$34:$AD$216,8,0)&gt;0,VLOOKUP(A120,[1]Общее!$D$34:$AD$216,8,0)&lt;&gt;"нет информации"),VLOOKUP(A120,[1]Общее!$D$34:$AD$216,8,0),IF(AND(VLOOKUP(A120,[1]Общее!$D$34:$AD$216,7,0)&gt;0,VLOOKUP(A120,[1]Общее!$D$34:$AD$216,7,0)&lt;&gt;"нет информации"),VLOOKUP(A120,[1]Общее!$D$34:$AD$216,7,0),IF(AND(VLOOKUP(A120,[1]Общее!$D$34:$AD$216,6,0)&gt;0,VLOOKUP(A120,[1]Общее!$D$34:$AD$216,6,0)&lt;&gt;"нет информации"),VLOOKUP(A120,[1]Общее!$D$34:$AD$216,6,0),"нет сведений (либо работы выполнены)"))))))))</f>
        <v>#N/A</v>
      </c>
      <c r="H120" s="50" t="s">
        <v>971</v>
      </c>
      <c r="I120" s="64"/>
    </row>
    <row r="121" spans="1:9" ht="38.25" x14ac:dyDescent="0.25">
      <c r="A121" s="43" t="s">
        <v>836</v>
      </c>
      <c r="B121" s="20"/>
      <c r="C121" s="43" t="s">
        <v>835</v>
      </c>
      <c r="D121" s="45"/>
      <c r="E121" s="60" t="s">
        <v>913</v>
      </c>
      <c r="F121" s="60" t="e">
        <f>IF(G121=[1]Общее!$P241,"Ордер на земляные работы",IF(G121=[1]Общее!$O241,"Заявление на проведение земляных работ",IF(G121=[1]Общее!$N241,"Получение разрешения на размещение",IF(G121=[1]Общее!$M241,[1]Общее!$M$2,IF(G121=[1]Общее!$L241,[1]Общее!$L$2,IF(G121=[1]Общее!$K$124,[1]Общее!$K$2,IF(G121=[1]Общее!$J$124,[1]Общее!$J$2,IF(G121=[1]Общее!$I$124,[1]Общее!$I$2,"Текущих работ не выполненно"))))))))</f>
        <v>#N/A</v>
      </c>
      <c r="G121" s="61" t="e">
        <f>IF(AND(VLOOKUP(A121,[1]Общее!$D$34:$AD$216,13,0)&gt;0,VLOOKUP(A121,[1]Общее!$D$34:$AD$216,13,0)&lt;&gt;"нет информации"),VLOOKUP(A121,[1]Общее!$D$34:$AD$216,13,0),IF(AND(VLOOKUP(A121,[1]Общее!$D$34:$AD$216,12,0)&gt;0,VLOOKUP(A121,[1]Общее!$D$34:$AD$216,12,0)&lt;&gt;"нет информации"),VLOOKUP(A121,[1]Общее!$D$34:$AD$216,12,0),IF(AND(VLOOKUP(A121,[1]Общее!$D$34:$AD$216,11,0)&gt;0,VLOOKUP(A121,[1]Общее!$D$34:$AD$216,11,0)&lt;&gt;"нет информации"),VLOOKUP(A121,[1]Общее!$D$34:$AD$216,11,0),IF(AND(VLOOKUP(A121,[1]Общее!$D$34:$AD$216,10,0)&gt;0,VLOOKUP(A121,[1]Общее!$D$34:$AD$216,10,0)&lt;&gt;"нет информации"),VLOOKUP(A121,[1]Общее!$D$34:$AD$216,10,0),IF(AND(VLOOKUP(A121,[1]Общее!$D$34:$AD$216,9,0)&gt;0,VLOOKUP(A121,[1]Общее!$D$34:$AD$216,9,0)&lt;&gt;"нет информации"),VLOOKUP(A121,[1]Общее!$D$34:$AD$216,9,0),IF(AND(VLOOKUP(A121,[1]Общее!$D$34:$AD$216,8,0)&gt;0,VLOOKUP(A121,[1]Общее!$D$34:$AD$216,8,0)&lt;&gt;"нет информации"),VLOOKUP(A121,[1]Общее!$D$34:$AD$216,8,0),IF(AND(VLOOKUP(A121,[1]Общее!$D$34:$AD$216,7,0)&gt;0,VLOOKUP(A121,[1]Общее!$D$34:$AD$216,7,0)&lt;&gt;"нет информации"),VLOOKUP(A121,[1]Общее!$D$34:$AD$216,7,0),IF(AND(VLOOKUP(A121,[1]Общее!$D$34:$AD$216,6,0)&gt;0,VLOOKUP(A121,[1]Общее!$D$34:$AD$216,6,0)&lt;&gt;"нет информации"),VLOOKUP(A121,[1]Общее!$D$34:$AD$216,6,0),"нет сведений (либо работы выполнены)"))))))))</f>
        <v>#N/A</v>
      </c>
      <c r="H121" s="50" t="s">
        <v>913</v>
      </c>
      <c r="I121" s="64"/>
    </row>
    <row r="122" spans="1:9" ht="75" x14ac:dyDescent="0.25">
      <c r="A122" s="43" t="s">
        <v>838</v>
      </c>
      <c r="B122" s="20"/>
      <c r="C122" s="43" t="s">
        <v>837</v>
      </c>
      <c r="D122" s="45"/>
      <c r="E122" s="60" t="s">
        <v>959</v>
      </c>
      <c r="F122" s="60" t="e">
        <f>IF(G122=[1]Общее!$P242,"Ордер на земляные работы",IF(G122=[1]Общее!$O242,"Заявление на проведение земляных работ",IF(G122=[1]Общее!$N242,"Получение разрешения на размещение",IF(G122=[1]Общее!$M242,[1]Общее!$M$2,IF(G122=[1]Общее!$L242,[1]Общее!$L$2,IF(G122=[1]Общее!$K$124,[1]Общее!$K$2,IF(G122=[1]Общее!$J$124,[1]Общее!$J$2,IF(G122=[1]Общее!$I$124,[1]Общее!$I$2,"Текущих работ не выполненно"))))))))</f>
        <v>#N/A</v>
      </c>
      <c r="G122" s="61" t="e">
        <f>IF(AND(VLOOKUP(A122,[1]Общее!$D$34:$AD$216,13,0)&gt;0,VLOOKUP(A122,[1]Общее!$D$34:$AD$216,13,0)&lt;&gt;"нет информации"),VLOOKUP(A122,[1]Общее!$D$34:$AD$216,13,0),IF(AND(VLOOKUP(A122,[1]Общее!$D$34:$AD$216,12,0)&gt;0,VLOOKUP(A122,[1]Общее!$D$34:$AD$216,12,0)&lt;&gt;"нет информации"),VLOOKUP(A122,[1]Общее!$D$34:$AD$216,12,0),IF(AND(VLOOKUP(A122,[1]Общее!$D$34:$AD$216,11,0)&gt;0,VLOOKUP(A122,[1]Общее!$D$34:$AD$216,11,0)&lt;&gt;"нет информации"),VLOOKUP(A122,[1]Общее!$D$34:$AD$216,11,0),IF(AND(VLOOKUP(A122,[1]Общее!$D$34:$AD$216,10,0)&gt;0,VLOOKUP(A122,[1]Общее!$D$34:$AD$216,10,0)&lt;&gt;"нет информации"),VLOOKUP(A122,[1]Общее!$D$34:$AD$216,10,0),IF(AND(VLOOKUP(A122,[1]Общее!$D$34:$AD$216,9,0)&gt;0,VLOOKUP(A122,[1]Общее!$D$34:$AD$216,9,0)&lt;&gt;"нет информации"),VLOOKUP(A122,[1]Общее!$D$34:$AD$216,9,0),IF(AND(VLOOKUP(A122,[1]Общее!$D$34:$AD$216,8,0)&gt;0,VLOOKUP(A122,[1]Общее!$D$34:$AD$216,8,0)&lt;&gt;"нет информации"),VLOOKUP(A122,[1]Общее!$D$34:$AD$216,8,0),IF(AND(VLOOKUP(A122,[1]Общее!$D$34:$AD$216,7,0)&gt;0,VLOOKUP(A122,[1]Общее!$D$34:$AD$216,7,0)&lt;&gt;"нет информации"),VLOOKUP(A122,[1]Общее!$D$34:$AD$216,7,0),IF(AND(VLOOKUP(A122,[1]Общее!$D$34:$AD$216,6,0)&gt;0,VLOOKUP(A122,[1]Общее!$D$34:$AD$216,6,0)&lt;&gt;"нет информации"),VLOOKUP(A122,[1]Общее!$D$34:$AD$216,6,0),"нет сведений (либо работы выполнены)"))))))))</f>
        <v>#N/A</v>
      </c>
      <c r="H122" s="50" t="s">
        <v>971</v>
      </c>
      <c r="I122" s="64"/>
    </row>
    <row r="123" spans="1:9" ht="38.25" x14ac:dyDescent="0.25">
      <c r="A123" s="43" t="s">
        <v>840</v>
      </c>
      <c r="B123" s="20"/>
      <c r="C123" s="43" t="s">
        <v>839</v>
      </c>
      <c r="D123" s="45"/>
      <c r="E123" s="60" t="s">
        <v>910</v>
      </c>
      <c r="F123" s="60" t="str">
        <f>IF(G123=[1]Общее!$P243,"Ордер на земляные работы",IF(G123=[1]Общее!$O243,"Заявление на проведение земляных работ",IF(G123=[1]Общее!$N243,"Получение разрешения на размещение",IF(G123=[1]Общее!$M243,[1]Общее!$M$2,IF(G123=[1]Общее!$L243,[1]Общее!$L$2,IF(G123=[1]Общее!$K$124,[1]Общее!$K$2,IF(G123=[1]Общее!$J$124,[1]Общее!$J$2,IF(G123=[1]Общее!$I$124,[1]Общее!$I$2,"Текущих работ не выполненно"))))))))</f>
        <v>Текущих работ не выполненно</v>
      </c>
      <c r="G123" s="61" t="str">
        <f>IF(AND(VLOOKUP(A123,[1]Общее!$D$34:$AD$216,13,0)&gt;0,VLOOKUP(A123,[1]Общее!$D$34:$AD$216,13,0)&lt;&gt;"нет информации"),VLOOKUP(A123,[1]Общее!$D$34:$AD$216,13,0),IF(AND(VLOOKUP(A123,[1]Общее!$D$34:$AD$216,12,0)&gt;0,VLOOKUP(A123,[1]Общее!$D$34:$AD$216,12,0)&lt;&gt;"нет информации"),VLOOKUP(A123,[1]Общее!$D$34:$AD$216,12,0),IF(AND(VLOOKUP(A123,[1]Общее!$D$34:$AD$216,11,0)&gt;0,VLOOKUP(A123,[1]Общее!$D$34:$AD$216,11,0)&lt;&gt;"нет информации"),VLOOKUP(A123,[1]Общее!$D$34:$AD$216,11,0),IF(AND(VLOOKUP(A123,[1]Общее!$D$34:$AD$216,10,0)&gt;0,VLOOKUP(A123,[1]Общее!$D$34:$AD$216,10,0)&lt;&gt;"нет информации"),VLOOKUP(A123,[1]Общее!$D$34:$AD$216,10,0),IF(AND(VLOOKUP(A123,[1]Общее!$D$34:$AD$216,9,0)&gt;0,VLOOKUP(A123,[1]Общее!$D$34:$AD$216,9,0)&lt;&gt;"нет информации"),VLOOKUP(A123,[1]Общее!$D$34:$AD$216,9,0),IF(AND(VLOOKUP(A123,[1]Общее!$D$34:$AD$216,8,0)&gt;0,VLOOKUP(A123,[1]Общее!$D$34:$AD$216,8,0)&lt;&gt;"нет информации"),VLOOKUP(A123,[1]Общее!$D$34:$AD$216,8,0),IF(AND(VLOOKUP(A123,[1]Общее!$D$34:$AD$216,7,0)&gt;0,VLOOKUP(A123,[1]Общее!$D$34:$AD$216,7,0)&lt;&gt;"нет информации"),VLOOKUP(A123,[1]Общее!$D$34:$AD$216,7,0),IF(AND(VLOOKUP(A123,[1]Общее!$D$34:$AD$216,6,0)&gt;0,VLOOKUP(A123,[1]Общее!$D$34:$AD$216,6,0)&lt;&gt;"нет информации"),VLOOKUP(A123,[1]Общее!$D$34:$AD$216,6,0),"нет сведений (либо работы выполнены)"))))))))</f>
        <v>от 05.02.2020 №34</v>
      </c>
      <c r="I123" s="64"/>
    </row>
    <row r="124" spans="1:9" ht="25.5" x14ac:dyDescent="0.25">
      <c r="A124" s="43" t="s">
        <v>842</v>
      </c>
      <c r="B124" s="20"/>
      <c r="C124" s="43" t="s">
        <v>841</v>
      </c>
      <c r="D124" s="45"/>
      <c r="E124" s="60" t="s">
        <v>931</v>
      </c>
      <c r="F124" s="60" t="e">
        <f>IF(G124=[1]Общее!$P244,"Ордер на земляные работы",IF(G124=[1]Общее!$O244,"Заявление на проведение земляных работ",IF(G124=[1]Общее!$N244,"Получение разрешения на размещение",IF(G124=[1]Общее!$M244,[1]Общее!$M$2,IF(G124=[1]Общее!$L244,[1]Общее!$L$2,IF(G124=[1]Общее!$K$124,[1]Общее!$K$2,IF(G124=[1]Общее!$J$124,[1]Общее!$J$2,IF(G124=[1]Общее!$I$124,[1]Общее!$I$2,"Текущих работ не выполненно"))))))))</f>
        <v>#N/A</v>
      </c>
      <c r="G124" s="61" t="e">
        <f>IF(AND(VLOOKUP(A124,[1]Общее!$D$34:$AD$216,13,0)&gt;0,VLOOKUP(A124,[1]Общее!$D$34:$AD$216,13,0)&lt;&gt;"нет информации"),VLOOKUP(A124,[1]Общее!$D$34:$AD$216,13,0),IF(AND(VLOOKUP(A124,[1]Общее!$D$34:$AD$216,12,0)&gt;0,VLOOKUP(A124,[1]Общее!$D$34:$AD$216,12,0)&lt;&gt;"нет информации"),VLOOKUP(A124,[1]Общее!$D$34:$AD$216,12,0),IF(AND(VLOOKUP(A124,[1]Общее!$D$34:$AD$216,11,0)&gt;0,VLOOKUP(A124,[1]Общее!$D$34:$AD$216,11,0)&lt;&gt;"нет информации"),VLOOKUP(A124,[1]Общее!$D$34:$AD$216,11,0),IF(AND(VLOOKUP(A124,[1]Общее!$D$34:$AD$216,10,0)&gt;0,VLOOKUP(A124,[1]Общее!$D$34:$AD$216,10,0)&lt;&gt;"нет информации"),VLOOKUP(A124,[1]Общее!$D$34:$AD$216,10,0),IF(AND(VLOOKUP(A124,[1]Общее!$D$34:$AD$216,9,0)&gt;0,VLOOKUP(A124,[1]Общее!$D$34:$AD$216,9,0)&lt;&gt;"нет информации"),VLOOKUP(A124,[1]Общее!$D$34:$AD$216,9,0),IF(AND(VLOOKUP(A124,[1]Общее!$D$34:$AD$216,8,0)&gt;0,VLOOKUP(A124,[1]Общее!$D$34:$AD$216,8,0)&lt;&gt;"нет информации"),VLOOKUP(A124,[1]Общее!$D$34:$AD$216,8,0),IF(AND(VLOOKUP(A124,[1]Общее!$D$34:$AD$216,7,0)&gt;0,VLOOKUP(A124,[1]Общее!$D$34:$AD$216,7,0)&lt;&gt;"нет информации"),VLOOKUP(A124,[1]Общее!$D$34:$AD$216,7,0),IF(AND(VLOOKUP(A124,[1]Общее!$D$34:$AD$216,6,0)&gt;0,VLOOKUP(A124,[1]Общее!$D$34:$AD$216,6,0)&lt;&gt;"нет информации"),VLOOKUP(A124,[1]Общее!$D$34:$AD$216,6,0),"нет сведений (либо работы выполнены)"))))))))</f>
        <v>#N/A</v>
      </c>
      <c r="H124" s="50" t="s">
        <v>970</v>
      </c>
      <c r="I124" s="64"/>
    </row>
    <row r="125" spans="1:9" ht="89.25" x14ac:dyDescent="0.25">
      <c r="A125" s="43" t="s">
        <v>845</v>
      </c>
      <c r="B125" s="20"/>
      <c r="C125" s="43" t="s">
        <v>843</v>
      </c>
      <c r="D125" s="45"/>
      <c r="E125" s="60" t="s">
        <v>913</v>
      </c>
      <c r="F125" s="60" t="e">
        <f>IF(G125=[1]Общее!$P245,"Ордер на земляные работы",IF(G125=[1]Общее!$O245,"Заявление на проведение земляных работ",IF(G125=[1]Общее!$N245,"Получение разрешения на размещение",IF(G125=[1]Общее!$M245,[1]Общее!$M$2,IF(G125=[1]Общее!$L245,[1]Общее!$L$2,IF(G125=[1]Общее!$K$124,[1]Общее!$K$2,IF(G125=[1]Общее!$J$124,[1]Общее!$J$2,IF(G125=[1]Общее!$I$124,[1]Общее!$I$2,"Текущих работ не выполненно"))))))))</f>
        <v>#N/A</v>
      </c>
      <c r="G125" s="61" t="e">
        <f>IF(AND(VLOOKUP(A125,[1]Общее!$D$34:$AD$216,13,0)&gt;0,VLOOKUP(A125,[1]Общее!$D$34:$AD$216,13,0)&lt;&gt;"нет информации"),VLOOKUP(A125,[1]Общее!$D$34:$AD$216,13,0),IF(AND(VLOOKUP(A125,[1]Общее!$D$34:$AD$216,12,0)&gt;0,VLOOKUP(A125,[1]Общее!$D$34:$AD$216,12,0)&lt;&gt;"нет информации"),VLOOKUP(A125,[1]Общее!$D$34:$AD$216,12,0),IF(AND(VLOOKUP(A125,[1]Общее!$D$34:$AD$216,11,0)&gt;0,VLOOKUP(A125,[1]Общее!$D$34:$AD$216,11,0)&lt;&gt;"нет информации"),VLOOKUP(A125,[1]Общее!$D$34:$AD$216,11,0),IF(AND(VLOOKUP(A125,[1]Общее!$D$34:$AD$216,10,0)&gt;0,VLOOKUP(A125,[1]Общее!$D$34:$AD$216,10,0)&lt;&gt;"нет информации"),VLOOKUP(A125,[1]Общее!$D$34:$AD$216,10,0),IF(AND(VLOOKUP(A125,[1]Общее!$D$34:$AD$216,9,0)&gt;0,VLOOKUP(A125,[1]Общее!$D$34:$AD$216,9,0)&lt;&gt;"нет информации"),VLOOKUP(A125,[1]Общее!$D$34:$AD$216,9,0),IF(AND(VLOOKUP(A125,[1]Общее!$D$34:$AD$216,8,0)&gt;0,VLOOKUP(A125,[1]Общее!$D$34:$AD$216,8,0)&lt;&gt;"нет информации"),VLOOKUP(A125,[1]Общее!$D$34:$AD$216,8,0),IF(AND(VLOOKUP(A125,[1]Общее!$D$34:$AD$216,7,0)&gt;0,VLOOKUP(A125,[1]Общее!$D$34:$AD$216,7,0)&lt;&gt;"нет информации"),VLOOKUP(A125,[1]Общее!$D$34:$AD$216,7,0),IF(AND(VLOOKUP(A125,[1]Общее!$D$34:$AD$216,6,0)&gt;0,VLOOKUP(A125,[1]Общее!$D$34:$AD$216,6,0)&lt;&gt;"нет информации"),VLOOKUP(A125,[1]Общее!$D$34:$AD$216,6,0),"нет сведений (либо работы выполнены)"))))))))</f>
        <v>#N/A</v>
      </c>
      <c r="H125" s="50" t="s">
        <v>913</v>
      </c>
      <c r="I125" s="64"/>
    </row>
    <row r="126" spans="1:9" ht="105" x14ac:dyDescent="0.25">
      <c r="A126" s="43" t="s">
        <v>846</v>
      </c>
      <c r="B126" s="20"/>
      <c r="C126" s="43" t="s">
        <v>844</v>
      </c>
      <c r="D126" s="45"/>
      <c r="E126" s="60" t="s">
        <v>960</v>
      </c>
      <c r="F126" s="60" t="e">
        <f>IF(G126=[1]Общее!$P246,"Ордер на земляные работы",IF(G126=[1]Общее!$O246,"Заявление на проведение земляных работ",IF(G126=[1]Общее!$N246,"Получение разрешения на размещение",IF(G126=[1]Общее!$M246,[1]Общее!$M$2,IF(G126=[1]Общее!$L246,[1]Общее!$L$2,IF(G126=[1]Общее!$K$124,[1]Общее!$K$2,IF(G126=[1]Общее!$J$124,[1]Общее!$J$2,IF(G126=[1]Общее!$I$124,[1]Общее!$I$2,"Текущих работ не выполненно"))))))))</f>
        <v>#N/A</v>
      </c>
      <c r="G126" s="61" t="e">
        <f>IF(AND(VLOOKUP(A126,[1]Общее!$D$34:$AD$216,13,0)&gt;0,VLOOKUP(A126,[1]Общее!$D$34:$AD$216,13,0)&lt;&gt;"нет информации"),VLOOKUP(A126,[1]Общее!$D$34:$AD$216,13,0),IF(AND(VLOOKUP(A126,[1]Общее!$D$34:$AD$216,12,0)&gt;0,VLOOKUP(A126,[1]Общее!$D$34:$AD$216,12,0)&lt;&gt;"нет информации"),VLOOKUP(A126,[1]Общее!$D$34:$AD$216,12,0),IF(AND(VLOOKUP(A126,[1]Общее!$D$34:$AD$216,11,0)&gt;0,VLOOKUP(A126,[1]Общее!$D$34:$AD$216,11,0)&lt;&gt;"нет информации"),VLOOKUP(A126,[1]Общее!$D$34:$AD$216,11,0),IF(AND(VLOOKUP(A126,[1]Общее!$D$34:$AD$216,10,0)&gt;0,VLOOKUP(A126,[1]Общее!$D$34:$AD$216,10,0)&lt;&gt;"нет информации"),VLOOKUP(A126,[1]Общее!$D$34:$AD$216,10,0),IF(AND(VLOOKUP(A126,[1]Общее!$D$34:$AD$216,9,0)&gt;0,VLOOKUP(A126,[1]Общее!$D$34:$AD$216,9,0)&lt;&gt;"нет информации"),VLOOKUP(A126,[1]Общее!$D$34:$AD$216,9,0),IF(AND(VLOOKUP(A126,[1]Общее!$D$34:$AD$216,8,0)&gt;0,VLOOKUP(A126,[1]Общее!$D$34:$AD$216,8,0)&lt;&gt;"нет информации"),VLOOKUP(A126,[1]Общее!$D$34:$AD$216,8,0),IF(AND(VLOOKUP(A126,[1]Общее!$D$34:$AD$216,7,0)&gt;0,VLOOKUP(A126,[1]Общее!$D$34:$AD$216,7,0)&lt;&gt;"нет информации"),VLOOKUP(A126,[1]Общее!$D$34:$AD$216,7,0),IF(AND(VLOOKUP(A126,[1]Общее!$D$34:$AD$216,6,0)&gt;0,VLOOKUP(A126,[1]Общее!$D$34:$AD$216,6,0)&lt;&gt;"нет информации"),VLOOKUP(A126,[1]Общее!$D$34:$AD$216,6,0),"нет сведений (либо работы выполнены)"))))))))</f>
        <v>#N/A</v>
      </c>
      <c r="H126" s="50" t="s">
        <v>971</v>
      </c>
      <c r="I126" s="64"/>
    </row>
    <row r="127" spans="1:9" ht="63.75" x14ac:dyDescent="0.25">
      <c r="A127" s="43" t="s">
        <v>850</v>
      </c>
      <c r="B127" s="20"/>
      <c r="C127" s="43" t="s">
        <v>847</v>
      </c>
      <c r="D127" s="45"/>
      <c r="E127" s="60" t="s">
        <v>958</v>
      </c>
      <c r="F127" s="60" t="e">
        <f>IF(G127=[1]Общее!$P247,"Ордер на земляные работы",IF(G127=[1]Общее!$O247,"Заявление на проведение земляных работ",IF(G127=[1]Общее!$N247,"Получение разрешения на размещение",IF(G127=[1]Общее!$M247,[1]Общее!$M$2,IF(G127=[1]Общее!$L247,[1]Общее!$L$2,IF(G127=[1]Общее!$K$124,[1]Общее!$K$2,IF(G127=[1]Общее!$J$124,[1]Общее!$J$2,IF(G127=[1]Общее!$I$124,[1]Общее!$I$2,"Текущих работ не выполненно"))))))))</f>
        <v>#N/A</v>
      </c>
      <c r="G127" s="61" t="e">
        <f>IF(AND(VLOOKUP(A127,[1]Общее!$D$34:$AD$216,13,0)&gt;0,VLOOKUP(A127,[1]Общее!$D$34:$AD$216,13,0)&lt;&gt;"нет информации"),VLOOKUP(A127,[1]Общее!$D$34:$AD$216,13,0),IF(AND(VLOOKUP(A127,[1]Общее!$D$34:$AD$216,12,0)&gt;0,VLOOKUP(A127,[1]Общее!$D$34:$AD$216,12,0)&lt;&gt;"нет информации"),VLOOKUP(A127,[1]Общее!$D$34:$AD$216,12,0),IF(AND(VLOOKUP(A127,[1]Общее!$D$34:$AD$216,11,0)&gt;0,VLOOKUP(A127,[1]Общее!$D$34:$AD$216,11,0)&lt;&gt;"нет информации"),VLOOKUP(A127,[1]Общее!$D$34:$AD$216,11,0),IF(AND(VLOOKUP(A127,[1]Общее!$D$34:$AD$216,10,0)&gt;0,VLOOKUP(A127,[1]Общее!$D$34:$AD$216,10,0)&lt;&gt;"нет информации"),VLOOKUP(A127,[1]Общее!$D$34:$AD$216,10,0),IF(AND(VLOOKUP(A127,[1]Общее!$D$34:$AD$216,9,0)&gt;0,VLOOKUP(A127,[1]Общее!$D$34:$AD$216,9,0)&lt;&gt;"нет информации"),VLOOKUP(A127,[1]Общее!$D$34:$AD$216,9,0),IF(AND(VLOOKUP(A127,[1]Общее!$D$34:$AD$216,8,0)&gt;0,VLOOKUP(A127,[1]Общее!$D$34:$AD$216,8,0)&lt;&gt;"нет информации"),VLOOKUP(A127,[1]Общее!$D$34:$AD$216,8,0),IF(AND(VLOOKUP(A127,[1]Общее!$D$34:$AD$216,7,0)&gt;0,VLOOKUP(A127,[1]Общее!$D$34:$AD$216,7,0)&lt;&gt;"нет информации"),VLOOKUP(A127,[1]Общее!$D$34:$AD$216,7,0),IF(AND(VLOOKUP(A127,[1]Общее!$D$34:$AD$216,6,0)&gt;0,VLOOKUP(A127,[1]Общее!$D$34:$AD$216,6,0)&lt;&gt;"нет информации"),VLOOKUP(A127,[1]Общее!$D$34:$AD$216,6,0),"нет сведений (либо работы выполнены)"))))))))</f>
        <v>#N/A</v>
      </c>
      <c r="H127" s="50" t="s">
        <v>971</v>
      </c>
      <c r="I127" s="64"/>
    </row>
    <row r="128" spans="1:9" ht="51" x14ac:dyDescent="0.25">
      <c r="A128" s="43" t="s">
        <v>851</v>
      </c>
      <c r="B128" s="20"/>
      <c r="C128" s="43" t="s">
        <v>848</v>
      </c>
      <c r="D128" s="45"/>
      <c r="E128" s="60" t="s">
        <v>913</v>
      </c>
      <c r="F128" s="60" t="e">
        <f>IF(G128=[1]Общее!$P248,"Ордер на земляные работы",IF(G128=[1]Общее!$O248,"Заявление на проведение земляных работ",IF(G128=[1]Общее!$N248,"Получение разрешения на размещение",IF(G128=[1]Общее!$M248,[1]Общее!$M$2,IF(G128=[1]Общее!$L248,[1]Общее!$L$2,IF(G128=[1]Общее!$K$124,[1]Общее!$K$2,IF(G128=[1]Общее!$J$124,[1]Общее!$J$2,IF(G128=[1]Общее!$I$124,[1]Общее!$I$2,"Текущих работ не выполненно"))))))))</f>
        <v>#N/A</v>
      </c>
      <c r="G128" s="61" t="e">
        <f>IF(AND(VLOOKUP(A128,[1]Общее!$D$34:$AD$216,13,0)&gt;0,VLOOKUP(A128,[1]Общее!$D$34:$AD$216,13,0)&lt;&gt;"нет информации"),VLOOKUP(A128,[1]Общее!$D$34:$AD$216,13,0),IF(AND(VLOOKUP(A128,[1]Общее!$D$34:$AD$216,12,0)&gt;0,VLOOKUP(A128,[1]Общее!$D$34:$AD$216,12,0)&lt;&gt;"нет информации"),VLOOKUP(A128,[1]Общее!$D$34:$AD$216,12,0),IF(AND(VLOOKUP(A128,[1]Общее!$D$34:$AD$216,11,0)&gt;0,VLOOKUP(A128,[1]Общее!$D$34:$AD$216,11,0)&lt;&gt;"нет информации"),VLOOKUP(A128,[1]Общее!$D$34:$AD$216,11,0),IF(AND(VLOOKUP(A128,[1]Общее!$D$34:$AD$216,10,0)&gt;0,VLOOKUP(A128,[1]Общее!$D$34:$AD$216,10,0)&lt;&gt;"нет информации"),VLOOKUP(A128,[1]Общее!$D$34:$AD$216,10,0),IF(AND(VLOOKUP(A128,[1]Общее!$D$34:$AD$216,9,0)&gt;0,VLOOKUP(A128,[1]Общее!$D$34:$AD$216,9,0)&lt;&gt;"нет информации"),VLOOKUP(A128,[1]Общее!$D$34:$AD$216,9,0),IF(AND(VLOOKUP(A128,[1]Общее!$D$34:$AD$216,8,0)&gt;0,VLOOKUP(A128,[1]Общее!$D$34:$AD$216,8,0)&lt;&gt;"нет информации"),VLOOKUP(A128,[1]Общее!$D$34:$AD$216,8,0),IF(AND(VLOOKUP(A128,[1]Общее!$D$34:$AD$216,7,0)&gt;0,VLOOKUP(A128,[1]Общее!$D$34:$AD$216,7,0)&lt;&gt;"нет информации"),VLOOKUP(A128,[1]Общее!$D$34:$AD$216,7,0),IF(AND(VLOOKUP(A128,[1]Общее!$D$34:$AD$216,6,0)&gt;0,VLOOKUP(A128,[1]Общее!$D$34:$AD$216,6,0)&lt;&gt;"нет информации"),VLOOKUP(A128,[1]Общее!$D$34:$AD$216,6,0),"нет сведений (либо работы выполнены)"))))))))</f>
        <v>#N/A</v>
      </c>
      <c r="H128" s="50" t="s">
        <v>913</v>
      </c>
      <c r="I128" s="64"/>
    </row>
    <row r="129" spans="1:9" ht="51" x14ac:dyDescent="0.25">
      <c r="A129" s="43" t="s">
        <v>852</v>
      </c>
      <c r="B129" s="20"/>
      <c r="C129" s="43" t="s">
        <v>849</v>
      </c>
      <c r="D129" s="45"/>
      <c r="E129" s="60" t="s">
        <v>944</v>
      </c>
      <c r="F129" s="60" t="e">
        <f>IF(G129=[1]Общее!$P249,"Ордер на земляные работы",IF(G129=[1]Общее!$O249,"Заявление на проведение земляных работ",IF(G129=[1]Общее!$N249,"Получение разрешения на размещение",IF(G129=[1]Общее!$M249,[1]Общее!$M$2,IF(G129=[1]Общее!$L249,[1]Общее!$L$2,IF(G129=[1]Общее!$K$124,[1]Общее!$K$2,IF(G129=[1]Общее!$J$124,[1]Общее!$J$2,IF(G129=[1]Общее!$I$124,[1]Общее!$I$2,"Текущих работ не выполненно"))))))))</f>
        <v>#N/A</v>
      </c>
      <c r="G129" s="61" t="e">
        <f>IF(AND(VLOOKUP(A129,[1]Общее!$D$34:$AD$216,13,0)&gt;0,VLOOKUP(A129,[1]Общее!$D$34:$AD$216,13,0)&lt;&gt;"нет информации"),VLOOKUP(A129,[1]Общее!$D$34:$AD$216,13,0),IF(AND(VLOOKUP(A129,[1]Общее!$D$34:$AD$216,12,0)&gt;0,VLOOKUP(A129,[1]Общее!$D$34:$AD$216,12,0)&lt;&gt;"нет информации"),VLOOKUP(A129,[1]Общее!$D$34:$AD$216,12,0),IF(AND(VLOOKUP(A129,[1]Общее!$D$34:$AD$216,11,0)&gt;0,VLOOKUP(A129,[1]Общее!$D$34:$AD$216,11,0)&lt;&gt;"нет информации"),VLOOKUP(A129,[1]Общее!$D$34:$AD$216,11,0),IF(AND(VLOOKUP(A129,[1]Общее!$D$34:$AD$216,10,0)&gt;0,VLOOKUP(A129,[1]Общее!$D$34:$AD$216,10,0)&lt;&gt;"нет информации"),VLOOKUP(A129,[1]Общее!$D$34:$AD$216,10,0),IF(AND(VLOOKUP(A129,[1]Общее!$D$34:$AD$216,9,0)&gt;0,VLOOKUP(A129,[1]Общее!$D$34:$AD$216,9,0)&lt;&gt;"нет информации"),VLOOKUP(A129,[1]Общее!$D$34:$AD$216,9,0),IF(AND(VLOOKUP(A129,[1]Общее!$D$34:$AD$216,8,0)&gt;0,VLOOKUP(A129,[1]Общее!$D$34:$AD$216,8,0)&lt;&gt;"нет информации"),VLOOKUP(A129,[1]Общее!$D$34:$AD$216,8,0),IF(AND(VLOOKUP(A129,[1]Общее!$D$34:$AD$216,7,0)&gt;0,VLOOKUP(A129,[1]Общее!$D$34:$AD$216,7,0)&lt;&gt;"нет информации"),VLOOKUP(A129,[1]Общее!$D$34:$AD$216,7,0),IF(AND(VLOOKUP(A129,[1]Общее!$D$34:$AD$216,6,0)&gt;0,VLOOKUP(A129,[1]Общее!$D$34:$AD$216,6,0)&lt;&gt;"нет информации"),VLOOKUP(A129,[1]Общее!$D$34:$AD$216,6,0),"нет сведений (либо работы выполнены)"))))))))</f>
        <v>#N/A</v>
      </c>
      <c r="H129" s="50" t="s">
        <v>970</v>
      </c>
      <c r="I129" s="64"/>
    </row>
    <row r="130" spans="1:9" ht="63.75" x14ac:dyDescent="0.25">
      <c r="A130" s="43" t="s">
        <v>855</v>
      </c>
      <c r="B130" s="20"/>
      <c r="C130" s="43" t="s">
        <v>853</v>
      </c>
      <c r="D130" s="45"/>
      <c r="E130" s="60" t="s">
        <v>913</v>
      </c>
      <c r="F130" s="60" t="e">
        <f>IF(G130=[1]Общее!$P250,"Ордер на земляные работы",IF(G130=[1]Общее!$O250,"Заявление на проведение земляных работ",IF(G130=[1]Общее!$N250,"Получение разрешения на размещение",IF(G130=[1]Общее!$M250,[1]Общее!$M$2,IF(G130=[1]Общее!$L250,[1]Общее!$L$2,IF(G130=[1]Общее!$K$124,[1]Общее!$K$2,IF(G130=[1]Общее!$J$124,[1]Общее!$J$2,IF(G130=[1]Общее!$I$124,[1]Общее!$I$2,"Текущих работ не выполненно"))))))))</f>
        <v>#N/A</v>
      </c>
      <c r="G130" s="61" t="e">
        <f>IF(AND(VLOOKUP(A130,[1]Общее!$D$34:$AD$216,13,0)&gt;0,VLOOKUP(A130,[1]Общее!$D$34:$AD$216,13,0)&lt;&gt;"нет информации"),VLOOKUP(A130,[1]Общее!$D$34:$AD$216,13,0),IF(AND(VLOOKUP(A130,[1]Общее!$D$34:$AD$216,12,0)&gt;0,VLOOKUP(A130,[1]Общее!$D$34:$AD$216,12,0)&lt;&gt;"нет информации"),VLOOKUP(A130,[1]Общее!$D$34:$AD$216,12,0),IF(AND(VLOOKUP(A130,[1]Общее!$D$34:$AD$216,11,0)&gt;0,VLOOKUP(A130,[1]Общее!$D$34:$AD$216,11,0)&lt;&gt;"нет информации"),VLOOKUP(A130,[1]Общее!$D$34:$AD$216,11,0),IF(AND(VLOOKUP(A130,[1]Общее!$D$34:$AD$216,10,0)&gt;0,VLOOKUP(A130,[1]Общее!$D$34:$AD$216,10,0)&lt;&gt;"нет информации"),VLOOKUP(A130,[1]Общее!$D$34:$AD$216,10,0),IF(AND(VLOOKUP(A130,[1]Общее!$D$34:$AD$216,9,0)&gt;0,VLOOKUP(A130,[1]Общее!$D$34:$AD$216,9,0)&lt;&gt;"нет информации"),VLOOKUP(A130,[1]Общее!$D$34:$AD$216,9,0),IF(AND(VLOOKUP(A130,[1]Общее!$D$34:$AD$216,8,0)&gt;0,VLOOKUP(A130,[1]Общее!$D$34:$AD$216,8,0)&lt;&gt;"нет информации"),VLOOKUP(A130,[1]Общее!$D$34:$AD$216,8,0),IF(AND(VLOOKUP(A130,[1]Общее!$D$34:$AD$216,7,0)&gt;0,VLOOKUP(A130,[1]Общее!$D$34:$AD$216,7,0)&lt;&gt;"нет информации"),VLOOKUP(A130,[1]Общее!$D$34:$AD$216,7,0),IF(AND(VLOOKUP(A130,[1]Общее!$D$34:$AD$216,6,0)&gt;0,VLOOKUP(A130,[1]Общее!$D$34:$AD$216,6,0)&lt;&gt;"нет информации"),VLOOKUP(A130,[1]Общее!$D$34:$AD$216,6,0),"нет сведений (либо работы выполнены)"))))))))</f>
        <v>#N/A</v>
      </c>
      <c r="H130" s="50" t="s">
        <v>913</v>
      </c>
      <c r="I130" s="64"/>
    </row>
    <row r="131" spans="1:9" ht="63.75" x14ac:dyDescent="0.25">
      <c r="A131" s="43" t="s">
        <v>856</v>
      </c>
      <c r="B131" s="20"/>
      <c r="C131" s="43" t="s">
        <v>854</v>
      </c>
      <c r="D131" s="45"/>
      <c r="E131" s="60" t="s">
        <v>934</v>
      </c>
      <c r="F131" s="60" t="e">
        <f>IF(G131=[1]Общее!$P251,"Ордер на земляные работы",IF(G131=[1]Общее!$O251,"Заявление на проведение земляных работ",IF(G131=[1]Общее!$N251,"Получение разрешения на размещение",IF(G131=[1]Общее!$M251,[1]Общее!$M$2,IF(G131=[1]Общее!$L251,[1]Общее!$L$2,IF(G131=[1]Общее!$K$124,[1]Общее!$K$2,IF(G131=[1]Общее!$J$124,[1]Общее!$J$2,IF(G131=[1]Общее!$I$124,[1]Общее!$I$2,"Текущих работ не выполненно"))))))))</f>
        <v>#N/A</v>
      </c>
      <c r="G131" s="61" t="e">
        <f>IF(AND(VLOOKUP(A131,[1]Общее!$D$34:$AD$216,13,0)&gt;0,VLOOKUP(A131,[1]Общее!$D$34:$AD$216,13,0)&lt;&gt;"нет информации"),VLOOKUP(A131,[1]Общее!$D$34:$AD$216,13,0),IF(AND(VLOOKUP(A131,[1]Общее!$D$34:$AD$216,12,0)&gt;0,VLOOKUP(A131,[1]Общее!$D$34:$AD$216,12,0)&lt;&gt;"нет информации"),VLOOKUP(A131,[1]Общее!$D$34:$AD$216,12,0),IF(AND(VLOOKUP(A131,[1]Общее!$D$34:$AD$216,11,0)&gt;0,VLOOKUP(A131,[1]Общее!$D$34:$AD$216,11,0)&lt;&gt;"нет информации"),VLOOKUP(A131,[1]Общее!$D$34:$AD$216,11,0),IF(AND(VLOOKUP(A131,[1]Общее!$D$34:$AD$216,10,0)&gt;0,VLOOKUP(A131,[1]Общее!$D$34:$AD$216,10,0)&lt;&gt;"нет информации"),VLOOKUP(A131,[1]Общее!$D$34:$AD$216,10,0),IF(AND(VLOOKUP(A131,[1]Общее!$D$34:$AD$216,9,0)&gt;0,VLOOKUP(A131,[1]Общее!$D$34:$AD$216,9,0)&lt;&gt;"нет информации"),VLOOKUP(A131,[1]Общее!$D$34:$AD$216,9,0),IF(AND(VLOOKUP(A131,[1]Общее!$D$34:$AD$216,8,0)&gt;0,VLOOKUP(A131,[1]Общее!$D$34:$AD$216,8,0)&lt;&gt;"нет информации"),VLOOKUP(A131,[1]Общее!$D$34:$AD$216,8,0),IF(AND(VLOOKUP(A131,[1]Общее!$D$34:$AD$216,7,0)&gt;0,VLOOKUP(A131,[1]Общее!$D$34:$AD$216,7,0)&lt;&gt;"нет информации"),VLOOKUP(A131,[1]Общее!$D$34:$AD$216,7,0),IF(AND(VLOOKUP(A131,[1]Общее!$D$34:$AD$216,6,0)&gt;0,VLOOKUP(A131,[1]Общее!$D$34:$AD$216,6,0)&lt;&gt;"нет информации"),VLOOKUP(A131,[1]Общее!$D$34:$AD$216,6,0),"нет сведений (либо работы выполнены)"))))))))</f>
        <v>#N/A</v>
      </c>
      <c r="H131" s="50" t="s">
        <v>971</v>
      </c>
      <c r="I131" s="64"/>
    </row>
    <row r="132" spans="1:9" ht="51" x14ac:dyDescent="0.25">
      <c r="A132" s="43" t="s">
        <v>861</v>
      </c>
      <c r="B132" s="20"/>
      <c r="C132" s="43" t="s">
        <v>819</v>
      </c>
      <c r="D132" s="45"/>
      <c r="E132" s="60" t="s">
        <v>913</v>
      </c>
      <c r="F132" s="60" t="e">
        <f>IF(G132=[1]Общее!$P252,"Ордер на земляные работы",IF(G132=[1]Общее!$O252,"Заявление на проведение земляных работ",IF(G132=[1]Общее!$N252,"Получение разрешения на размещение",IF(G132=[1]Общее!$M252,[1]Общее!$M$2,IF(G132=[1]Общее!$L252,[1]Общее!$L$2,IF(G132=[1]Общее!$K$124,[1]Общее!$K$2,IF(G132=[1]Общее!$J$124,[1]Общее!$J$2,IF(G132=[1]Общее!$I$124,[1]Общее!$I$2,"Текущих работ не выполненно"))))))))</f>
        <v>#N/A</v>
      </c>
      <c r="G132" s="61" t="e">
        <f>IF(AND(VLOOKUP(A132,[1]Общее!$D$34:$AD$216,13,0)&gt;0,VLOOKUP(A132,[1]Общее!$D$34:$AD$216,13,0)&lt;&gt;"нет информации"),VLOOKUP(A132,[1]Общее!$D$34:$AD$216,13,0),IF(AND(VLOOKUP(A132,[1]Общее!$D$34:$AD$216,12,0)&gt;0,VLOOKUP(A132,[1]Общее!$D$34:$AD$216,12,0)&lt;&gt;"нет информации"),VLOOKUP(A132,[1]Общее!$D$34:$AD$216,12,0),IF(AND(VLOOKUP(A132,[1]Общее!$D$34:$AD$216,11,0)&gt;0,VLOOKUP(A132,[1]Общее!$D$34:$AD$216,11,0)&lt;&gt;"нет информации"),VLOOKUP(A132,[1]Общее!$D$34:$AD$216,11,0),IF(AND(VLOOKUP(A132,[1]Общее!$D$34:$AD$216,10,0)&gt;0,VLOOKUP(A132,[1]Общее!$D$34:$AD$216,10,0)&lt;&gt;"нет информации"),VLOOKUP(A132,[1]Общее!$D$34:$AD$216,10,0),IF(AND(VLOOKUP(A132,[1]Общее!$D$34:$AD$216,9,0)&gt;0,VLOOKUP(A132,[1]Общее!$D$34:$AD$216,9,0)&lt;&gt;"нет информации"),VLOOKUP(A132,[1]Общее!$D$34:$AD$216,9,0),IF(AND(VLOOKUP(A132,[1]Общее!$D$34:$AD$216,8,0)&gt;0,VLOOKUP(A132,[1]Общее!$D$34:$AD$216,8,0)&lt;&gt;"нет информации"),VLOOKUP(A132,[1]Общее!$D$34:$AD$216,8,0),IF(AND(VLOOKUP(A132,[1]Общее!$D$34:$AD$216,7,0)&gt;0,VLOOKUP(A132,[1]Общее!$D$34:$AD$216,7,0)&lt;&gt;"нет информации"),VLOOKUP(A132,[1]Общее!$D$34:$AD$216,7,0),IF(AND(VLOOKUP(A132,[1]Общее!$D$34:$AD$216,6,0)&gt;0,VLOOKUP(A132,[1]Общее!$D$34:$AD$216,6,0)&lt;&gt;"нет информации"),VLOOKUP(A132,[1]Общее!$D$34:$AD$216,6,0),"нет сведений (либо работы выполнены)"))))))))</f>
        <v>#N/A</v>
      </c>
      <c r="H132" s="50" t="s">
        <v>913</v>
      </c>
      <c r="I132" s="64"/>
    </row>
    <row r="133" spans="1:9" ht="45" x14ac:dyDescent="0.25">
      <c r="A133" s="43" t="s">
        <v>862</v>
      </c>
      <c r="B133" s="20"/>
      <c r="C133" s="43" t="s">
        <v>857</v>
      </c>
      <c r="D133" s="45"/>
      <c r="E133" s="60" t="s">
        <v>961</v>
      </c>
      <c r="F133" s="60" t="e">
        <f>IF(G133=[1]Общее!$P253,"Ордер на земляные работы",IF(G133=[1]Общее!$O253,"Заявление на проведение земляных работ",IF(G133=[1]Общее!$N253,"Получение разрешения на размещение",IF(G133=[1]Общее!$M253,[1]Общее!$M$2,IF(G133=[1]Общее!$L253,[1]Общее!$L$2,IF(G133=[1]Общее!$K$124,[1]Общее!$K$2,IF(G133=[1]Общее!$J$124,[1]Общее!$J$2,IF(G133=[1]Общее!$I$124,[1]Общее!$I$2,"Текущих работ не выполненно"))))))))</f>
        <v>#N/A</v>
      </c>
      <c r="G133" s="61" t="e">
        <f>IF(AND(VLOOKUP(A133,[1]Общее!$D$34:$AD$216,13,0)&gt;0,VLOOKUP(A133,[1]Общее!$D$34:$AD$216,13,0)&lt;&gt;"нет информации"),VLOOKUP(A133,[1]Общее!$D$34:$AD$216,13,0),IF(AND(VLOOKUP(A133,[1]Общее!$D$34:$AD$216,12,0)&gt;0,VLOOKUP(A133,[1]Общее!$D$34:$AD$216,12,0)&lt;&gt;"нет информации"),VLOOKUP(A133,[1]Общее!$D$34:$AD$216,12,0),IF(AND(VLOOKUP(A133,[1]Общее!$D$34:$AD$216,11,0)&gt;0,VLOOKUP(A133,[1]Общее!$D$34:$AD$216,11,0)&lt;&gt;"нет информации"),VLOOKUP(A133,[1]Общее!$D$34:$AD$216,11,0),IF(AND(VLOOKUP(A133,[1]Общее!$D$34:$AD$216,10,0)&gt;0,VLOOKUP(A133,[1]Общее!$D$34:$AD$216,10,0)&lt;&gt;"нет информации"),VLOOKUP(A133,[1]Общее!$D$34:$AD$216,10,0),IF(AND(VLOOKUP(A133,[1]Общее!$D$34:$AD$216,9,0)&gt;0,VLOOKUP(A133,[1]Общее!$D$34:$AD$216,9,0)&lt;&gt;"нет информации"),VLOOKUP(A133,[1]Общее!$D$34:$AD$216,9,0),IF(AND(VLOOKUP(A133,[1]Общее!$D$34:$AD$216,8,0)&gt;0,VLOOKUP(A133,[1]Общее!$D$34:$AD$216,8,0)&lt;&gt;"нет информации"),VLOOKUP(A133,[1]Общее!$D$34:$AD$216,8,0),IF(AND(VLOOKUP(A133,[1]Общее!$D$34:$AD$216,7,0)&gt;0,VLOOKUP(A133,[1]Общее!$D$34:$AD$216,7,0)&lt;&gt;"нет информации"),VLOOKUP(A133,[1]Общее!$D$34:$AD$216,7,0),IF(AND(VLOOKUP(A133,[1]Общее!$D$34:$AD$216,6,0)&gt;0,VLOOKUP(A133,[1]Общее!$D$34:$AD$216,6,0)&lt;&gt;"нет информации"),VLOOKUP(A133,[1]Общее!$D$34:$AD$216,6,0),"нет сведений (либо работы выполнены)"))))))))</f>
        <v>#N/A</v>
      </c>
      <c r="I133" s="64"/>
    </row>
    <row r="134" spans="1:9" ht="45" x14ac:dyDescent="0.25">
      <c r="A134" s="43" t="s">
        <v>863</v>
      </c>
      <c r="B134" s="20"/>
      <c r="C134" s="43" t="s">
        <v>858</v>
      </c>
      <c r="D134" s="45"/>
      <c r="E134" s="60" t="s">
        <v>961</v>
      </c>
      <c r="F134" s="60" t="e">
        <f>IF(G134=[1]Общее!$P254,"Ордер на земляные работы",IF(G134=[1]Общее!$O254,"Заявление на проведение земляных работ",IF(G134=[1]Общее!$N254,"Получение разрешения на размещение",IF(G134=[1]Общее!$M254,[1]Общее!$M$2,IF(G134=[1]Общее!$L254,[1]Общее!$L$2,IF(G134=[1]Общее!$K$124,[1]Общее!$K$2,IF(G134=[1]Общее!$J$124,[1]Общее!$J$2,IF(G134=[1]Общее!$I$124,[1]Общее!$I$2,"Текущих работ не выполненно"))))))))</f>
        <v>#N/A</v>
      </c>
      <c r="G134" s="61" t="e">
        <f>IF(AND(VLOOKUP(A134,[1]Общее!$D$34:$AD$216,13,0)&gt;0,VLOOKUP(A134,[1]Общее!$D$34:$AD$216,13,0)&lt;&gt;"нет информации"),VLOOKUP(A134,[1]Общее!$D$34:$AD$216,13,0),IF(AND(VLOOKUP(A134,[1]Общее!$D$34:$AD$216,12,0)&gt;0,VLOOKUP(A134,[1]Общее!$D$34:$AD$216,12,0)&lt;&gt;"нет информации"),VLOOKUP(A134,[1]Общее!$D$34:$AD$216,12,0),IF(AND(VLOOKUP(A134,[1]Общее!$D$34:$AD$216,11,0)&gt;0,VLOOKUP(A134,[1]Общее!$D$34:$AD$216,11,0)&lt;&gt;"нет информации"),VLOOKUP(A134,[1]Общее!$D$34:$AD$216,11,0),IF(AND(VLOOKUP(A134,[1]Общее!$D$34:$AD$216,10,0)&gt;0,VLOOKUP(A134,[1]Общее!$D$34:$AD$216,10,0)&lt;&gt;"нет информации"),VLOOKUP(A134,[1]Общее!$D$34:$AD$216,10,0),IF(AND(VLOOKUP(A134,[1]Общее!$D$34:$AD$216,9,0)&gt;0,VLOOKUP(A134,[1]Общее!$D$34:$AD$216,9,0)&lt;&gt;"нет информации"),VLOOKUP(A134,[1]Общее!$D$34:$AD$216,9,0),IF(AND(VLOOKUP(A134,[1]Общее!$D$34:$AD$216,8,0)&gt;0,VLOOKUP(A134,[1]Общее!$D$34:$AD$216,8,0)&lt;&gt;"нет информации"),VLOOKUP(A134,[1]Общее!$D$34:$AD$216,8,0),IF(AND(VLOOKUP(A134,[1]Общее!$D$34:$AD$216,7,0)&gt;0,VLOOKUP(A134,[1]Общее!$D$34:$AD$216,7,0)&lt;&gt;"нет информации"),VLOOKUP(A134,[1]Общее!$D$34:$AD$216,7,0),IF(AND(VLOOKUP(A134,[1]Общее!$D$34:$AD$216,6,0)&gt;0,VLOOKUP(A134,[1]Общее!$D$34:$AD$216,6,0)&lt;&gt;"нет информации"),VLOOKUP(A134,[1]Общее!$D$34:$AD$216,6,0),"нет сведений (либо работы выполнены)"))))))))</f>
        <v>#N/A</v>
      </c>
      <c r="I134" s="64"/>
    </row>
    <row r="135" spans="1:9" ht="30" customHeight="1" x14ac:dyDescent="0.25">
      <c r="A135" s="43" t="s">
        <v>864</v>
      </c>
      <c r="B135" s="20"/>
      <c r="C135" s="43" t="s">
        <v>819</v>
      </c>
      <c r="D135" s="45"/>
      <c r="E135" s="60" t="s">
        <v>962</v>
      </c>
      <c r="F135" s="60" t="e">
        <f>IF(G135=[1]Общее!$P255,"Ордер на земляные работы",IF(G135=[1]Общее!$O255,"Заявление на проведение земляных работ",IF(G135=[1]Общее!$N255,"Получение разрешения на размещение",IF(G135=[1]Общее!$M255,[1]Общее!$M$2,IF(G135=[1]Общее!$L255,[1]Общее!$L$2,IF(G135=[1]Общее!$K$124,[1]Общее!$K$2,IF(G135=[1]Общее!$J$124,[1]Общее!$J$2,IF(G135=[1]Общее!$I$124,[1]Общее!$I$2,"Текущих работ не выполненно"))))))))</f>
        <v>#N/A</v>
      </c>
      <c r="G135" s="61" t="e">
        <f>IF(AND(VLOOKUP(A135,[1]Общее!$D$34:$AD$216,13,0)&gt;0,VLOOKUP(A135,[1]Общее!$D$34:$AD$216,13,0)&lt;&gt;"нет информации"),VLOOKUP(A135,[1]Общее!$D$34:$AD$216,13,0),IF(AND(VLOOKUP(A135,[1]Общее!$D$34:$AD$216,12,0)&gt;0,VLOOKUP(A135,[1]Общее!$D$34:$AD$216,12,0)&lt;&gt;"нет информации"),VLOOKUP(A135,[1]Общее!$D$34:$AD$216,12,0),IF(AND(VLOOKUP(A135,[1]Общее!$D$34:$AD$216,11,0)&gt;0,VLOOKUP(A135,[1]Общее!$D$34:$AD$216,11,0)&lt;&gt;"нет информации"),VLOOKUP(A135,[1]Общее!$D$34:$AD$216,11,0),IF(AND(VLOOKUP(A135,[1]Общее!$D$34:$AD$216,10,0)&gt;0,VLOOKUP(A135,[1]Общее!$D$34:$AD$216,10,0)&lt;&gt;"нет информации"),VLOOKUP(A135,[1]Общее!$D$34:$AD$216,10,0),IF(AND(VLOOKUP(A135,[1]Общее!$D$34:$AD$216,9,0)&gt;0,VLOOKUP(A135,[1]Общее!$D$34:$AD$216,9,0)&lt;&gt;"нет информации"),VLOOKUP(A135,[1]Общее!$D$34:$AD$216,9,0),IF(AND(VLOOKUP(A135,[1]Общее!$D$34:$AD$216,8,0)&gt;0,VLOOKUP(A135,[1]Общее!$D$34:$AD$216,8,0)&lt;&gt;"нет информации"),VLOOKUP(A135,[1]Общее!$D$34:$AD$216,8,0),IF(AND(VLOOKUP(A135,[1]Общее!$D$34:$AD$216,7,0)&gt;0,VLOOKUP(A135,[1]Общее!$D$34:$AD$216,7,0)&lt;&gt;"нет информации"),VLOOKUP(A135,[1]Общее!$D$34:$AD$216,7,0),IF(AND(VLOOKUP(A135,[1]Общее!$D$34:$AD$216,6,0)&gt;0,VLOOKUP(A135,[1]Общее!$D$34:$AD$216,6,0)&lt;&gt;"нет информации"),VLOOKUP(A135,[1]Общее!$D$34:$AD$216,6,0),"нет сведений (либо работы выполнены)"))))))))</f>
        <v>#N/A</v>
      </c>
      <c r="I135" s="64"/>
    </row>
    <row r="136" spans="1:9" ht="51" x14ac:dyDescent="0.25">
      <c r="A136" s="43" t="s">
        <v>865</v>
      </c>
      <c r="B136" s="20"/>
      <c r="C136" s="43" t="s">
        <v>859</v>
      </c>
      <c r="D136" s="45"/>
      <c r="E136" s="78" t="s">
        <v>913</v>
      </c>
      <c r="F136" s="60" t="e">
        <f>IF(G136=[1]Общее!$P256,"Ордер на земляные работы",IF(G136=[1]Общее!$O256,"Заявление на проведение земляных работ",IF(G136=[1]Общее!$N256,"Получение разрешения на размещение",IF(G136=[1]Общее!$M256,[1]Общее!$M$2,IF(G136=[1]Общее!$L256,[1]Общее!$L$2,IF(G136=[1]Общее!$K$124,[1]Общее!$K$2,IF(G136=[1]Общее!$J$124,[1]Общее!$J$2,IF(G136=[1]Общее!$I$124,[1]Общее!$I$2,"Текущих работ не выполненно"))))))))</f>
        <v>#N/A</v>
      </c>
      <c r="G136" s="61" t="e">
        <f>IF(AND(VLOOKUP(A136,[1]Общее!$D$34:$AD$216,13,0)&gt;0,VLOOKUP(A136,[1]Общее!$D$34:$AD$216,13,0)&lt;&gt;"нет информации"),VLOOKUP(A136,[1]Общее!$D$34:$AD$216,13,0),IF(AND(VLOOKUP(A136,[1]Общее!$D$34:$AD$216,12,0)&gt;0,VLOOKUP(A136,[1]Общее!$D$34:$AD$216,12,0)&lt;&gt;"нет информации"),VLOOKUP(A136,[1]Общее!$D$34:$AD$216,12,0),IF(AND(VLOOKUP(A136,[1]Общее!$D$34:$AD$216,11,0)&gt;0,VLOOKUP(A136,[1]Общее!$D$34:$AD$216,11,0)&lt;&gt;"нет информации"),VLOOKUP(A136,[1]Общее!$D$34:$AD$216,11,0),IF(AND(VLOOKUP(A136,[1]Общее!$D$34:$AD$216,10,0)&gt;0,VLOOKUP(A136,[1]Общее!$D$34:$AD$216,10,0)&lt;&gt;"нет информации"),VLOOKUP(A136,[1]Общее!$D$34:$AD$216,10,0),IF(AND(VLOOKUP(A136,[1]Общее!$D$34:$AD$216,9,0)&gt;0,VLOOKUP(A136,[1]Общее!$D$34:$AD$216,9,0)&lt;&gt;"нет информации"),VLOOKUP(A136,[1]Общее!$D$34:$AD$216,9,0),IF(AND(VLOOKUP(A136,[1]Общее!$D$34:$AD$216,8,0)&gt;0,VLOOKUP(A136,[1]Общее!$D$34:$AD$216,8,0)&lt;&gt;"нет информации"),VLOOKUP(A136,[1]Общее!$D$34:$AD$216,8,0),IF(AND(VLOOKUP(A136,[1]Общее!$D$34:$AD$216,7,0)&gt;0,VLOOKUP(A136,[1]Общее!$D$34:$AD$216,7,0)&lt;&gt;"нет информации"),VLOOKUP(A136,[1]Общее!$D$34:$AD$216,7,0),IF(AND(VLOOKUP(A136,[1]Общее!$D$34:$AD$216,6,0)&gt;0,VLOOKUP(A136,[1]Общее!$D$34:$AD$216,6,0)&lt;&gt;"нет информации"),VLOOKUP(A136,[1]Общее!$D$34:$AD$216,6,0),"нет сведений (либо работы выполнены)"))))))))</f>
        <v>#N/A</v>
      </c>
      <c r="H136" s="50" t="s">
        <v>913</v>
      </c>
      <c r="I136" s="64"/>
    </row>
    <row r="137" spans="1:9" ht="63.75" x14ac:dyDescent="0.25">
      <c r="A137" s="43" t="s">
        <v>866</v>
      </c>
      <c r="B137" s="20"/>
      <c r="C137" s="43" t="s">
        <v>860</v>
      </c>
      <c r="D137" s="45"/>
      <c r="E137" s="60" t="s">
        <v>963</v>
      </c>
      <c r="F137" s="60" t="e">
        <f>IF(G137=[1]Общее!$P257,"Ордер на земляные работы",IF(G137=[1]Общее!$O257,"Заявление на проведение земляных работ",IF(G137=[1]Общее!$N257,"Получение разрешения на размещение",IF(G137=[1]Общее!$M257,[1]Общее!$M$2,IF(G137=[1]Общее!$L257,[1]Общее!$L$2,IF(G137=[1]Общее!$K$124,[1]Общее!$K$2,IF(G137=[1]Общее!$J$124,[1]Общее!$J$2,IF(G137=[1]Общее!$I$124,[1]Общее!$I$2,"Текущих работ не выполненно"))))))))</f>
        <v>#N/A</v>
      </c>
      <c r="G137" s="61" t="e">
        <f>IF(AND(VLOOKUP(A137,[1]Общее!$D$34:$AD$216,13,0)&gt;0,VLOOKUP(A137,[1]Общее!$D$34:$AD$216,13,0)&lt;&gt;"нет информации"),VLOOKUP(A137,[1]Общее!$D$34:$AD$216,13,0),IF(AND(VLOOKUP(A137,[1]Общее!$D$34:$AD$216,12,0)&gt;0,VLOOKUP(A137,[1]Общее!$D$34:$AD$216,12,0)&lt;&gt;"нет информации"),VLOOKUP(A137,[1]Общее!$D$34:$AD$216,12,0),IF(AND(VLOOKUP(A137,[1]Общее!$D$34:$AD$216,11,0)&gt;0,VLOOKUP(A137,[1]Общее!$D$34:$AD$216,11,0)&lt;&gt;"нет информации"),VLOOKUP(A137,[1]Общее!$D$34:$AD$216,11,0),IF(AND(VLOOKUP(A137,[1]Общее!$D$34:$AD$216,10,0)&gt;0,VLOOKUP(A137,[1]Общее!$D$34:$AD$216,10,0)&lt;&gt;"нет информации"),VLOOKUP(A137,[1]Общее!$D$34:$AD$216,10,0),IF(AND(VLOOKUP(A137,[1]Общее!$D$34:$AD$216,9,0)&gt;0,VLOOKUP(A137,[1]Общее!$D$34:$AD$216,9,0)&lt;&gt;"нет информации"),VLOOKUP(A137,[1]Общее!$D$34:$AD$216,9,0),IF(AND(VLOOKUP(A137,[1]Общее!$D$34:$AD$216,8,0)&gt;0,VLOOKUP(A137,[1]Общее!$D$34:$AD$216,8,0)&lt;&gt;"нет информации"),VLOOKUP(A137,[1]Общее!$D$34:$AD$216,8,0),IF(AND(VLOOKUP(A137,[1]Общее!$D$34:$AD$216,7,0)&gt;0,VLOOKUP(A137,[1]Общее!$D$34:$AD$216,7,0)&lt;&gt;"нет информации"),VLOOKUP(A137,[1]Общее!$D$34:$AD$216,7,0),IF(AND(VLOOKUP(A137,[1]Общее!$D$34:$AD$216,6,0)&gt;0,VLOOKUP(A137,[1]Общее!$D$34:$AD$216,6,0)&lt;&gt;"нет информации"),VLOOKUP(A137,[1]Общее!$D$34:$AD$216,6,0),"нет сведений (либо работы выполнены)"))))))))</f>
        <v>#N/A</v>
      </c>
      <c r="H137" s="50" t="s">
        <v>971</v>
      </c>
      <c r="I137" s="64"/>
    </row>
    <row r="138" spans="1:9" ht="38.25" x14ac:dyDescent="0.25">
      <c r="A138" s="43" t="s">
        <v>872</v>
      </c>
      <c r="B138" s="20"/>
      <c r="C138" s="43" t="s">
        <v>810</v>
      </c>
      <c r="D138" s="45"/>
      <c r="E138" s="60" t="s">
        <v>913</v>
      </c>
      <c r="F138" s="60" t="e">
        <f>IF(G138=[1]Общее!$P258,"Ордер на земляные работы",IF(G138=[1]Общее!$O258,"Заявление на проведение земляных работ",IF(G138=[1]Общее!$N258,"Получение разрешения на размещение",IF(G138=[1]Общее!$M258,[1]Общее!$M$2,IF(G138=[1]Общее!$L258,[1]Общее!$L$2,IF(G138=[1]Общее!$K$124,[1]Общее!$K$2,IF(G138=[1]Общее!$J$124,[1]Общее!$J$2,IF(G138=[1]Общее!$I$124,[1]Общее!$I$2,"Текущих работ не выполненно"))))))))</f>
        <v>#N/A</v>
      </c>
      <c r="G138" s="61" t="e">
        <f>IF(AND(VLOOKUP(A138,[1]Общее!$D$34:$AD$216,13,0)&gt;0,VLOOKUP(A138,[1]Общее!$D$34:$AD$216,13,0)&lt;&gt;"нет информации"),VLOOKUP(A138,[1]Общее!$D$34:$AD$216,13,0),IF(AND(VLOOKUP(A138,[1]Общее!$D$34:$AD$216,12,0)&gt;0,VLOOKUP(A138,[1]Общее!$D$34:$AD$216,12,0)&lt;&gt;"нет информации"),VLOOKUP(A138,[1]Общее!$D$34:$AD$216,12,0),IF(AND(VLOOKUP(A138,[1]Общее!$D$34:$AD$216,11,0)&gt;0,VLOOKUP(A138,[1]Общее!$D$34:$AD$216,11,0)&lt;&gt;"нет информации"),VLOOKUP(A138,[1]Общее!$D$34:$AD$216,11,0),IF(AND(VLOOKUP(A138,[1]Общее!$D$34:$AD$216,10,0)&gt;0,VLOOKUP(A138,[1]Общее!$D$34:$AD$216,10,0)&lt;&gt;"нет информации"),VLOOKUP(A138,[1]Общее!$D$34:$AD$216,10,0),IF(AND(VLOOKUP(A138,[1]Общее!$D$34:$AD$216,9,0)&gt;0,VLOOKUP(A138,[1]Общее!$D$34:$AD$216,9,0)&lt;&gt;"нет информации"),VLOOKUP(A138,[1]Общее!$D$34:$AD$216,9,0),IF(AND(VLOOKUP(A138,[1]Общее!$D$34:$AD$216,8,0)&gt;0,VLOOKUP(A138,[1]Общее!$D$34:$AD$216,8,0)&lt;&gt;"нет информации"),VLOOKUP(A138,[1]Общее!$D$34:$AD$216,8,0),IF(AND(VLOOKUP(A138,[1]Общее!$D$34:$AD$216,7,0)&gt;0,VLOOKUP(A138,[1]Общее!$D$34:$AD$216,7,0)&lt;&gt;"нет информации"),VLOOKUP(A138,[1]Общее!$D$34:$AD$216,7,0),IF(AND(VLOOKUP(A138,[1]Общее!$D$34:$AD$216,6,0)&gt;0,VLOOKUP(A138,[1]Общее!$D$34:$AD$216,6,0)&lt;&gt;"нет информации"),VLOOKUP(A138,[1]Общее!$D$34:$AD$216,6,0),"нет сведений (либо работы выполнены)"))))))))</f>
        <v>#N/A</v>
      </c>
      <c r="H138" s="50" t="s">
        <v>913</v>
      </c>
      <c r="I138" s="64"/>
    </row>
    <row r="139" spans="1:9" ht="76.5" x14ac:dyDescent="0.25">
      <c r="A139" s="43" t="s">
        <v>873</v>
      </c>
      <c r="B139" s="20"/>
      <c r="C139" s="43" t="s">
        <v>867</v>
      </c>
      <c r="D139" s="45"/>
      <c r="E139" s="60" t="s">
        <v>913</v>
      </c>
      <c r="F139" s="60" t="e">
        <f>IF(G139=[1]Общее!$P259,"Ордер на земляные работы",IF(G139=[1]Общее!$O259,"Заявление на проведение земляных работ",IF(G139=[1]Общее!$N259,"Получение разрешения на размещение",IF(G139=[1]Общее!$M259,[1]Общее!$M$2,IF(G139=[1]Общее!$L259,[1]Общее!$L$2,IF(G139=[1]Общее!$K$124,[1]Общее!$K$2,IF(G139=[1]Общее!$J$124,[1]Общее!$J$2,IF(G139=[1]Общее!$I$124,[1]Общее!$I$2,"Текущих работ не выполненно"))))))))</f>
        <v>#N/A</v>
      </c>
      <c r="G139" s="61" t="e">
        <f>IF(AND(VLOOKUP(A139,[1]Общее!$D$34:$AD$216,13,0)&gt;0,VLOOKUP(A139,[1]Общее!$D$34:$AD$216,13,0)&lt;&gt;"нет информации"),VLOOKUP(A139,[1]Общее!$D$34:$AD$216,13,0),IF(AND(VLOOKUP(A139,[1]Общее!$D$34:$AD$216,12,0)&gt;0,VLOOKUP(A139,[1]Общее!$D$34:$AD$216,12,0)&lt;&gt;"нет информации"),VLOOKUP(A139,[1]Общее!$D$34:$AD$216,12,0),IF(AND(VLOOKUP(A139,[1]Общее!$D$34:$AD$216,11,0)&gt;0,VLOOKUP(A139,[1]Общее!$D$34:$AD$216,11,0)&lt;&gt;"нет информации"),VLOOKUP(A139,[1]Общее!$D$34:$AD$216,11,0),IF(AND(VLOOKUP(A139,[1]Общее!$D$34:$AD$216,10,0)&gt;0,VLOOKUP(A139,[1]Общее!$D$34:$AD$216,10,0)&lt;&gt;"нет информации"),VLOOKUP(A139,[1]Общее!$D$34:$AD$216,10,0),IF(AND(VLOOKUP(A139,[1]Общее!$D$34:$AD$216,9,0)&gt;0,VLOOKUP(A139,[1]Общее!$D$34:$AD$216,9,0)&lt;&gt;"нет информации"),VLOOKUP(A139,[1]Общее!$D$34:$AD$216,9,0),IF(AND(VLOOKUP(A139,[1]Общее!$D$34:$AD$216,8,0)&gt;0,VLOOKUP(A139,[1]Общее!$D$34:$AD$216,8,0)&lt;&gt;"нет информации"),VLOOKUP(A139,[1]Общее!$D$34:$AD$216,8,0),IF(AND(VLOOKUP(A139,[1]Общее!$D$34:$AD$216,7,0)&gt;0,VLOOKUP(A139,[1]Общее!$D$34:$AD$216,7,0)&lt;&gt;"нет информации"),VLOOKUP(A139,[1]Общее!$D$34:$AD$216,7,0),IF(AND(VLOOKUP(A139,[1]Общее!$D$34:$AD$216,6,0)&gt;0,VLOOKUP(A139,[1]Общее!$D$34:$AD$216,6,0)&lt;&gt;"нет информации"),VLOOKUP(A139,[1]Общее!$D$34:$AD$216,6,0),"нет сведений (либо работы выполнены)"))))))))</f>
        <v>#N/A</v>
      </c>
      <c r="H139" s="50" t="s">
        <v>913</v>
      </c>
      <c r="I139" s="64"/>
    </row>
    <row r="140" spans="1:9" ht="63.75" x14ac:dyDescent="0.25">
      <c r="A140" s="43" t="s">
        <v>874</v>
      </c>
      <c r="B140" s="20"/>
      <c r="C140" s="43" t="s">
        <v>868</v>
      </c>
      <c r="D140" s="45"/>
      <c r="E140" s="60" t="s">
        <v>913</v>
      </c>
      <c r="F140" s="60" t="e">
        <f>IF(G140=[1]Общее!$P260,"Ордер на земляные работы",IF(G140=[1]Общее!$O260,"Заявление на проведение земляных работ",IF(G140=[1]Общее!$N260,"Получение разрешения на размещение",IF(G140=[1]Общее!$M260,[1]Общее!$M$2,IF(G140=[1]Общее!$L260,[1]Общее!$L$2,IF(G140=[1]Общее!$K$124,[1]Общее!$K$2,IF(G140=[1]Общее!$J$124,[1]Общее!$J$2,IF(G140=[1]Общее!$I$124,[1]Общее!$I$2,"Текущих работ не выполненно"))))))))</f>
        <v>#N/A</v>
      </c>
      <c r="G140" s="61" t="e">
        <f>IF(AND(VLOOKUP(A140,[1]Общее!$D$34:$AD$216,13,0)&gt;0,VLOOKUP(A140,[1]Общее!$D$34:$AD$216,13,0)&lt;&gt;"нет информации"),VLOOKUP(A140,[1]Общее!$D$34:$AD$216,13,0),IF(AND(VLOOKUP(A140,[1]Общее!$D$34:$AD$216,12,0)&gt;0,VLOOKUP(A140,[1]Общее!$D$34:$AD$216,12,0)&lt;&gt;"нет информации"),VLOOKUP(A140,[1]Общее!$D$34:$AD$216,12,0),IF(AND(VLOOKUP(A140,[1]Общее!$D$34:$AD$216,11,0)&gt;0,VLOOKUP(A140,[1]Общее!$D$34:$AD$216,11,0)&lt;&gt;"нет информации"),VLOOKUP(A140,[1]Общее!$D$34:$AD$216,11,0),IF(AND(VLOOKUP(A140,[1]Общее!$D$34:$AD$216,10,0)&gt;0,VLOOKUP(A140,[1]Общее!$D$34:$AD$216,10,0)&lt;&gt;"нет информации"),VLOOKUP(A140,[1]Общее!$D$34:$AD$216,10,0),IF(AND(VLOOKUP(A140,[1]Общее!$D$34:$AD$216,9,0)&gt;0,VLOOKUP(A140,[1]Общее!$D$34:$AD$216,9,0)&lt;&gt;"нет информации"),VLOOKUP(A140,[1]Общее!$D$34:$AD$216,9,0),IF(AND(VLOOKUP(A140,[1]Общее!$D$34:$AD$216,8,0)&gt;0,VLOOKUP(A140,[1]Общее!$D$34:$AD$216,8,0)&lt;&gt;"нет информации"),VLOOKUP(A140,[1]Общее!$D$34:$AD$216,8,0),IF(AND(VLOOKUP(A140,[1]Общее!$D$34:$AD$216,7,0)&gt;0,VLOOKUP(A140,[1]Общее!$D$34:$AD$216,7,0)&lt;&gt;"нет информации"),VLOOKUP(A140,[1]Общее!$D$34:$AD$216,7,0),IF(AND(VLOOKUP(A140,[1]Общее!$D$34:$AD$216,6,0)&gt;0,VLOOKUP(A140,[1]Общее!$D$34:$AD$216,6,0)&lt;&gt;"нет информации"),VLOOKUP(A140,[1]Общее!$D$34:$AD$216,6,0),"нет сведений (либо работы выполнены)"))))))))</f>
        <v>#N/A</v>
      </c>
      <c r="H140" s="50" t="s">
        <v>913</v>
      </c>
      <c r="I140" s="64"/>
    </row>
    <row r="141" spans="1:9" ht="51" x14ac:dyDescent="0.25">
      <c r="A141" s="43" t="s">
        <v>875</v>
      </c>
      <c r="B141" s="20"/>
      <c r="C141" s="43" t="s">
        <v>869</v>
      </c>
      <c r="D141" s="45"/>
      <c r="E141" s="60" t="s">
        <v>913</v>
      </c>
      <c r="F141" s="60" t="e">
        <f>IF(G141=[1]Общее!$P261,"Ордер на земляные работы",IF(G141=[1]Общее!$O261,"Заявление на проведение земляных работ",IF(G141=[1]Общее!$N261,"Получение разрешения на размещение",IF(G141=[1]Общее!$M261,[1]Общее!$M$2,IF(G141=[1]Общее!$L261,[1]Общее!$L$2,IF(G141=[1]Общее!$K$124,[1]Общее!$K$2,IF(G141=[1]Общее!$J$124,[1]Общее!$J$2,IF(G141=[1]Общее!$I$124,[1]Общее!$I$2,"Текущих работ не выполненно"))))))))</f>
        <v>#N/A</v>
      </c>
      <c r="G141" s="61" t="e">
        <f>IF(AND(VLOOKUP(A141,[1]Общее!$D$34:$AD$216,13,0)&gt;0,VLOOKUP(A141,[1]Общее!$D$34:$AD$216,13,0)&lt;&gt;"нет информации"),VLOOKUP(A141,[1]Общее!$D$34:$AD$216,13,0),IF(AND(VLOOKUP(A141,[1]Общее!$D$34:$AD$216,12,0)&gt;0,VLOOKUP(A141,[1]Общее!$D$34:$AD$216,12,0)&lt;&gt;"нет информации"),VLOOKUP(A141,[1]Общее!$D$34:$AD$216,12,0),IF(AND(VLOOKUP(A141,[1]Общее!$D$34:$AD$216,11,0)&gt;0,VLOOKUP(A141,[1]Общее!$D$34:$AD$216,11,0)&lt;&gt;"нет информации"),VLOOKUP(A141,[1]Общее!$D$34:$AD$216,11,0),IF(AND(VLOOKUP(A141,[1]Общее!$D$34:$AD$216,10,0)&gt;0,VLOOKUP(A141,[1]Общее!$D$34:$AD$216,10,0)&lt;&gt;"нет информации"),VLOOKUP(A141,[1]Общее!$D$34:$AD$216,10,0),IF(AND(VLOOKUP(A141,[1]Общее!$D$34:$AD$216,9,0)&gt;0,VLOOKUP(A141,[1]Общее!$D$34:$AD$216,9,0)&lt;&gt;"нет информации"),VLOOKUP(A141,[1]Общее!$D$34:$AD$216,9,0),IF(AND(VLOOKUP(A141,[1]Общее!$D$34:$AD$216,8,0)&gt;0,VLOOKUP(A141,[1]Общее!$D$34:$AD$216,8,0)&lt;&gt;"нет информации"),VLOOKUP(A141,[1]Общее!$D$34:$AD$216,8,0),IF(AND(VLOOKUP(A141,[1]Общее!$D$34:$AD$216,7,0)&gt;0,VLOOKUP(A141,[1]Общее!$D$34:$AD$216,7,0)&lt;&gt;"нет информации"),VLOOKUP(A141,[1]Общее!$D$34:$AD$216,7,0),IF(AND(VLOOKUP(A141,[1]Общее!$D$34:$AD$216,6,0)&gt;0,VLOOKUP(A141,[1]Общее!$D$34:$AD$216,6,0)&lt;&gt;"нет информации"),VLOOKUP(A141,[1]Общее!$D$34:$AD$216,6,0),"нет сведений (либо работы выполнены)"))))))))</f>
        <v>#N/A</v>
      </c>
      <c r="H141" s="50" t="s">
        <v>913</v>
      </c>
      <c r="I141" s="64"/>
    </row>
    <row r="142" spans="1:9" ht="51" x14ac:dyDescent="0.25">
      <c r="A142" s="43" t="s">
        <v>876</v>
      </c>
      <c r="B142" s="20"/>
      <c r="C142" s="43" t="s">
        <v>870</v>
      </c>
      <c r="D142" s="45"/>
      <c r="E142" s="60" t="s">
        <v>913</v>
      </c>
      <c r="F142" s="60" t="e">
        <f>IF(G142=[1]Общее!$P262,"Ордер на земляные работы",IF(G142=[1]Общее!$O262,"Заявление на проведение земляных работ",IF(G142=[1]Общее!$N262,"Получение разрешения на размещение",IF(G142=[1]Общее!$M262,[1]Общее!$M$2,IF(G142=[1]Общее!$L262,[1]Общее!$L$2,IF(G142=[1]Общее!$K$124,[1]Общее!$K$2,IF(G142=[1]Общее!$J$124,[1]Общее!$J$2,IF(G142=[1]Общее!$I$124,[1]Общее!$I$2,"Текущих работ не выполненно"))))))))</f>
        <v>#N/A</v>
      </c>
      <c r="G142" s="61" t="e">
        <f>IF(AND(VLOOKUP(A142,[1]Общее!$D$34:$AD$216,13,0)&gt;0,VLOOKUP(A142,[1]Общее!$D$34:$AD$216,13,0)&lt;&gt;"нет информации"),VLOOKUP(A142,[1]Общее!$D$34:$AD$216,13,0),IF(AND(VLOOKUP(A142,[1]Общее!$D$34:$AD$216,12,0)&gt;0,VLOOKUP(A142,[1]Общее!$D$34:$AD$216,12,0)&lt;&gt;"нет информации"),VLOOKUP(A142,[1]Общее!$D$34:$AD$216,12,0),IF(AND(VLOOKUP(A142,[1]Общее!$D$34:$AD$216,11,0)&gt;0,VLOOKUP(A142,[1]Общее!$D$34:$AD$216,11,0)&lt;&gt;"нет информации"),VLOOKUP(A142,[1]Общее!$D$34:$AD$216,11,0),IF(AND(VLOOKUP(A142,[1]Общее!$D$34:$AD$216,10,0)&gt;0,VLOOKUP(A142,[1]Общее!$D$34:$AD$216,10,0)&lt;&gt;"нет информации"),VLOOKUP(A142,[1]Общее!$D$34:$AD$216,10,0),IF(AND(VLOOKUP(A142,[1]Общее!$D$34:$AD$216,9,0)&gt;0,VLOOKUP(A142,[1]Общее!$D$34:$AD$216,9,0)&lt;&gt;"нет информации"),VLOOKUP(A142,[1]Общее!$D$34:$AD$216,9,0),IF(AND(VLOOKUP(A142,[1]Общее!$D$34:$AD$216,8,0)&gt;0,VLOOKUP(A142,[1]Общее!$D$34:$AD$216,8,0)&lt;&gt;"нет информации"),VLOOKUP(A142,[1]Общее!$D$34:$AD$216,8,0),IF(AND(VLOOKUP(A142,[1]Общее!$D$34:$AD$216,7,0)&gt;0,VLOOKUP(A142,[1]Общее!$D$34:$AD$216,7,0)&lt;&gt;"нет информации"),VLOOKUP(A142,[1]Общее!$D$34:$AD$216,7,0),IF(AND(VLOOKUP(A142,[1]Общее!$D$34:$AD$216,6,0)&gt;0,VLOOKUP(A142,[1]Общее!$D$34:$AD$216,6,0)&lt;&gt;"нет информации"),VLOOKUP(A142,[1]Общее!$D$34:$AD$216,6,0),"нет сведений (либо работы выполнены)"))))))))</f>
        <v>#N/A</v>
      </c>
      <c r="H142" s="50" t="s">
        <v>913</v>
      </c>
      <c r="I142" s="64"/>
    </row>
    <row r="143" spans="1:9" ht="51" x14ac:dyDescent="0.25">
      <c r="A143" s="43" t="s">
        <v>877</v>
      </c>
      <c r="B143" s="20"/>
      <c r="C143" s="43" t="s">
        <v>869</v>
      </c>
      <c r="D143" s="45"/>
      <c r="E143" s="60" t="s">
        <v>964</v>
      </c>
      <c r="F143" s="60" t="e">
        <f>IF(G143=[1]Общее!$P263,"Ордер на земляные работы",IF(G143=[1]Общее!$O263,"Заявление на проведение земляных работ",IF(G143=[1]Общее!$N263,"Получение разрешения на размещение",IF(G143=[1]Общее!$M263,[1]Общее!$M$2,IF(G143=[1]Общее!$L263,[1]Общее!$L$2,IF(G143=[1]Общее!$K$124,[1]Общее!$K$2,IF(G143=[1]Общее!$J$124,[1]Общее!$J$2,IF(G143=[1]Общее!$I$124,[1]Общее!$I$2,"Текущих работ не выполненно"))))))))</f>
        <v>#N/A</v>
      </c>
      <c r="G143" s="61" t="e">
        <f>IF(AND(VLOOKUP(A143,[1]Общее!$D$34:$AD$216,13,0)&gt;0,VLOOKUP(A143,[1]Общее!$D$34:$AD$216,13,0)&lt;&gt;"нет информации"),VLOOKUP(A143,[1]Общее!$D$34:$AD$216,13,0),IF(AND(VLOOKUP(A143,[1]Общее!$D$34:$AD$216,12,0)&gt;0,VLOOKUP(A143,[1]Общее!$D$34:$AD$216,12,0)&lt;&gt;"нет информации"),VLOOKUP(A143,[1]Общее!$D$34:$AD$216,12,0),IF(AND(VLOOKUP(A143,[1]Общее!$D$34:$AD$216,11,0)&gt;0,VLOOKUP(A143,[1]Общее!$D$34:$AD$216,11,0)&lt;&gt;"нет информации"),VLOOKUP(A143,[1]Общее!$D$34:$AD$216,11,0),IF(AND(VLOOKUP(A143,[1]Общее!$D$34:$AD$216,10,0)&gt;0,VLOOKUP(A143,[1]Общее!$D$34:$AD$216,10,0)&lt;&gt;"нет информации"),VLOOKUP(A143,[1]Общее!$D$34:$AD$216,10,0),IF(AND(VLOOKUP(A143,[1]Общее!$D$34:$AD$216,9,0)&gt;0,VLOOKUP(A143,[1]Общее!$D$34:$AD$216,9,0)&lt;&gt;"нет информации"),VLOOKUP(A143,[1]Общее!$D$34:$AD$216,9,0),IF(AND(VLOOKUP(A143,[1]Общее!$D$34:$AD$216,8,0)&gt;0,VLOOKUP(A143,[1]Общее!$D$34:$AD$216,8,0)&lt;&gt;"нет информации"),VLOOKUP(A143,[1]Общее!$D$34:$AD$216,8,0),IF(AND(VLOOKUP(A143,[1]Общее!$D$34:$AD$216,7,0)&gt;0,VLOOKUP(A143,[1]Общее!$D$34:$AD$216,7,0)&lt;&gt;"нет информации"),VLOOKUP(A143,[1]Общее!$D$34:$AD$216,7,0),IF(AND(VLOOKUP(A143,[1]Общее!$D$34:$AD$216,6,0)&gt;0,VLOOKUP(A143,[1]Общее!$D$34:$AD$216,6,0)&lt;&gt;"нет информации"),VLOOKUP(A143,[1]Общее!$D$34:$AD$216,6,0),"нет сведений (либо работы выполнены)"))))))))</f>
        <v>#N/A</v>
      </c>
      <c r="H143" s="50" t="s">
        <v>971</v>
      </c>
      <c r="I143" s="64"/>
    </row>
    <row r="144" spans="1:9" ht="30.75" customHeight="1" x14ac:dyDescent="0.25">
      <c r="A144" s="43" t="s">
        <v>878</v>
      </c>
      <c r="B144" s="20"/>
      <c r="C144" s="43" t="s">
        <v>871</v>
      </c>
      <c r="D144" s="45"/>
      <c r="E144" s="60" t="s">
        <v>964</v>
      </c>
      <c r="F144" s="60" t="e">
        <f>IF(G144=[1]Общее!$P264,"Ордер на земляные работы",IF(G144=[1]Общее!$O264,"Заявление на проведение земляных работ",IF(G144=[1]Общее!$N264,"Получение разрешения на размещение",IF(G144=[1]Общее!$M264,[1]Общее!$M$2,IF(G144=[1]Общее!$L264,[1]Общее!$L$2,IF(G144=[1]Общее!$K$124,[1]Общее!$K$2,IF(G144=[1]Общее!$J$124,[1]Общее!$J$2,IF(G144=[1]Общее!$I$124,[1]Общее!$I$2,"Текущих работ не выполненно"))))))))</f>
        <v>#N/A</v>
      </c>
      <c r="G144" s="61" t="e">
        <f>IF(AND(VLOOKUP(A144,[1]Общее!$D$34:$AD$216,13,0)&gt;0,VLOOKUP(A144,[1]Общее!$D$34:$AD$216,13,0)&lt;&gt;"нет информации"),VLOOKUP(A144,[1]Общее!$D$34:$AD$216,13,0),IF(AND(VLOOKUP(A144,[1]Общее!$D$34:$AD$216,12,0)&gt;0,VLOOKUP(A144,[1]Общее!$D$34:$AD$216,12,0)&lt;&gt;"нет информации"),VLOOKUP(A144,[1]Общее!$D$34:$AD$216,12,0),IF(AND(VLOOKUP(A144,[1]Общее!$D$34:$AD$216,11,0)&gt;0,VLOOKUP(A144,[1]Общее!$D$34:$AD$216,11,0)&lt;&gt;"нет информации"),VLOOKUP(A144,[1]Общее!$D$34:$AD$216,11,0),IF(AND(VLOOKUP(A144,[1]Общее!$D$34:$AD$216,10,0)&gt;0,VLOOKUP(A144,[1]Общее!$D$34:$AD$216,10,0)&lt;&gt;"нет информации"),VLOOKUP(A144,[1]Общее!$D$34:$AD$216,10,0),IF(AND(VLOOKUP(A144,[1]Общее!$D$34:$AD$216,9,0)&gt;0,VLOOKUP(A144,[1]Общее!$D$34:$AD$216,9,0)&lt;&gt;"нет информации"),VLOOKUP(A144,[1]Общее!$D$34:$AD$216,9,0),IF(AND(VLOOKUP(A144,[1]Общее!$D$34:$AD$216,8,0)&gt;0,VLOOKUP(A144,[1]Общее!$D$34:$AD$216,8,0)&lt;&gt;"нет информации"),VLOOKUP(A144,[1]Общее!$D$34:$AD$216,8,0),IF(AND(VLOOKUP(A144,[1]Общее!$D$34:$AD$216,7,0)&gt;0,VLOOKUP(A144,[1]Общее!$D$34:$AD$216,7,0)&lt;&gt;"нет информации"),VLOOKUP(A144,[1]Общее!$D$34:$AD$216,7,0),IF(AND(VLOOKUP(A144,[1]Общее!$D$34:$AD$216,6,0)&gt;0,VLOOKUP(A144,[1]Общее!$D$34:$AD$216,6,0)&lt;&gt;"нет информации"),VLOOKUP(A144,[1]Общее!$D$34:$AD$216,6,0),"нет сведений (либо работы выполнены)"))))))))</f>
        <v>#N/A</v>
      </c>
      <c r="H144" s="50" t="s">
        <v>971</v>
      </c>
      <c r="I144" s="64"/>
    </row>
    <row r="145" spans="1:9" ht="76.5" x14ac:dyDescent="0.25">
      <c r="A145" s="43" t="s">
        <v>880</v>
      </c>
      <c r="B145" s="20"/>
      <c r="C145" s="43" t="s">
        <v>879</v>
      </c>
      <c r="D145" s="45"/>
      <c r="E145" s="60" t="s">
        <v>931</v>
      </c>
      <c r="F145" s="60" t="e">
        <f>IF(G145=[1]Общее!$P265,"Ордер на земляные работы",IF(G145=[1]Общее!$O265,"Заявление на проведение земляных работ",IF(G145=[1]Общее!$N265,"Получение разрешения на размещение",IF(G145=[1]Общее!$M265,[1]Общее!$M$2,IF(G145=[1]Общее!$L265,[1]Общее!$L$2,IF(G145=[1]Общее!$K$124,[1]Общее!$K$2,IF(G145=[1]Общее!$J$124,[1]Общее!$J$2,IF(G145=[1]Общее!$I$124,[1]Общее!$I$2,"Текущих работ не выполненно"))))))))</f>
        <v>#N/A</v>
      </c>
      <c r="G145" s="61" t="e">
        <f>IF(AND(VLOOKUP(A145,[1]Общее!$D$34:$AD$216,13,0)&gt;0,VLOOKUP(A145,[1]Общее!$D$34:$AD$216,13,0)&lt;&gt;"нет информации"),VLOOKUP(A145,[1]Общее!$D$34:$AD$216,13,0),IF(AND(VLOOKUP(A145,[1]Общее!$D$34:$AD$216,12,0)&gt;0,VLOOKUP(A145,[1]Общее!$D$34:$AD$216,12,0)&lt;&gt;"нет информации"),VLOOKUP(A145,[1]Общее!$D$34:$AD$216,12,0),IF(AND(VLOOKUP(A145,[1]Общее!$D$34:$AD$216,11,0)&gt;0,VLOOKUP(A145,[1]Общее!$D$34:$AD$216,11,0)&lt;&gt;"нет информации"),VLOOKUP(A145,[1]Общее!$D$34:$AD$216,11,0),IF(AND(VLOOKUP(A145,[1]Общее!$D$34:$AD$216,10,0)&gt;0,VLOOKUP(A145,[1]Общее!$D$34:$AD$216,10,0)&lt;&gt;"нет информации"),VLOOKUP(A145,[1]Общее!$D$34:$AD$216,10,0),IF(AND(VLOOKUP(A145,[1]Общее!$D$34:$AD$216,9,0)&gt;0,VLOOKUP(A145,[1]Общее!$D$34:$AD$216,9,0)&lt;&gt;"нет информации"),VLOOKUP(A145,[1]Общее!$D$34:$AD$216,9,0),IF(AND(VLOOKUP(A145,[1]Общее!$D$34:$AD$216,8,0)&gt;0,VLOOKUP(A145,[1]Общее!$D$34:$AD$216,8,0)&lt;&gt;"нет информации"),VLOOKUP(A145,[1]Общее!$D$34:$AD$216,8,0),IF(AND(VLOOKUP(A145,[1]Общее!$D$34:$AD$216,7,0)&gt;0,VLOOKUP(A145,[1]Общее!$D$34:$AD$216,7,0)&lt;&gt;"нет информации"),VLOOKUP(A145,[1]Общее!$D$34:$AD$216,7,0),IF(AND(VLOOKUP(A145,[1]Общее!$D$34:$AD$216,6,0)&gt;0,VLOOKUP(A145,[1]Общее!$D$34:$AD$216,6,0)&lt;&gt;"нет информации"),VLOOKUP(A145,[1]Общее!$D$34:$AD$216,6,0),"нет сведений (либо работы выполнены)"))))))))</f>
        <v>#N/A</v>
      </c>
      <c r="H145" s="50" t="s">
        <v>970</v>
      </c>
      <c r="I145" s="64"/>
    </row>
    <row r="146" spans="1:9" ht="51" x14ac:dyDescent="0.25">
      <c r="A146" s="43" t="s">
        <v>882</v>
      </c>
      <c r="B146" s="20"/>
      <c r="C146" s="43" t="s">
        <v>819</v>
      </c>
      <c r="D146" s="45"/>
      <c r="E146" s="60" t="s">
        <v>913</v>
      </c>
      <c r="F146" s="60" t="e">
        <f>IF(G146=[1]Общее!$P266,"Ордер на земляные работы",IF(G146=[1]Общее!$O266,"Заявление на проведение земляных работ",IF(G146=[1]Общее!$N266,"Получение разрешения на размещение",IF(G146=[1]Общее!$M266,[1]Общее!$M$2,IF(G146=[1]Общее!$L266,[1]Общее!$L$2,IF(G146=[1]Общее!$K$124,[1]Общее!$K$2,IF(G146=[1]Общее!$J$124,[1]Общее!$J$2,IF(G146=[1]Общее!$I$124,[1]Общее!$I$2,"Текущих работ не выполненно"))))))))</f>
        <v>#N/A</v>
      </c>
      <c r="G146" s="61" t="e">
        <f>IF(AND(VLOOKUP(A146,[1]Общее!$D$34:$AD$216,13,0)&gt;0,VLOOKUP(A146,[1]Общее!$D$34:$AD$216,13,0)&lt;&gt;"нет информации"),VLOOKUP(A146,[1]Общее!$D$34:$AD$216,13,0),IF(AND(VLOOKUP(A146,[1]Общее!$D$34:$AD$216,12,0)&gt;0,VLOOKUP(A146,[1]Общее!$D$34:$AD$216,12,0)&lt;&gt;"нет информации"),VLOOKUP(A146,[1]Общее!$D$34:$AD$216,12,0),IF(AND(VLOOKUP(A146,[1]Общее!$D$34:$AD$216,11,0)&gt;0,VLOOKUP(A146,[1]Общее!$D$34:$AD$216,11,0)&lt;&gt;"нет информации"),VLOOKUP(A146,[1]Общее!$D$34:$AD$216,11,0),IF(AND(VLOOKUP(A146,[1]Общее!$D$34:$AD$216,10,0)&gt;0,VLOOKUP(A146,[1]Общее!$D$34:$AD$216,10,0)&lt;&gt;"нет информации"),VLOOKUP(A146,[1]Общее!$D$34:$AD$216,10,0),IF(AND(VLOOKUP(A146,[1]Общее!$D$34:$AD$216,9,0)&gt;0,VLOOKUP(A146,[1]Общее!$D$34:$AD$216,9,0)&lt;&gt;"нет информации"),VLOOKUP(A146,[1]Общее!$D$34:$AD$216,9,0),IF(AND(VLOOKUP(A146,[1]Общее!$D$34:$AD$216,8,0)&gt;0,VLOOKUP(A146,[1]Общее!$D$34:$AD$216,8,0)&lt;&gt;"нет информации"),VLOOKUP(A146,[1]Общее!$D$34:$AD$216,8,0),IF(AND(VLOOKUP(A146,[1]Общее!$D$34:$AD$216,7,0)&gt;0,VLOOKUP(A146,[1]Общее!$D$34:$AD$216,7,0)&lt;&gt;"нет информации"),VLOOKUP(A146,[1]Общее!$D$34:$AD$216,7,0),IF(AND(VLOOKUP(A146,[1]Общее!$D$34:$AD$216,6,0)&gt;0,VLOOKUP(A146,[1]Общее!$D$34:$AD$216,6,0)&lt;&gt;"нет информации"),VLOOKUP(A146,[1]Общее!$D$34:$AD$216,6,0),"нет сведений (либо работы выполнены)"))))))))</f>
        <v>#N/A</v>
      </c>
      <c r="H146" s="50" t="s">
        <v>913</v>
      </c>
      <c r="I146" s="64"/>
    </row>
    <row r="147" spans="1:9" ht="51" x14ac:dyDescent="0.25">
      <c r="A147" s="43" t="s">
        <v>883</v>
      </c>
      <c r="B147" s="20"/>
      <c r="C147" s="43" t="s">
        <v>819</v>
      </c>
      <c r="D147" s="45"/>
      <c r="E147" s="60" t="s">
        <v>913</v>
      </c>
      <c r="F147" s="60" t="e">
        <f>IF(G147=[1]Общее!$P267,"Ордер на земляные работы",IF(G147=[1]Общее!$O267,"Заявление на проведение земляных работ",IF(G147=[1]Общее!$N267,"Получение разрешения на размещение",IF(G147=[1]Общее!$M267,[1]Общее!$M$2,IF(G147=[1]Общее!$L267,[1]Общее!$L$2,IF(G147=[1]Общее!$K$124,[1]Общее!$K$2,IF(G147=[1]Общее!$J$124,[1]Общее!$J$2,IF(G147=[1]Общее!$I$124,[1]Общее!$I$2,"Текущих работ не выполненно"))))))))</f>
        <v>#N/A</v>
      </c>
      <c r="G147" s="61" t="e">
        <f>IF(AND(VLOOKUP(A147,[1]Общее!$D$34:$AD$216,13,0)&gt;0,VLOOKUP(A147,[1]Общее!$D$34:$AD$216,13,0)&lt;&gt;"нет информации"),VLOOKUP(A147,[1]Общее!$D$34:$AD$216,13,0),IF(AND(VLOOKUP(A147,[1]Общее!$D$34:$AD$216,12,0)&gt;0,VLOOKUP(A147,[1]Общее!$D$34:$AD$216,12,0)&lt;&gt;"нет информации"),VLOOKUP(A147,[1]Общее!$D$34:$AD$216,12,0),IF(AND(VLOOKUP(A147,[1]Общее!$D$34:$AD$216,11,0)&gt;0,VLOOKUP(A147,[1]Общее!$D$34:$AD$216,11,0)&lt;&gt;"нет информации"),VLOOKUP(A147,[1]Общее!$D$34:$AD$216,11,0),IF(AND(VLOOKUP(A147,[1]Общее!$D$34:$AD$216,10,0)&gt;0,VLOOKUP(A147,[1]Общее!$D$34:$AD$216,10,0)&lt;&gt;"нет информации"),VLOOKUP(A147,[1]Общее!$D$34:$AD$216,10,0),IF(AND(VLOOKUP(A147,[1]Общее!$D$34:$AD$216,9,0)&gt;0,VLOOKUP(A147,[1]Общее!$D$34:$AD$216,9,0)&lt;&gt;"нет информации"),VLOOKUP(A147,[1]Общее!$D$34:$AD$216,9,0),IF(AND(VLOOKUP(A147,[1]Общее!$D$34:$AD$216,8,0)&gt;0,VLOOKUP(A147,[1]Общее!$D$34:$AD$216,8,0)&lt;&gt;"нет информации"),VLOOKUP(A147,[1]Общее!$D$34:$AD$216,8,0),IF(AND(VLOOKUP(A147,[1]Общее!$D$34:$AD$216,7,0)&gt;0,VLOOKUP(A147,[1]Общее!$D$34:$AD$216,7,0)&lt;&gt;"нет информации"),VLOOKUP(A147,[1]Общее!$D$34:$AD$216,7,0),IF(AND(VLOOKUP(A147,[1]Общее!$D$34:$AD$216,6,0)&gt;0,VLOOKUP(A147,[1]Общее!$D$34:$AD$216,6,0)&lt;&gt;"нет информации"),VLOOKUP(A147,[1]Общее!$D$34:$AD$216,6,0),"нет сведений (либо работы выполнены)"))))))))</f>
        <v>#N/A</v>
      </c>
      <c r="H147" s="50" t="s">
        <v>913</v>
      </c>
      <c r="I147" s="64"/>
    </row>
    <row r="148" spans="1:9" ht="51" x14ac:dyDescent="0.25">
      <c r="A148" s="43" t="s">
        <v>884</v>
      </c>
      <c r="B148" s="20"/>
      <c r="C148" s="43" t="s">
        <v>881</v>
      </c>
      <c r="D148" s="45"/>
      <c r="E148" s="60" t="s">
        <v>913</v>
      </c>
      <c r="F148" s="60" t="e">
        <f>IF(G148=[1]Общее!$P268,"Ордер на земляные работы",IF(G148=[1]Общее!$O268,"Заявление на проведение земляных работ",IF(G148=[1]Общее!$N268,"Получение разрешения на размещение",IF(G148=[1]Общее!$M268,[1]Общее!$M$2,IF(G148=[1]Общее!$L268,[1]Общее!$L$2,IF(G148=[1]Общее!$K$124,[1]Общее!$K$2,IF(G148=[1]Общее!$J$124,[1]Общее!$J$2,IF(G148=[1]Общее!$I$124,[1]Общее!$I$2,"Текущих работ не выполненно"))))))))</f>
        <v>#N/A</v>
      </c>
      <c r="G148" s="61" t="e">
        <f>IF(AND(VLOOKUP(A148,[1]Общее!$D$34:$AD$216,13,0)&gt;0,VLOOKUP(A148,[1]Общее!$D$34:$AD$216,13,0)&lt;&gt;"нет информации"),VLOOKUP(A148,[1]Общее!$D$34:$AD$216,13,0),IF(AND(VLOOKUP(A148,[1]Общее!$D$34:$AD$216,12,0)&gt;0,VLOOKUP(A148,[1]Общее!$D$34:$AD$216,12,0)&lt;&gt;"нет информации"),VLOOKUP(A148,[1]Общее!$D$34:$AD$216,12,0),IF(AND(VLOOKUP(A148,[1]Общее!$D$34:$AD$216,11,0)&gt;0,VLOOKUP(A148,[1]Общее!$D$34:$AD$216,11,0)&lt;&gt;"нет информации"),VLOOKUP(A148,[1]Общее!$D$34:$AD$216,11,0),IF(AND(VLOOKUP(A148,[1]Общее!$D$34:$AD$216,10,0)&gt;0,VLOOKUP(A148,[1]Общее!$D$34:$AD$216,10,0)&lt;&gt;"нет информации"),VLOOKUP(A148,[1]Общее!$D$34:$AD$216,10,0),IF(AND(VLOOKUP(A148,[1]Общее!$D$34:$AD$216,9,0)&gt;0,VLOOKUP(A148,[1]Общее!$D$34:$AD$216,9,0)&lt;&gt;"нет информации"),VLOOKUP(A148,[1]Общее!$D$34:$AD$216,9,0),IF(AND(VLOOKUP(A148,[1]Общее!$D$34:$AD$216,8,0)&gt;0,VLOOKUP(A148,[1]Общее!$D$34:$AD$216,8,0)&lt;&gt;"нет информации"),VLOOKUP(A148,[1]Общее!$D$34:$AD$216,8,0),IF(AND(VLOOKUP(A148,[1]Общее!$D$34:$AD$216,7,0)&gt;0,VLOOKUP(A148,[1]Общее!$D$34:$AD$216,7,0)&lt;&gt;"нет информации"),VLOOKUP(A148,[1]Общее!$D$34:$AD$216,7,0),IF(AND(VLOOKUP(A148,[1]Общее!$D$34:$AD$216,6,0)&gt;0,VLOOKUP(A148,[1]Общее!$D$34:$AD$216,6,0)&lt;&gt;"нет информации"),VLOOKUP(A148,[1]Общее!$D$34:$AD$216,6,0),"нет сведений (либо работы выполнены)"))))))))</f>
        <v>#N/A</v>
      </c>
      <c r="H148" s="50" t="s">
        <v>913</v>
      </c>
      <c r="I148" s="64"/>
    </row>
    <row r="149" spans="1:9" ht="38.25" x14ac:dyDescent="0.25">
      <c r="A149" s="43" t="s">
        <v>885</v>
      </c>
      <c r="B149" s="20"/>
      <c r="C149" s="43" t="s">
        <v>858</v>
      </c>
      <c r="D149" s="45"/>
      <c r="E149" s="60" t="s">
        <v>913</v>
      </c>
      <c r="F149" s="60" t="e">
        <f>IF(G149=[1]Общее!$P269,"Ордер на земляные работы",IF(G149=[1]Общее!$O269,"Заявление на проведение земляных работ",IF(G149=[1]Общее!$N269,"Получение разрешения на размещение",IF(G149=[1]Общее!$M269,[1]Общее!$M$2,IF(G149=[1]Общее!$L269,[1]Общее!$L$2,IF(G149=[1]Общее!$K$124,[1]Общее!$K$2,IF(G149=[1]Общее!$J$124,[1]Общее!$J$2,IF(G149=[1]Общее!$I$124,[1]Общее!$I$2,"Текущих работ не выполненно"))))))))</f>
        <v>#N/A</v>
      </c>
      <c r="G149" s="61" t="e">
        <f>IF(AND(VLOOKUP(A149,[1]Общее!$D$34:$AD$216,13,0)&gt;0,VLOOKUP(A149,[1]Общее!$D$34:$AD$216,13,0)&lt;&gt;"нет информации"),VLOOKUP(A149,[1]Общее!$D$34:$AD$216,13,0),IF(AND(VLOOKUP(A149,[1]Общее!$D$34:$AD$216,12,0)&gt;0,VLOOKUP(A149,[1]Общее!$D$34:$AD$216,12,0)&lt;&gt;"нет информации"),VLOOKUP(A149,[1]Общее!$D$34:$AD$216,12,0),IF(AND(VLOOKUP(A149,[1]Общее!$D$34:$AD$216,11,0)&gt;0,VLOOKUP(A149,[1]Общее!$D$34:$AD$216,11,0)&lt;&gt;"нет информации"),VLOOKUP(A149,[1]Общее!$D$34:$AD$216,11,0),IF(AND(VLOOKUP(A149,[1]Общее!$D$34:$AD$216,10,0)&gt;0,VLOOKUP(A149,[1]Общее!$D$34:$AD$216,10,0)&lt;&gt;"нет информации"),VLOOKUP(A149,[1]Общее!$D$34:$AD$216,10,0),IF(AND(VLOOKUP(A149,[1]Общее!$D$34:$AD$216,9,0)&gt;0,VLOOKUP(A149,[1]Общее!$D$34:$AD$216,9,0)&lt;&gt;"нет информации"),VLOOKUP(A149,[1]Общее!$D$34:$AD$216,9,0),IF(AND(VLOOKUP(A149,[1]Общее!$D$34:$AD$216,8,0)&gt;0,VLOOKUP(A149,[1]Общее!$D$34:$AD$216,8,0)&lt;&gt;"нет информации"),VLOOKUP(A149,[1]Общее!$D$34:$AD$216,8,0),IF(AND(VLOOKUP(A149,[1]Общее!$D$34:$AD$216,7,0)&gt;0,VLOOKUP(A149,[1]Общее!$D$34:$AD$216,7,0)&lt;&gt;"нет информации"),VLOOKUP(A149,[1]Общее!$D$34:$AD$216,7,0),IF(AND(VLOOKUP(A149,[1]Общее!$D$34:$AD$216,6,0)&gt;0,VLOOKUP(A149,[1]Общее!$D$34:$AD$216,6,0)&lt;&gt;"нет информации"),VLOOKUP(A149,[1]Общее!$D$34:$AD$216,6,0),"нет сведений (либо работы выполнены)"))))))))</f>
        <v>#N/A</v>
      </c>
      <c r="H149" s="50" t="s">
        <v>913</v>
      </c>
      <c r="I149" s="64"/>
    </row>
    <row r="150" spans="1:9" ht="60" x14ac:dyDescent="0.25">
      <c r="A150" s="43" t="s">
        <v>886</v>
      </c>
      <c r="B150" s="20"/>
      <c r="C150" s="43" t="s">
        <v>869</v>
      </c>
      <c r="D150" s="45"/>
      <c r="E150" s="60" t="s">
        <v>965</v>
      </c>
      <c r="F150" s="60" t="e">
        <f>IF(G150=[1]Общее!$P270,"Ордер на земляные работы",IF(G150=[1]Общее!$O270,"Заявление на проведение земляных работ",IF(G150=[1]Общее!$N270,"Получение разрешения на размещение",IF(G150=[1]Общее!$M270,[1]Общее!$M$2,IF(G150=[1]Общее!$L270,[1]Общее!$L$2,IF(G150=[1]Общее!$K$124,[1]Общее!$K$2,IF(G150=[1]Общее!$J$124,[1]Общее!$J$2,IF(G150=[1]Общее!$I$124,[1]Общее!$I$2,"Текущих работ не выполненно"))))))))</f>
        <v>#N/A</v>
      </c>
      <c r="G150" s="61" t="e">
        <f>IF(AND(VLOOKUP(A150,[1]Общее!$D$34:$AD$216,13,0)&gt;0,VLOOKUP(A150,[1]Общее!$D$34:$AD$216,13,0)&lt;&gt;"нет информации"),VLOOKUP(A150,[1]Общее!$D$34:$AD$216,13,0),IF(AND(VLOOKUP(A150,[1]Общее!$D$34:$AD$216,12,0)&gt;0,VLOOKUP(A150,[1]Общее!$D$34:$AD$216,12,0)&lt;&gt;"нет информации"),VLOOKUP(A150,[1]Общее!$D$34:$AD$216,12,0),IF(AND(VLOOKUP(A150,[1]Общее!$D$34:$AD$216,11,0)&gt;0,VLOOKUP(A150,[1]Общее!$D$34:$AD$216,11,0)&lt;&gt;"нет информации"),VLOOKUP(A150,[1]Общее!$D$34:$AD$216,11,0),IF(AND(VLOOKUP(A150,[1]Общее!$D$34:$AD$216,10,0)&gt;0,VLOOKUP(A150,[1]Общее!$D$34:$AD$216,10,0)&lt;&gt;"нет информации"),VLOOKUP(A150,[1]Общее!$D$34:$AD$216,10,0),IF(AND(VLOOKUP(A150,[1]Общее!$D$34:$AD$216,9,0)&gt;0,VLOOKUP(A150,[1]Общее!$D$34:$AD$216,9,0)&lt;&gt;"нет информации"),VLOOKUP(A150,[1]Общее!$D$34:$AD$216,9,0),IF(AND(VLOOKUP(A150,[1]Общее!$D$34:$AD$216,8,0)&gt;0,VLOOKUP(A150,[1]Общее!$D$34:$AD$216,8,0)&lt;&gt;"нет информации"),VLOOKUP(A150,[1]Общее!$D$34:$AD$216,8,0),IF(AND(VLOOKUP(A150,[1]Общее!$D$34:$AD$216,7,0)&gt;0,VLOOKUP(A150,[1]Общее!$D$34:$AD$216,7,0)&lt;&gt;"нет информации"),VLOOKUP(A150,[1]Общее!$D$34:$AD$216,7,0),IF(AND(VLOOKUP(A150,[1]Общее!$D$34:$AD$216,6,0)&gt;0,VLOOKUP(A150,[1]Общее!$D$34:$AD$216,6,0)&lt;&gt;"нет информации"),VLOOKUP(A150,[1]Общее!$D$34:$AD$216,6,0),"нет сведений (либо работы выполнены)"))))))))</f>
        <v>#N/A</v>
      </c>
      <c r="I150" s="64"/>
    </row>
    <row r="151" spans="1:9" ht="51" x14ac:dyDescent="0.25">
      <c r="A151" s="43" t="s">
        <v>887</v>
      </c>
      <c r="B151" s="20"/>
      <c r="C151" s="43" t="s">
        <v>819</v>
      </c>
      <c r="D151" s="45"/>
      <c r="E151" s="60" t="s">
        <v>932</v>
      </c>
      <c r="F151" s="60" t="e">
        <f>IF(G151=[1]Общее!$P271,"Ордер на земляные работы",IF(G151=[1]Общее!$O271,"Заявление на проведение земляных работ",IF(G151=[1]Общее!$N271,"Получение разрешения на размещение",IF(G151=[1]Общее!$M271,[1]Общее!$M$2,IF(G151=[1]Общее!$L271,[1]Общее!$L$2,IF(G151=[1]Общее!$K$124,[1]Общее!$K$2,IF(G151=[1]Общее!$J$124,[1]Общее!$J$2,IF(G151=[1]Общее!$I$124,[1]Общее!$I$2,"Текущих работ не выполненно"))))))))</f>
        <v>#N/A</v>
      </c>
      <c r="G151" s="61" t="e">
        <f>IF(AND(VLOOKUP(A151,[1]Общее!$D$34:$AD$216,13,0)&gt;0,VLOOKUP(A151,[1]Общее!$D$34:$AD$216,13,0)&lt;&gt;"нет информации"),VLOOKUP(A151,[1]Общее!$D$34:$AD$216,13,0),IF(AND(VLOOKUP(A151,[1]Общее!$D$34:$AD$216,12,0)&gt;0,VLOOKUP(A151,[1]Общее!$D$34:$AD$216,12,0)&lt;&gt;"нет информации"),VLOOKUP(A151,[1]Общее!$D$34:$AD$216,12,0),IF(AND(VLOOKUP(A151,[1]Общее!$D$34:$AD$216,11,0)&gt;0,VLOOKUP(A151,[1]Общее!$D$34:$AD$216,11,0)&lt;&gt;"нет информации"),VLOOKUP(A151,[1]Общее!$D$34:$AD$216,11,0),IF(AND(VLOOKUP(A151,[1]Общее!$D$34:$AD$216,10,0)&gt;0,VLOOKUP(A151,[1]Общее!$D$34:$AD$216,10,0)&lt;&gt;"нет информации"),VLOOKUP(A151,[1]Общее!$D$34:$AD$216,10,0),IF(AND(VLOOKUP(A151,[1]Общее!$D$34:$AD$216,9,0)&gt;0,VLOOKUP(A151,[1]Общее!$D$34:$AD$216,9,0)&lt;&gt;"нет информации"),VLOOKUP(A151,[1]Общее!$D$34:$AD$216,9,0),IF(AND(VLOOKUP(A151,[1]Общее!$D$34:$AD$216,8,0)&gt;0,VLOOKUP(A151,[1]Общее!$D$34:$AD$216,8,0)&lt;&gt;"нет информации"),VLOOKUP(A151,[1]Общее!$D$34:$AD$216,8,0),IF(AND(VLOOKUP(A151,[1]Общее!$D$34:$AD$216,7,0)&gt;0,VLOOKUP(A151,[1]Общее!$D$34:$AD$216,7,0)&lt;&gt;"нет информации"),VLOOKUP(A151,[1]Общее!$D$34:$AD$216,7,0),IF(AND(VLOOKUP(A151,[1]Общее!$D$34:$AD$216,6,0)&gt;0,VLOOKUP(A151,[1]Общее!$D$34:$AD$216,6,0)&lt;&gt;"нет информации"),VLOOKUP(A151,[1]Общее!$D$34:$AD$216,6,0),"нет сведений (либо работы выполнены)"))))))))</f>
        <v>#N/A</v>
      </c>
      <c r="H151" s="50" t="s">
        <v>971</v>
      </c>
      <c r="I151" s="64"/>
    </row>
    <row r="152" spans="1:9" ht="51" x14ac:dyDescent="0.25">
      <c r="A152" s="43" t="s">
        <v>888</v>
      </c>
      <c r="B152" s="20"/>
      <c r="C152" s="43" t="s">
        <v>871</v>
      </c>
      <c r="D152" s="45"/>
      <c r="E152" s="60" t="s">
        <v>964</v>
      </c>
      <c r="F152" s="60" t="e">
        <f>IF(G152=[1]Общее!$P272,"Ордер на земляные работы",IF(G152=[1]Общее!$O272,"Заявление на проведение земляных работ",IF(G152=[1]Общее!$N272,"Получение разрешения на размещение",IF(G152=[1]Общее!$M272,[1]Общее!$M$2,IF(G152=[1]Общее!$L272,[1]Общее!$L$2,IF(G152=[1]Общее!$K$124,[1]Общее!$K$2,IF(G152=[1]Общее!$J$124,[1]Общее!$J$2,IF(G152=[1]Общее!$I$124,[1]Общее!$I$2,"Текущих работ не выполненно"))))))))</f>
        <v>#N/A</v>
      </c>
      <c r="G152" s="61" t="e">
        <f>IF(AND(VLOOKUP(A152,[1]Общее!$D$34:$AD$216,13,0)&gt;0,VLOOKUP(A152,[1]Общее!$D$34:$AD$216,13,0)&lt;&gt;"нет информации"),VLOOKUP(A152,[1]Общее!$D$34:$AD$216,13,0),IF(AND(VLOOKUP(A152,[1]Общее!$D$34:$AD$216,12,0)&gt;0,VLOOKUP(A152,[1]Общее!$D$34:$AD$216,12,0)&lt;&gt;"нет информации"),VLOOKUP(A152,[1]Общее!$D$34:$AD$216,12,0),IF(AND(VLOOKUP(A152,[1]Общее!$D$34:$AD$216,11,0)&gt;0,VLOOKUP(A152,[1]Общее!$D$34:$AD$216,11,0)&lt;&gt;"нет информации"),VLOOKUP(A152,[1]Общее!$D$34:$AD$216,11,0),IF(AND(VLOOKUP(A152,[1]Общее!$D$34:$AD$216,10,0)&gt;0,VLOOKUP(A152,[1]Общее!$D$34:$AD$216,10,0)&lt;&gt;"нет информации"),VLOOKUP(A152,[1]Общее!$D$34:$AD$216,10,0),IF(AND(VLOOKUP(A152,[1]Общее!$D$34:$AD$216,9,0)&gt;0,VLOOKUP(A152,[1]Общее!$D$34:$AD$216,9,0)&lt;&gt;"нет информации"),VLOOKUP(A152,[1]Общее!$D$34:$AD$216,9,0),IF(AND(VLOOKUP(A152,[1]Общее!$D$34:$AD$216,8,0)&gt;0,VLOOKUP(A152,[1]Общее!$D$34:$AD$216,8,0)&lt;&gt;"нет информации"),VLOOKUP(A152,[1]Общее!$D$34:$AD$216,8,0),IF(AND(VLOOKUP(A152,[1]Общее!$D$34:$AD$216,7,0)&gt;0,VLOOKUP(A152,[1]Общее!$D$34:$AD$216,7,0)&lt;&gt;"нет информации"),VLOOKUP(A152,[1]Общее!$D$34:$AD$216,7,0),IF(AND(VLOOKUP(A152,[1]Общее!$D$34:$AD$216,6,0)&gt;0,VLOOKUP(A152,[1]Общее!$D$34:$AD$216,6,0)&lt;&gt;"нет информации"),VLOOKUP(A152,[1]Общее!$D$34:$AD$216,6,0),"нет сведений (либо работы выполнены)"))))))))</f>
        <v>#N/A</v>
      </c>
      <c r="H152" s="50" t="s">
        <v>971</v>
      </c>
      <c r="I152" s="64"/>
    </row>
    <row r="153" spans="1:9" ht="76.5" x14ac:dyDescent="0.25">
      <c r="A153" s="43" t="s">
        <v>892</v>
      </c>
      <c r="B153" s="20"/>
      <c r="C153" s="43" t="s">
        <v>889</v>
      </c>
      <c r="D153" s="45"/>
      <c r="E153" s="60" t="s">
        <v>966</v>
      </c>
      <c r="F153" s="60" t="e">
        <f>IF(G153=[1]Общее!$P273,"Ордер на земляные работы",IF(G153=[1]Общее!$O273,"Заявление на проведение земляных работ",IF(G153=[1]Общее!$N273,"Получение разрешения на размещение",IF(G153=[1]Общее!$M273,[1]Общее!$M$2,IF(G153=[1]Общее!$L273,[1]Общее!$L$2,IF(G153=[1]Общее!$K$124,[1]Общее!$K$2,IF(G153=[1]Общее!$J$124,[1]Общее!$J$2,IF(G153=[1]Общее!$I$124,[1]Общее!$I$2,"Текущих работ не выполненно"))))))))</f>
        <v>#N/A</v>
      </c>
      <c r="G153" s="61" t="e">
        <f>IF(AND(VLOOKUP(A153,[1]Общее!$D$34:$AD$216,13,0)&gt;0,VLOOKUP(A153,[1]Общее!$D$34:$AD$216,13,0)&lt;&gt;"нет информации"),VLOOKUP(A153,[1]Общее!$D$34:$AD$216,13,0),IF(AND(VLOOKUP(A153,[1]Общее!$D$34:$AD$216,12,0)&gt;0,VLOOKUP(A153,[1]Общее!$D$34:$AD$216,12,0)&lt;&gt;"нет информации"),VLOOKUP(A153,[1]Общее!$D$34:$AD$216,12,0),IF(AND(VLOOKUP(A153,[1]Общее!$D$34:$AD$216,11,0)&gt;0,VLOOKUP(A153,[1]Общее!$D$34:$AD$216,11,0)&lt;&gt;"нет информации"),VLOOKUP(A153,[1]Общее!$D$34:$AD$216,11,0),IF(AND(VLOOKUP(A153,[1]Общее!$D$34:$AD$216,10,0)&gt;0,VLOOKUP(A153,[1]Общее!$D$34:$AD$216,10,0)&lt;&gt;"нет информации"),VLOOKUP(A153,[1]Общее!$D$34:$AD$216,10,0),IF(AND(VLOOKUP(A153,[1]Общее!$D$34:$AD$216,9,0)&gt;0,VLOOKUP(A153,[1]Общее!$D$34:$AD$216,9,0)&lt;&gt;"нет информации"),VLOOKUP(A153,[1]Общее!$D$34:$AD$216,9,0),IF(AND(VLOOKUP(A153,[1]Общее!$D$34:$AD$216,8,0)&gt;0,VLOOKUP(A153,[1]Общее!$D$34:$AD$216,8,0)&lt;&gt;"нет информации"),VLOOKUP(A153,[1]Общее!$D$34:$AD$216,8,0),IF(AND(VLOOKUP(A153,[1]Общее!$D$34:$AD$216,7,0)&gt;0,VLOOKUP(A153,[1]Общее!$D$34:$AD$216,7,0)&lt;&gt;"нет информации"),VLOOKUP(A153,[1]Общее!$D$34:$AD$216,7,0),IF(AND(VLOOKUP(A153,[1]Общее!$D$34:$AD$216,6,0)&gt;0,VLOOKUP(A153,[1]Общее!$D$34:$AD$216,6,0)&lt;&gt;"нет информации"),VLOOKUP(A153,[1]Общее!$D$34:$AD$216,6,0),"нет сведений (либо работы выполнены)"))))))))</f>
        <v>#N/A</v>
      </c>
      <c r="I153" s="64"/>
    </row>
    <row r="154" spans="1:9" ht="63.75" x14ac:dyDescent="0.25">
      <c r="A154" s="43" t="s">
        <v>893</v>
      </c>
      <c r="B154" s="20"/>
      <c r="C154" s="43" t="s">
        <v>890</v>
      </c>
      <c r="D154" s="45"/>
      <c r="E154" s="60" t="s">
        <v>913</v>
      </c>
      <c r="F154" s="60" t="e">
        <f>IF(G154=[1]Общее!$P274,"Ордер на земляные работы",IF(G154=[1]Общее!$O274,"Заявление на проведение земляных работ",IF(G154=[1]Общее!$N274,"Получение разрешения на размещение",IF(G154=[1]Общее!$M274,[1]Общее!$M$2,IF(G154=[1]Общее!$L274,[1]Общее!$L$2,IF(G154=[1]Общее!$K$124,[1]Общее!$K$2,IF(G154=[1]Общее!$J$124,[1]Общее!$J$2,IF(G154=[1]Общее!$I$124,[1]Общее!$I$2,"Текущих работ не выполненно"))))))))</f>
        <v>#N/A</v>
      </c>
      <c r="G154" s="61" t="e">
        <f>IF(AND(VLOOKUP(A154,[1]Общее!$D$34:$AD$216,13,0)&gt;0,VLOOKUP(A154,[1]Общее!$D$34:$AD$216,13,0)&lt;&gt;"нет информации"),VLOOKUP(A154,[1]Общее!$D$34:$AD$216,13,0),IF(AND(VLOOKUP(A154,[1]Общее!$D$34:$AD$216,12,0)&gt;0,VLOOKUP(A154,[1]Общее!$D$34:$AD$216,12,0)&lt;&gt;"нет информации"),VLOOKUP(A154,[1]Общее!$D$34:$AD$216,12,0),IF(AND(VLOOKUP(A154,[1]Общее!$D$34:$AD$216,11,0)&gt;0,VLOOKUP(A154,[1]Общее!$D$34:$AD$216,11,0)&lt;&gt;"нет информации"),VLOOKUP(A154,[1]Общее!$D$34:$AD$216,11,0),IF(AND(VLOOKUP(A154,[1]Общее!$D$34:$AD$216,10,0)&gt;0,VLOOKUP(A154,[1]Общее!$D$34:$AD$216,10,0)&lt;&gt;"нет информации"),VLOOKUP(A154,[1]Общее!$D$34:$AD$216,10,0),IF(AND(VLOOKUP(A154,[1]Общее!$D$34:$AD$216,9,0)&gt;0,VLOOKUP(A154,[1]Общее!$D$34:$AD$216,9,0)&lt;&gt;"нет информации"),VLOOKUP(A154,[1]Общее!$D$34:$AD$216,9,0),IF(AND(VLOOKUP(A154,[1]Общее!$D$34:$AD$216,8,0)&gt;0,VLOOKUP(A154,[1]Общее!$D$34:$AD$216,8,0)&lt;&gt;"нет информации"),VLOOKUP(A154,[1]Общее!$D$34:$AD$216,8,0),IF(AND(VLOOKUP(A154,[1]Общее!$D$34:$AD$216,7,0)&gt;0,VLOOKUP(A154,[1]Общее!$D$34:$AD$216,7,0)&lt;&gt;"нет информации"),VLOOKUP(A154,[1]Общее!$D$34:$AD$216,7,0),IF(AND(VLOOKUP(A154,[1]Общее!$D$34:$AD$216,6,0)&gt;0,VLOOKUP(A154,[1]Общее!$D$34:$AD$216,6,0)&lt;&gt;"нет информации"),VLOOKUP(A154,[1]Общее!$D$34:$AD$216,6,0),"нет сведений (либо работы выполнены)"))))))))</f>
        <v>#N/A</v>
      </c>
      <c r="H154" s="50" t="s">
        <v>913</v>
      </c>
      <c r="I154" s="64"/>
    </row>
    <row r="155" spans="1:9" ht="51" x14ac:dyDescent="0.25">
      <c r="A155" s="43" t="s">
        <v>894</v>
      </c>
      <c r="B155" s="20"/>
      <c r="C155" s="43" t="s">
        <v>891</v>
      </c>
      <c r="D155" s="45"/>
      <c r="E155" s="60" t="s">
        <v>913</v>
      </c>
      <c r="F155" s="60" t="e">
        <f>IF(G155=[1]Общее!$P275,"Ордер на земляные работы",IF(G155=[1]Общее!$O275,"Заявление на проведение земляных работ",IF(G155=[1]Общее!$N275,"Получение разрешения на размещение",IF(G155=[1]Общее!$M275,[1]Общее!$M$2,IF(G155=[1]Общее!$L275,[1]Общее!$L$2,IF(G155=[1]Общее!$K$124,[1]Общее!$K$2,IF(G155=[1]Общее!$J$124,[1]Общее!$J$2,IF(G155=[1]Общее!$I$124,[1]Общее!$I$2,"Текущих работ не выполненно"))))))))</f>
        <v>#N/A</v>
      </c>
      <c r="G155" s="61" t="e">
        <f>IF(AND(VLOOKUP(A155,[1]Общее!$D$34:$AD$216,13,0)&gt;0,VLOOKUP(A155,[1]Общее!$D$34:$AD$216,13,0)&lt;&gt;"нет информации"),VLOOKUP(A155,[1]Общее!$D$34:$AD$216,13,0),IF(AND(VLOOKUP(A155,[1]Общее!$D$34:$AD$216,12,0)&gt;0,VLOOKUP(A155,[1]Общее!$D$34:$AD$216,12,0)&lt;&gt;"нет информации"),VLOOKUP(A155,[1]Общее!$D$34:$AD$216,12,0),IF(AND(VLOOKUP(A155,[1]Общее!$D$34:$AD$216,11,0)&gt;0,VLOOKUP(A155,[1]Общее!$D$34:$AD$216,11,0)&lt;&gt;"нет информации"),VLOOKUP(A155,[1]Общее!$D$34:$AD$216,11,0),IF(AND(VLOOKUP(A155,[1]Общее!$D$34:$AD$216,10,0)&gt;0,VLOOKUP(A155,[1]Общее!$D$34:$AD$216,10,0)&lt;&gt;"нет информации"),VLOOKUP(A155,[1]Общее!$D$34:$AD$216,10,0),IF(AND(VLOOKUP(A155,[1]Общее!$D$34:$AD$216,9,0)&gt;0,VLOOKUP(A155,[1]Общее!$D$34:$AD$216,9,0)&lt;&gt;"нет информации"),VLOOKUP(A155,[1]Общее!$D$34:$AD$216,9,0),IF(AND(VLOOKUP(A155,[1]Общее!$D$34:$AD$216,8,0)&gt;0,VLOOKUP(A155,[1]Общее!$D$34:$AD$216,8,0)&lt;&gt;"нет информации"),VLOOKUP(A155,[1]Общее!$D$34:$AD$216,8,0),IF(AND(VLOOKUP(A155,[1]Общее!$D$34:$AD$216,7,0)&gt;0,VLOOKUP(A155,[1]Общее!$D$34:$AD$216,7,0)&lt;&gt;"нет информации"),VLOOKUP(A155,[1]Общее!$D$34:$AD$216,7,0),IF(AND(VLOOKUP(A155,[1]Общее!$D$34:$AD$216,6,0)&gt;0,VLOOKUP(A155,[1]Общее!$D$34:$AD$216,6,0)&lt;&gt;"нет информации"),VLOOKUP(A155,[1]Общее!$D$34:$AD$216,6,0),"нет сведений (либо работы выполнены)"))))))))</f>
        <v>#N/A</v>
      </c>
      <c r="H155" s="50" t="s">
        <v>913</v>
      </c>
      <c r="I155" s="64"/>
    </row>
    <row r="156" spans="1:9" ht="63.75" x14ac:dyDescent="0.25">
      <c r="A156" s="43" t="s">
        <v>896</v>
      </c>
      <c r="B156" s="20"/>
      <c r="C156" s="43" t="s">
        <v>895</v>
      </c>
      <c r="D156" s="45"/>
      <c r="E156" s="60" t="s">
        <v>913</v>
      </c>
      <c r="F156" s="60" t="e">
        <f>IF(G156=[1]Общее!$P276,"Ордер на земляные работы",IF(G156=[1]Общее!$O276,"Заявление на проведение земляных работ",IF(G156=[1]Общее!$N276,"Получение разрешения на размещение",IF(G156=[1]Общее!$M276,[1]Общее!$M$2,IF(G156=[1]Общее!$L276,[1]Общее!$L$2,IF(G156=[1]Общее!$K$124,[1]Общее!$K$2,IF(G156=[1]Общее!$J$124,[1]Общее!$J$2,IF(G156=[1]Общее!$I$124,[1]Общее!$I$2,"Текущих работ не выполненно"))))))))</f>
        <v>#N/A</v>
      </c>
      <c r="G156" s="61" t="e">
        <f>IF(AND(VLOOKUP(A156,[1]Общее!$D$34:$AD$216,13,0)&gt;0,VLOOKUP(A156,[1]Общее!$D$34:$AD$216,13,0)&lt;&gt;"нет информации"),VLOOKUP(A156,[1]Общее!$D$34:$AD$216,13,0),IF(AND(VLOOKUP(A156,[1]Общее!$D$34:$AD$216,12,0)&gt;0,VLOOKUP(A156,[1]Общее!$D$34:$AD$216,12,0)&lt;&gt;"нет информации"),VLOOKUP(A156,[1]Общее!$D$34:$AD$216,12,0),IF(AND(VLOOKUP(A156,[1]Общее!$D$34:$AD$216,11,0)&gt;0,VLOOKUP(A156,[1]Общее!$D$34:$AD$216,11,0)&lt;&gt;"нет информации"),VLOOKUP(A156,[1]Общее!$D$34:$AD$216,11,0),IF(AND(VLOOKUP(A156,[1]Общее!$D$34:$AD$216,10,0)&gt;0,VLOOKUP(A156,[1]Общее!$D$34:$AD$216,10,0)&lt;&gt;"нет информации"),VLOOKUP(A156,[1]Общее!$D$34:$AD$216,10,0),IF(AND(VLOOKUP(A156,[1]Общее!$D$34:$AD$216,9,0)&gt;0,VLOOKUP(A156,[1]Общее!$D$34:$AD$216,9,0)&lt;&gt;"нет информации"),VLOOKUP(A156,[1]Общее!$D$34:$AD$216,9,0),IF(AND(VLOOKUP(A156,[1]Общее!$D$34:$AD$216,8,0)&gt;0,VLOOKUP(A156,[1]Общее!$D$34:$AD$216,8,0)&lt;&gt;"нет информации"),VLOOKUP(A156,[1]Общее!$D$34:$AD$216,8,0),IF(AND(VLOOKUP(A156,[1]Общее!$D$34:$AD$216,7,0)&gt;0,VLOOKUP(A156,[1]Общее!$D$34:$AD$216,7,0)&lt;&gt;"нет информации"),VLOOKUP(A156,[1]Общее!$D$34:$AD$216,7,0),IF(AND(VLOOKUP(A156,[1]Общее!$D$34:$AD$216,6,0)&gt;0,VLOOKUP(A156,[1]Общее!$D$34:$AD$216,6,0)&lt;&gt;"нет информации"),VLOOKUP(A156,[1]Общее!$D$34:$AD$216,6,0),"нет сведений (либо работы выполнены)"))))))))</f>
        <v>#N/A</v>
      </c>
      <c r="H156" s="50" t="s">
        <v>913</v>
      </c>
      <c r="I156" s="64"/>
    </row>
    <row r="157" spans="1:9" ht="51" x14ac:dyDescent="0.25">
      <c r="A157" s="43" t="s">
        <v>898</v>
      </c>
      <c r="B157" s="20"/>
      <c r="C157" s="43" t="s">
        <v>897</v>
      </c>
      <c r="D157" s="45"/>
      <c r="E157" s="60" t="s">
        <v>913</v>
      </c>
      <c r="F157" s="60" t="e">
        <f>IF(G157=[1]Общее!$P277,"Ордер на земляные работы",IF(G157=[1]Общее!$O277,"Заявление на проведение земляных работ",IF(G157=[1]Общее!$N277,"Получение разрешения на размещение",IF(G157=[1]Общее!$M277,[1]Общее!$M$2,IF(G157=[1]Общее!$L277,[1]Общее!$L$2,IF(G157=[1]Общее!$K$124,[1]Общее!$K$2,IF(G157=[1]Общее!$J$124,[1]Общее!$J$2,IF(G157=[1]Общее!$I$124,[1]Общее!$I$2,"Текущих работ не выполненно"))))))))</f>
        <v>#N/A</v>
      </c>
      <c r="G157" s="61" t="e">
        <f>IF(AND(VLOOKUP(A157,[1]Общее!$D$34:$AD$216,13,0)&gt;0,VLOOKUP(A157,[1]Общее!$D$34:$AD$216,13,0)&lt;&gt;"нет информации"),VLOOKUP(A157,[1]Общее!$D$34:$AD$216,13,0),IF(AND(VLOOKUP(A157,[1]Общее!$D$34:$AD$216,12,0)&gt;0,VLOOKUP(A157,[1]Общее!$D$34:$AD$216,12,0)&lt;&gt;"нет информации"),VLOOKUP(A157,[1]Общее!$D$34:$AD$216,12,0),IF(AND(VLOOKUP(A157,[1]Общее!$D$34:$AD$216,11,0)&gt;0,VLOOKUP(A157,[1]Общее!$D$34:$AD$216,11,0)&lt;&gt;"нет информации"),VLOOKUP(A157,[1]Общее!$D$34:$AD$216,11,0),IF(AND(VLOOKUP(A157,[1]Общее!$D$34:$AD$216,10,0)&gt;0,VLOOKUP(A157,[1]Общее!$D$34:$AD$216,10,0)&lt;&gt;"нет информации"),VLOOKUP(A157,[1]Общее!$D$34:$AD$216,10,0),IF(AND(VLOOKUP(A157,[1]Общее!$D$34:$AD$216,9,0)&gt;0,VLOOKUP(A157,[1]Общее!$D$34:$AD$216,9,0)&lt;&gt;"нет информации"),VLOOKUP(A157,[1]Общее!$D$34:$AD$216,9,0),IF(AND(VLOOKUP(A157,[1]Общее!$D$34:$AD$216,8,0)&gt;0,VLOOKUP(A157,[1]Общее!$D$34:$AD$216,8,0)&lt;&gt;"нет информации"),VLOOKUP(A157,[1]Общее!$D$34:$AD$216,8,0),IF(AND(VLOOKUP(A157,[1]Общее!$D$34:$AD$216,7,0)&gt;0,VLOOKUP(A157,[1]Общее!$D$34:$AD$216,7,0)&lt;&gt;"нет информации"),VLOOKUP(A157,[1]Общее!$D$34:$AD$216,7,0),IF(AND(VLOOKUP(A157,[1]Общее!$D$34:$AD$216,6,0)&gt;0,VLOOKUP(A157,[1]Общее!$D$34:$AD$216,6,0)&lt;&gt;"нет информации"),VLOOKUP(A157,[1]Общее!$D$34:$AD$216,6,0),"нет сведений (либо работы выполнены)"))))))))</f>
        <v>#N/A</v>
      </c>
      <c r="H157" s="50" t="s">
        <v>913</v>
      </c>
      <c r="I157" s="64"/>
    </row>
    <row r="158" spans="1:9" ht="63.75" x14ac:dyDescent="0.25">
      <c r="A158" s="43" t="s">
        <v>900</v>
      </c>
      <c r="B158" s="20"/>
      <c r="C158" s="43" t="s">
        <v>899</v>
      </c>
      <c r="D158" s="45"/>
      <c r="E158" s="60" t="s">
        <v>913</v>
      </c>
      <c r="F158" s="60" t="e">
        <f>IF(G158=[1]Общее!$P278,"Ордер на земляные работы",IF(G158=[1]Общее!$O278,"Заявление на проведение земляных работ",IF(G158=[1]Общее!$N278,"Получение разрешения на размещение",IF(G158=[1]Общее!$M278,[1]Общее!$M$2,IF(G158=[1]Общее!$L278,[1]Общее!$L$2,IF(G158=[1]Общее!$K$124,[1]Общее!$K$2,IF(G158=[1]Общее!$J$124,[1]Общее!$J$2,IF(G158=[1]Общее!$I$124,[1]Общее!$I$2,"Текущих работ не выполненно"))))))))</f>
        <v>#N/A</v>
      </c>
      <c r="G158" s="61" t="e">
        <f>IF(AND(VLOOKUP(A158,[1]Общее!$D$34:$AD$216,13,0)&gt;0,VLOOKUP(A158,[1]Общее!$D$34:$AD$216,13,0)&lt;&gt;"нет информации"),VLOOKUP(A158,[1]Общее!$D$34:$AD$216,13,0),IF(AND(VLOOKUP(A158,[1]Общее!$D$34:$AD$216,12,0)&gt;0,VLOOKUP(A158,[1]Общее!$D$34:$AD$216,12,0)&lt;&gt;"нет информации"),VLOOKUP(A158,[1]Общее!$D$34:$AD$216,12,0),IF(AND(VLOOKUP(A158,[1]Общее!$D$34:$AD$216,11,0)&gt;0,VLOOKUP(A158,[1]Общее!$D$34:$AD$216,11,0)&lt;&gt;"нет информации"),VLOOKUP(A158,[1]Общее!$D$34:$AD$216,11,0),IF(AND(VLOOKUP(A158,[1]Общее!$D$34:$AD$216,10,0)&gt;0,VLOOKUP(A158,[1]Общее!$D$34:$AD$216,10,0)&lt;&gt;"нет информации"),VLOOKUP(A158,[1]Общее!$D$34:$AD$216,10,0),IF(AND(VLOOKUP(A158,[1]Общее!$D$34:$AD$216,9,0)&gt;0,VLOOKUP(A158,[1]Общее!$D$34:$AD$216,9,0)&lt;&gt;"нет информации"),VLOOKUP(A158,[1]Общее!$D$34:$AD$216,9,0),IF(AND(VLOOKUP(A158,[1]Общее!$D$34:$AD$216,8,0)&gt;0,VLOOKUP(A158,[1]Общее!$D$34:$AD$216,8,0)&lt;&gt;"нет информации"),VLOOKUP(A158,[1]Общее!$D$34:$AD$216,8,0),IF(AND(VLOOKUP(A158,[1]Общее!$D$34:$AD$216,7,0)&gt;0,VLOOKUP(A158,[1]Общее!$D$34:$AD$216,7,0)&lt;&gt;"нет информации"),VLOOKUP(A158,[1]Общее!$D$34:$AD$216,7,0),IF(AND(VLOOKUP(A158,[1]Общее!$D$34:$AD$216,6,0)&gt;0,VLOOKUP(A158,[1]Общее!$D$34:$AD$216,6,0)&lt;&gt;"нет информации"),VLOOKUP(A158,[1]Общее!$D$34:$AD$216,6,0),"нет сведений (либо работы выполнены)"))))))))</f>
        <v>#N/A</v>
      </c>
      <c r="H158" s="50" t="s">
        <v>913</v>
      </c>
      <c r="I158" s="64"/>
    </row>
    <row r="159" spans="1:9" ht="76.5" x14ac:dyDescent="0.25">
      <c r="A159" s="43" t="s">
        <v>902</v>
      </c>
      <c r="B159" s="20"/>
      <c r="C159" s="43" t="s">
        <v>901</v>
      </c>
      <c r="D159" s="45"/>
      <c r="E159" s="60" t="s">
        <v>913</v>
      </c>
      <c r="F159" s="60" t="e">
        <f>IF(G159=[1]Общее!$P279,"Ордер на земляные работы",IF(G159=[1]Общее!$O279,"Заявление на проведение земляных работ",IF(G159=[1]Общее!$N279,"Получение разрешения на размещение",IF(G159=[1]Общее!$M279,[1]Общее!$M$2,IF(G159=[1]Общее!$L279,[1]Общее!$L$2,IF(G159=[1]Общее!$K$124,[1]Общее!$K$2,IF(G159=[1]Общее!$J$124,[1]Общее!$J$2,IF(G159=[1]Общее!$I$124,[1]Общее!$I$2,"Текущих работ не выполненно"))))))))</f>
        <v>#N/A</v>
      </c>
      <c r="G159" s="61" t="e">
        <f>IF(AND(VLOOKUP(A159,[1]Общее!$D$34:$AD$216,13,0)&gt;0,VLOOKUP(A159,[1]Общее!$D$34:$AD$216,13,0)&lt;&gt;"нет информации"),VLOOKUP(A159,[1]Общее!$D$34:$AD$216,13,0),IF(AND(VLOOKUP(A159,[1]Общее!$D$34:$AD$216,12,0)&gt;0,VLOOKUP(A159,[1]Общее!$D$34:$AD$216,12,0)&lt;&gt;"нет информации"),VLOOKUP(A159,[1]Общее!$D$34:$AD$216,12,0),IF(AND(VLOOKUP(A159,[1]Общее!$D$34:$AD$216,11,0)&gt;0,VLOOKUP(A159,[1]Общее!$D$34:$AD$216,11,0)&lt;&gt;"нет информации"),VLOOKUP(A159,[1]Общее!$D$34:$AD$216,11,0),IF(AND(VLOOKUP(A159,[1]Общее!$D$34:$AD$216,10,0)&gt;0,VLOOKUP(A159,[1]Общее!$D$34:$AD$216,10,0)&lt;&gt;"нет информации"),VLOOKUP(A159,[1]Общее!$D$34:$AD$216,10,0),IF(AND(VLOOKUP(A159,[1]Общее!$D$34:$AD$216,9,0)&gt;0,VLOOKUP(A159,[1]Общее!$D$34:$AD$216,9,0)&lt;&gt;"нет информации"),VLOOKUP(A159,[1]Общее!$D$34:$AD$216,9,0),IF(AND(VLOOKUP(A159,[1]Общее!$D$34:$AD$216,8,0)&gt;0,VLOOKUP(A159,[1]Общее!$D$34:$AD$216,8,0)&lt;&gt;"нет информации"),VLOOKUP(A159,[1]Общее!$D$34:$AD$216,8,0),IF(AND(VLOOKUP(A159,[1]Общее!$D$34:$AD$216,7,0)&gt;0,VLOOKUP(A159,[1]Общее!$D$34:$AD$216,7,0)&lt;&gt;"нет информации"),VLOOKUP(A159,[1]Общее!$D$34:$AD$216,7,0),IF(AND(VLOOKUP(A159,[1]Общее!$D$34:$AD$216,6,0)&gt;0,VLOOKUP(A159,[1]Общее!$D$34:$AD$216,6,0)&lt;&gt;"нет информации"),VLOOKUP(A159,[1]Общее!$D$34:$AD$216,6,0),"нет сведений (либо работы выполнены)"))))))))</f>
        <v>#N/A</v>
      </c>
      <c r="H159" s="50" t="s">
        <v>913</v>
      </c>
      <c r="I159" s="64"/>
    </row>
    <row r="160" spans="1:9" ht="63.75" x14ac:dyDescent="0.25">
      <c r="A160" s="43" t="s">
        <v>904</v>
      </c>
      <c r="B160" s="20"/>
      <c r="C160" s="43" t="s">
        <v>903</v>
      </c>
      <c r="D160" s="45"/>
      <c r="E160" s="60" t="s">
        <v>967</v>
      </c>
      <c r="F160" s="60" t="e">
        <f>IF(G160=[1]Общее!$P280,"Ордер на земляные работы",IF(G160=[1]Общее!$O280,"Заявление на проведение земляных работ",IF(G160=[1]Общее!$N280,"Получение разрешения на размещение",IF(G160=[1]Общее!$M280,[1]Общее!$M$2,IF(G160=[1]Общее!$L280,[1]Общее!$L$2,IF(G160=[1]Общее!$K$124,[1]Общее!$K$2,IF(G160=[1]Общее!$J$124,[1]Общее!$J$2,IF(G160=[1]Общее!$I$124,[1]Общее!$I$2,"Текущих работ не выполненно"))))))))</f>
        <v>#N/A</v>
      </c>
      <c r="G160" s="61" t="e">
        <f>IF(AND(VLOOKUP(A160,[1]Общее!$D$34:$AD$216,13,0)&gt;0,VLOOKUP(A160,[1]Общее!$D$34:$AD$216,13,0)&lt;&gt;"нет информации"),VLOOKUP(A160,[1]Общее!$D$34:$AD$216,13,0),IF(AND(VLOOKUP(A160,[1]Общее!$D$34:$AD$216,12,0)&gt;0,VLOOKUP(A160,[1]Общее!$D$34:$AD$216,12,0)&lt;&gt;"нет информации"),VLOOKUP(A160,[1]Общее!$D$34:$AD$216,12,0),IF(AND(VLOOKUP(A160,[1]Общее!$D$34:$AD$216,11,0)&gt;0,VLOOKUP(A160,[1]Общее!$D$34:$AD$216,11,0)&lt;&gt;"нет информации"),VLOOKUP(A160,[1]Общее!$D$34:$AD$216,11,0),IF(AND(VLOOKUP(A160,[1]Общее!$D$34:$AD$216,10,0)&gt;0,VLOOKUP(A160,[1]Общее!$D$34:$AD$216,10,0)&lt;&gt;"нет информации"),VLOOKUP(A160,[1]Общее!$D$34:$AD$216,10,0),IF(AND(VLOOKUP(A160,[1]Общее!$D$34:$AD$216,9,0)&gt;0,VLOOKUP(A160,[1]Общее!$D$34:$AD$216,9,0)&lt;&gt;"нет информации"),VLOOKUP(A160,[1]Общее!$D$34:$AD$216,9,0),IF(AND(VLOOKUP(A160,[1]Общее!$D$34:$AD$216,8,0)&gt;0,VLOOKUP(A160,[1]Общее!$D$34:$AD$216,8,0)&lt;&gt;"нет информации"),VLOOKUP(A160,[1]Общее!$D$34:$AD$216,8,0),IF(AND(VLOOKUP(A160,[1]Общее!$D$34:$AD$216,7,0)&gt;0,VLOOKUP(A160,[1]Общее!$D$34:$AD$216,7,0)&lt;&gt;"нет информации"),VLOOKUP(A160,[1]Общее!$D$34:$AD$216,7,0),IF(AND(VLOOKUP(A160,[1]Общее!$D$34:$AD$216,6,0)&gt;0,VLOOKUP(A160,[1]Общее!$D$34:$AD$216,6,0)&lt;&gt;"нет информации"),VLOOKUP(A160,[1]Общее!$D$34:$AD$216,6,0),"нет сведений (либо работы выполнены)"))))))))</f>
        <v>#N/A</v>
      </c>
      <c r="I160" s="64"/>
    </row>
    <row r="161" spans="1:9" ht="51" x14ac:dyDescent="0.25">
      <c r="A161" s="43" t="s">
        <v>907</v>
      </c>
      <c r="B161" s="20"/>
      <c r="C161" s="43" t="s">
        <v>905</v>
      </c>
      <c r="D161" s="45"/>
      <c r="E161" s="60" t="s">
        <v>913</v>
      </c>
      <c r="F161" s="60" t="e">
        <f>IF(G161=[1]Общее!$P281,"Ордер на земляные работы",IF(G161=[1]Общее!$O281,"Заявление на проведение земляных работ",IF(G161=[1]Общее!$N281,"Получение разрешения на размещение",IF(G161=[1]Общее!$M281,[1]Общее!$M$2,IF(G161=[1]Общее!$L281,[1]Общее!$L$2,IF(G161=[1]Общее!$K$124,[1]Общее!$K$2,IF(G161=[1]Общее!$J$124,[1]Общее!$J$2,IF(G161=[1]Общее!$I$124,[1]Общее!$I$2,"Текущих работ не выполненно"))))))))</f>
        <v>#N/A</v>
      </c>
      <c r="G161" s="61" t="e">
        <f>IF(AND(VLOOKUP(A161,[1]Общее!$D$34:$AD$216,13,0)&gt;0,VLOOKUP(A161,[1]Общее!$D$34:$AD$216,13,0)&lt;&gt;"нет информации"),VLOOKUP(A161,[1]Общее!$D$34:$AD$216,13,0),IF(AND(VLOOKUP(A161,[1]Общее!$D$34:$AD$216,12,0)&gt;0,VLOOKUP(A161,[1]Общее!$D$34:$AD$216,12,0)&lt;&gt;"нет информации"),VLOOKUP(A161,[1]Общее!$D$34:$AD$216,12,0),IF(AND(VLOOKUP(A161,[1]Общее!$D$34:$AD$216,11,0)&gt;0,VLOOKUP(A161,[1]Общее!$D$34:$AD$216,11,0)&lt;&gt;"нет информации"),VLOOKUP(A161,[1]Общее!$D$34:$AD$216,11,0),IF(AND(VLOOKUP(A161,[1]Общее!$D$34:$AD$216,10,0)&gt;0,VLOOKUP(A161,[1]Общее!$D$34:$AD$216,10,0)&lt;&gt;"нет информации"),VLOOKUP(A161,[1]Общее!$D$34:$AD$216,10,0),IF(AND(VLOOKUP(A161,[1]Общее!$D$34:$AD$216,9,0)&gt;0,VLOOKUP(A161,[1]Общее!$D$34:$AD$216,9,0)&lt;&gt;"нет информации"),VLOOKUP(A161,[1]Общее!$D$34:$AD$216,9,0),IF(AND(VLOOKUP(A161,[1]Общее!$D$34:$AD$216,8,0)&gt;0,VLOOKUP(A161,[1]Общее!$D$34:$AD$216,8,0)&lt;&gt;"нет информации"),VLOOKUP(A161,[1]Общее!$D$34:$AD$216,8,0),IF(AND(VLOOKUP(A161,[1]Общее!$D$34:$AD$216,7,0)&gt;0,VLOOKUP(A161,[1]Общее!$D$34:$AD$216,7,0)&lt;&gt;"нет информации"),VLOOKUP(A161,[1]Общее!$D$34:$AD$216,7,0),IF(AND(VLOOKUP(A161,[1]Общее!$D$34:$AD$216,6,0)&gt;0,VLOOKUP(A161,[1]Общее!$D$34:$AD$216,6,0)&lt;&gt;"нет информации"),VLOOKUP(A161,[1]Общее!$D$34:$AD$216,6,0),"нет сведений (либо работы выполнены)"))))))))</f>
        <v>#N/A</v>
      </c>
      <c r="I161" s="64"/>
    </row>
    <row r="162" spans="1:9" ht="75" x14ac:dyDescent="0.25">
      <c r="A162" s="43" t="s">
        <v>908</v>
      </c>
      <c r="B162" s="20"/>
      <c r="C162" s="43" t="s">
        <v>906</v>
      </c>
      <c r="D162" s="45"/>
      <c r="E162" s="60" t="s">
        <v>968</v>
      </c>
      <c r="F162" s="60" t="e">
        <f>IF(G162=[1]Общее!$P282,"Ордер на земляные работы",IF(G162=[1]Общее!$O282,"Заявление на проведение земляных работ",IF(G162=[1]Общее!$N282,"Получение разрешения на размещение",IF(G162=[1]Общее!$M282,[1]Общее!$M$2,IF(G162=[1]Общее!$L282,[1]Общее!$L$2,IF(G162=[1]Общее!$K$124,[1]Общее!$K$2,IF(G162=[1]Общее!$J$124,[1]Общее!$J$2,IF(G162=[1]Общее!$I$124,[1]Общее!$I$2,"Текущих работ не выполненно"))))))))</f>
        <v>#N/A</v>
      </c>
      <c r="G162" s="61" t="e">
        <f>IF(AND(VLOOKUP(A162,[1]Общее!$D$34:$AD$216,13,0)&gt;0,VLOOKUP(A162,[1]Общее!$D$34:$AD$216,13,0)&lt;&gt;"нет информации"),VLOOKUP(A162,[1]Общее!$D$34:$AD$216,13,0),IF(AND(VLOOKUP(A162,[1]Общее!$D$34:$AD$216,12,0)&gt;0,VLOOKUP(A162,[1]Общее!$D$34:$AD$216,12,0)&lt;&gt;"нет информации"),VLOOKUP(A162,[1]Общее!$D$34:$AD$216,12,0),IF(AND(VLOOKUP(A162,[1]Общее!$D$34:$AD$216,11,0)&gt;0,VLOOKUP(A162,[1]Общее!$D$34:$AD$216,11,0)&lt;&gt;"нет информации"),VLOOKUP(A162,[1]Общее!$D$34:$AD$216,11,0),IF(AND(VLOOKUP(A162,[1]Общее!$D$34:$AD$216,10,0)&gt;0,VLOOKUP(A162,[1]Общее!$D$34:$AD$216,10,0)&lt;&gt;"нет информации"),VLOOKUP(A162,[1]Общее!$D$34:$AD$216,10,0),IF(AND(VLOOKUP(A162,[1]Общее!$D$34:$AD$216,9,0)&gt;0,VLOOKUP(A162,[1]Общее!$D$34:$AD$216,9,0)&lt;&gt;"нет информации"),VLOOKUP(A162,[1]Общее!$D$34:$AD$216,9,0),IF(AND(VLOOKUP(A162,[1]Общее!$D$34:$AD$216,8,0)&gt;0,VLOOKUP(A162,[1]Общее!$D$34:$AD$216,8,0)&lt;&gt;"нет информации"),VLOOKUP(A162,[1]Общее!$D$34:$AD$216,8,0),IF(AND(VLOOKUP(A162,[1]Общее!$D$34:$AD$216,7,0)&gt;0,VLOOKUP(A162,[1]Общее!$D$34:$AD$216,7,0)&lt;&gt;"нет информации"),VLOOKUP(A162,[1]Общее!$D$34:$AD$216,7,0),IF(AND(VLOOKUP(A162,[1]Общее!$D$34:$AD$216,6,0)&gt;0,VLOOKUP(A162,[1]Общее!$D$34:$AD$216,6,0)&lt;&gt;"нет информации"),VLOOKUP(A162,[1]Общее!$D$34:$AD$216,6,0),"нет сведений (либо работы выполнены)"))))))))</f>
        <v>#N/A</v>
      </c>
      <c r="I162" s="64"/>
    </row>
  </sheetData>
  <mergeCells count="1">
    <mergeCell ref="F2:G2"/>
  </mergeCells>
  <conditionalFormatting sqref="J4">
    <cfRule type="expression" dxfId="1" priority="2">
      <formula>ODD(ROW())=ROW()</formula>
    </cfRule>
  </conditionalFormatting>
  <conditionalFormatting sqref="A1:H1048576">
    <cfRule type="expression" dxfId="0" priority="1">
      <formula>ODD(ROW())=ROW()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ПРЭС - Миля</vt:lpstr>
      <vt:lpstr>ПРЭС - Реконструкция</vt:lpstr>
      <vt:lpstr>ПРЭС - Миля + Реконструкция</vt:lpstr>
      <vt:lpstr>ЕРЭС - Миля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2020-04-13T05:34:32Z</dcterms:modified>
</cp:coreProperties>
</file>