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15" windowHeight="7440"/>
  </bookViews>
  <sheets>
    <sheet name="сводная" sheetId="6" r:id="rId1"/>
    <sheet name="12 июля" sheetId="2" r:id="rId2"/>
    <sheet name="База" sheetId="9" r:id="rId3"/>
  </sheets>
  <externalReferences>
    <externalReference r:id="rId4"/>
  </externalReferences>
  <definedNames>
    <definedName name="_xlnm._FilterDatabase" localSheetId="1" hidden="1">'12 июля'!$L$2:$M$1206</definedName>
  </definedNames>
  <calcPr calcId="145621"/>
</workbook>
</file>

<file path=xl/calcChain.xml><?xml version="1.0" encoding="utf-8"?>
<calcChain xmlns="http://schemas.openxmlformats.org/spreadsheetml/2006/main">
  <c r="C59" i="6" l="1"/>
  <c r="C60" i="6"/>
  <c r="D60" i="6"/>
  <c r="E60" i="6"/>
  <c r="C61" i="6"/>
  <c r="D61" i="6"/>
  <c r="E61" i="6"/>
  <c r="D59" i="6"/>
  <c r="E59" i="6"/>
  <c r="I3" i="2"/>
  <c r="I4" i="2" l="1"/>
  <c r="I5" i="2"/>
  <c r="J4" i="2"/>
  <c r="J5" i="2"/>
  <c r="J3" i="2"/>
  <c r="D33" i="6" l="1"/>
  <c r="B25" i="6" l="1"/>
  <c r="F11" i="6" l="1"/>
  <c r="E18" i="6"/>
  <c r="D18" i="6"/>
  <c r="C18" i="6"/>
  <c r="B18" i="6"/>
  <c r="F17" i="6"/>
  <c r="F16" i="6"/>
  <c r="F15" i="6"/>
  <c r="E9" i="6"/>
  <c r="E12" i="6" s="1"/>
  <c r="D9" i="6"/>
  <c r="D12" i="6" s="1"/>
  <c r="F8" i="6"/>
  <c r="F7" i="6"/>
  <c r="F6" i="6"/>
  <c r="B9" i="6"/>
  <c r="B12" i="6" s="1"/>
  <c r="C9" i="6"/>
  <c r="C12" i="6" s="1"/>
  <c r="F18" i="6" l="1"/>
  <c r="F9" i="6"/>
  <c r="F12" i="6" s="1"/>
  <c r="B2" i="6"/>
  <c r="B3" i="6" s="1"/>
</calcChain>
</file>

<file path=xl/sharedStrings.xml><?xml version="1.0" encoding="utf-8"?>
<sst xmlns="http://schemas.openxmlformats.org/spreadsheetml/2006/main" count="156" uniqueCount="89">
  <si>
    <t>ФИО</t>
  </si>
  <si>
    <t>Участник</t>
  </si>
  <si>
    <t>Наименование должности</t>
  </si>
  <si>
    <t>Тип регистрации</t>
  </si>
  <si>
    <t>Тип заявки</t>
  </si>
  <si>
    <t>Тип бейджа</t>
  </si>
  <si>
    <t>Email</t>
  </si>
  <si>
    <t>Итого посетителей</t>
  </si>
  <si>
    <t>Очное участие в выставке</t>
  </si>
  <si>
    <t>Персональный бейдж. Экспонент</t>
  </si>
  <si>
    <t>Экспонент</t>
  </si>
  <si>
    <t>Очное участие в выставке в качестве соэкспонента</t>
  </si>
  <si>
    <t>Уральская торгово-промышленная палата</t>
  </si>
  <si>
    <t>специалист</t>
  </si>
  <si>
    <t>Спикер</t>
  </si>
  <si>
    <t>менеджер</t>
  </si>
  <si>
    <t>Менеджер</t>
  </si>
  <si>
    <t>Специалист</t>
  </si>
  <si>
    <t>Руководитель</t>
  </si>
  <si>
    <t>руководитель</t>
  </si>
  <si>
    <t>игм Роботерсистеме АГ</t>
  </si>
  <si>
    <t>VIP и Спикеры</t>
  </si>
  <si>
    <t>Экспоненты и делегаты</t>
  </si>
  <si>
    <t>Посетители с мейлом</t>
  </si>
  <si>
    <t>Профессиональные посетители</t>
  </si>
  <si>
    <t>11 июля</t>
  </si>
  <si>
    <t>12 июля</t>
  </si>
  <si>
    <t>13 июля</t>
  </si>
  <si>
    <t>14 июля</t>
  </si>
  <si>
    <t>За все дни</t>
  </si>
  <si>
    <t xml:space="preserve">Итого </t>
  </si>
  <si>
    <t>Итого</t>
  </si>
  <si>
    <t>Уникальных посетителей (все категории бейджей)</t>
  </si>
  <si>
    <t>Проф посетители ИННОПРОМ</t>
  </si>
  <si>
    <t>VIP и Спикер</t>
  </si>
  <si>
    <t>Делегаты и Экспоненты</t>
  </si>
  <si>
    <t>Посетители с мейлами</t>
  </si>
  <si>
    <t>Средняя посещаемость (мероприятий на проф посетителя)</t>
  </si>
  <si>
    <t>Посещений всего (проф посетители)</t>
  </si>
  <si>
    <t>Посещений деловой программы (с пикалок)</t>
  </si>
  <si>
    <t>Средняя посещаемость (мероприятий на уник посетителя)</t>
  </si>
  <si>
    <t>Выборка для опроса (проф. посетители, которые посетили более 2 мероприятий и указали мейл)</t>
  </si>
  <si>
    <t>Самые активные проф. участники за все дни*</t>
  </si>
  <si>
    <t>*более 3 мероприятий за два и более дней</t>
  </si>
  <si>
    <t>Власть (до главы департаменты для ФОИВ, до министра/мэра для регионов)</t>
  </si>
  <si>
    <t>Первые лица и руководители направлений компаний, руководители бизнес-союзов</t>
  </si>
  <si>
    <t>Власть (линейные руководители, региональные замминистра и ниже)</t>
  </si>
  <si>
    <t>с мейлом</t>
  </si>
  <si>
    <t>без мейла</t>
  </si>
  <si>
    <t>всего</t>
  </si>
  <si>
    <t>Линейные руководители компаний (до начальников отделов) и специалисты</t>
  </si>
  <si>
    <t>Посещения экспонентов ИННОПРОМ в ДП (без экспонентов РКЭ)</t>
  </si>
  <si>
    <t>Посещения делегатов ИННОПРОМ в ДП (без делегатов РКЭ)</t>
  </si>
  <si>
    <t>Посещения экспонентов ИННОПРОМ по уровню должности (с мейлом и без)</t>
  </si>
  <si>
    <t>Страна</t>
  </si>
  <si>
    <t>Отрасли</t>
  </si>
  <si>
    <t>Регион: Страна</t>
  </si>
  <si>
    <t>Регион: Страна (англ.)</t>
  </si>
  <si>
    <t>Финансовая, инвестиционная деятельность и страхование, Стратегические программы (Муниципальные образования, Инновационные проекты)</t>
  </si>
  <si>
    <t>Россия</t>
  </si>
  <si>
    <t>Russian Federation</t>
  </si>
  <si>
    <t>Ферекс</t>
  </si>
  <si>
    <t>Архитектура, дизайн и проектирование, Строительство</t>
  </si>
  <si>
    <t>Производство прочих машин и оборудования</t>
  </si>
  <si>
    <t>Китай</t>
  </si>
  <si>
    <t>China</t>
  </si>
  <si>
    <t>Индия</t>
  </si>
  <si>
    <t>Иванов</t>
  </si>
  <si>
    <t>трек 1</t>
  </si>
  <si>
    <t>Посещения участников выставки</t>
  </si>
  <si>
    <t>Руководство</t>
  </si>
  <si>
    <t>Менеджеры</t>
  </si>
  <si>
    <t>Специалисты</t>
  </si>
  <si>
    <t>Петров</t>
  </si>
  <si>
    <t>Сидоров</t>
  </si>
  <si>
    <t>india</t>
  </si>
  <si>
    <t>1@mail.ru</t>
  </si>
  <si>
    <t>2@yandex.ru</t>
  </si>
  <si>
    <t>3@gmail.ru</t>
  </si>
  <si>
    <t>Торгово-промышленная палата</t>
  </si>
  <si>
    <t>Министерство торговли</t>
  </si>
  <si>
    <t>Газпром</t>
  </si>
  <si>
    <t>мероприятие 1</t>
  </si>
  <si>
    <t>мероприятие 2</t>
  </si>
  <si>
    <t>мероприятие 3</t>
  </si>
  <si>
    <t>трек 2</t>
  </si>
  <si>
    <t>трек 3</t>
  </si>
  <si>
    <t xml:space="preserve">ID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</si>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</sst>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0" xfId="0" applyAlignment="1">
      <alignment textRotation="90"/>
    </xf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3" xfId="0" applyBorder="1"/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/>
    <xf numFmtId="0" fontId="0" fillId="0" borderId="0" xfId="0" applyFill="1"/>
    <xf numFmtId="0" fontId="0" fillId="5" borderId="0" xfId="0" applyFill="1"/>
    <xf numFmtId="0" fontId="2" fillId="4" borderId="0" xfId="0" applyFont="1" applyFill="1"/>
    <xf numFmtId="0" fontId="0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3" fillId="0" borderId="0" xfId="1"/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Посещаемость</a:t>
            </a:r>
            <a:r>
              <a:rPr lang="ru-RU" sz="1200" baseline="0"/>
              <a:t> треков ДП ИННОПРОМ-2016 (в людях)</a:t>
            </a:r>
            <a:endParaRPr lang="ru-RU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[1]Лист1!$B$4</c:f>
              <c:strCache>
                <c:ptCount val="1"/>
                <c:pt idx="0">
                  <c:v>мероприятий</c:v>
                </c:pt>
              </c:strCache>
            </c:strRef>
          </c:tx>
          <c:invertIfNegative val="0"/>
          <c:cat>
            <c:strRef>
              <c:f>[1]Лист1!$A$5:$A$13</c:f>
              <c:strCache>
                <c:ptCount val="9"/>
                <c:pt idx="0">
                  <c:v> Финпромфорум</c:v>
                </c:pt>
                <c:pt idx="1">
                  <c:v>ТдГ</c:v>
                </c:pt>
                <c:pt idx="2">
                  <c:v> GID</c:v>
                </c:pt>
                <c:pt idx="3">
                  <c:v> IoT</c:v>
                </c:pt>
                <c:pt idx="4">
                  <c:v>Логистика</c:v>
                </c:pt>
                <c:pt idx="5">
                  <c:v> Венчурный трек</c:v>
                </c:pt>
                <c:pt idx="6">
                  <c:v>Машиностроение</c:v>
                </c:pt>
                <c:pt idx="7">
                  <c:v> Роботы</c:v>
                </c:pt>
                <c:pt idx="8">
                  <c:v>Энергоэффективность </c:v>
                </c:pt>
              </c:strCache>
            </c:strRef>
          </c:cat>
          <c:val>
            <c:numRef>
              <c:f>[1]Лист1!$B$5:$B$13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[1]Лист1!$C$4</c:f>
              <c:strCache>
                <c:ptCount val="1"/>
                <c:pt idx="0">
                  <c:v>посетителей</c:v>
                </c:pt>
              </c:strCache>
            </c:strRef>
          </c:tx>
          <c:invertIfNegative val="0"/>
          <c:cat>
            <c:strRef>
              <c:f>[1]Лист1!$A$5:$A$13</c:f>
              <c:strCache>
                <c:ptCount val="9"/>
                <c:pt idx="0">
                  <c:v> Финпромфорум</c:v>
                </c:pt>
                <c:pt idx="1">
                  <c:v>ТдГ</c:v>
                </c:pt>
                <c:pt idx="2">
                  <c:v> GID</c:v>
                </c:pt>
                <c:pt idx="3">
                  <c:v> IoT</c:v>
                </c:pt>
                <c:pt idx="4">
                  <c:v>Логистика</c:v>
                </c:pt>
                <c:pt idx="5">
                  <c:v> Венчурный трек</c:v>
                </c:pt>
                <c:pt idx="6">
                  <c:v>Машиностроение</c:v>
                </c:pt>
                <c:pt idx="7">
                  <c:v> Роботы</c:v>
                </c:pt>
                <c:pt idx="8">
                  <c:v>Энергоэффективность </c:v>
                </c:pt>
              </c:strCache>
            </c:strRef>
          </c:cat>
          <c:val>
            <c:numRef>
              <c:f>[1]Лист1!$C$5:$C$13</c:f>
              <c:numCache>
                <c:formatCode>General</c:formatCode>
                <c:ptCount val="9"/>
                <c:pt idx="0">
                  <c:v>815</c:v>
                </c:pt>
                <c:pt idx="1">
                  <c:v>662</c:v>
                </c:pt>
                <c:pt idx="2">
                  <c:v>630</c:v>
                </c:pt>
                <c:pt idx="3">
                  <c:v>617</c:v>
                </c:pt>
                <c:pt idx="4">
                  <c:v>388</c:v>
                </c:pt>
                <c:pt idx="5">
                  <c:v>354</c:v>
                </c:pt>
                <c:pt idx="6">
                  <c:v>332</c:v>
                </c:pt>
                <c:pt idx="7">
                  <c:v>317</c:v>
                </c:pt>
                <c:pt idx="8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32128"/>
        <c:axId val="182433664"/>
      </c:barChart>
      <c:catAx>
        <c:axId val="18243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433664"/>
        <c:crosses val="autoZero"/>
        <c:auto val="1"/>
        <c:lblAlgn val="ctr"/>
        <c:lblOffset val="100"/>
        <c:noMultiLvlLbl val="0"/>
      </c:catAx>
      <c:valAx>
        <c:axId val="1824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43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Проф.участники среди людей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0961919052849238"/>
          <c:y val="0.42986172362339503"/>
          <c:w val="0.20288043562334671"/>
          <c:h val="0.55970824451649692"/>
        </c:manualLayout>
      </c:layout>
      <c:doughnut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сводная!$H$6:$H$8</c:f>
              <c:strCache>
                <c:ptCount val="3"/>
                <c:pt idx="0">
                  <c:v>VIP и Спикер</c:v>
                </c:pt>
                <c:pt idx="1">
                  <c:v>Делегаты и Экспоненты</c:v>
                </c:pt>
                <c:pt idx="2">
                  <c:v>Посетители с мейлами</c:v>
                </c:pt>
              </c:strCache>
            </c:strRef>
          </c:cat>
          <c:val>
            <c:numRef>
              <c:f>сводная!$I$6:$I$8</c:f>
              <c:numCache>
                <c:formatCode>General</c:formatCode>
                <c:ptCount val="3"/>
                <c:pt idx="0">
                  <c:v>1.6</c:v>
                </c:pt>
                <c:pt idx="1">
                  <c:v>1.4</c:v>
                </c:pt>
                <c:pt idx="2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ru-RU" sz="1200"/>
              <a:t>Самые активные проф.участники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793043110990436"/>
                  <c:y val="5.56609629784870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9616858237547887E-2"/>
                  <c:y val="-4.0480700347990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532567049808429E-2"/>
                  <c:y val="-7.08412256089835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сводная!$A$22:$A$24</c:f>
              <c:strCache>
                <c:ptCount val="3"/>
                <c:pt idx="0">
                  <c:v>VIP и Спикеры</c:v>
                </c:pt>
                <c:pt idx="1">
                  <c:v>Экспоненты и делегаты</c:v>
                </c:pt>
                <c:pt idx="2">
                  <c:v>Посетители с мейлом</c:v>
                </c:pt>
              </c:strCache>
            </c:strRef>
          </c:cat>
          <c:val>
            <c:numRef>
              <c:f>сводная!$B$22:$B$24</c:f>
              <c:numCache>
                <c:formatCode>General</c:formatCode>
                <c:ptCount val="3"/>
                <c:pt idx="0">
                  <c:v>145</c:v>
                </c:pt>
                <c:pt idx="1">
                  <c:v>25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47627</xdr:colOff>
      <xdr:row>0</xdr:row>
      <xdr:rowOff>1</xdr:rowOff>
    </xdr:from>
    <xdr:to>
      <xdr:col>14</xdr:col>
      <xdr:colOff>19051</xdr:colOff>
      <xdr:row>11</xdr:row>
      <xdr:rowOff>361950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57149</xdr:colOff>
      <xdr:row>12</xdr:row>
      <xdr:rowOff>71438</xdr:rowOff>
    </xdr:from>
    <xdr:to>
      <xdr:col>14</xdr:col>
      <xdr:colOff>28574</xdr:colOff>
      <xdr:row>19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152401</xdr:colOff>
      <xdr:row>20</xdr:row>
      <xdr:rowOff>23813</xdr:rowOff>
    </xdr:from>
    <xdr:to>
      <xdr:col>6</xdr:col>
      <xdr:colOff>514351</xdr:colOff>
      <xdr:row>33</xdr:row>
      <xdr:rowOff>57151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elskaya/Dropbox/INNOPROM_Freshmans_pack/Attendance/&#1055;&#1086;&#1089;&#1077;&#1097;&#1072;&#1077;&#1084;&#1086;&#1089;&#1090;&#1100;_&#1087;&#1086;%20&#1090;&#1088;&#1077;&#1082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мероприятий</v>
          </cell>
          <cell r="C4" t="str">
            <v>посетителей</v>
          </cell>
        </row>
        <row r="5">
          <cell r="A5" t="str">
            <v xml:space="preserve"> Финпромфорум</v>
          </cell>
          <cell r="B5">
            <v>5</v>
          </cell>
          <cell r="C5">
            <v>815</v>
          </cell>
        </row>
        <row r="6">
          <cell r="A6" t="str">
            <v>ТдГ</v>
          </cell>
          <cell r="B6">
            <v>4</v>
          </cell>
          <cell r="C6">
            <v>662</v>
          </cell>
        </row>
        <row r="7">
          <cell r="A7" t="str">
            <v xml:space="preserve"> GID</v>
          </cell>
          <cell r="B7">
            <v>4</v>
          </cell>
          <cell r="C7">
            <v>630</v>
          </cell>
        </row>
        <row r="8">
          <cell r="A8" t="str">
            <v xml:space="preserve"> IoT</v>
          </cell>
          <cell r="B8">
            <v>4</v>
          </cell>
          <cell r="C8">
            <v>617</v>
          </cell>
        </row>
        <row r="9">
          <cell r="A9" t="str">
            <v>Логистика</v>
          </cell>
          <cell r="B9">
            <v>2</v>
          </cell>
          <cell r="C9">
            <v>388</v>
          </cell>
        </row>
        <row r="10">
          <cell r="A10" t="str">
            <v xml:space="preserve"> Венчурный трек</v>
          </cell>
          <cell r="B10">
            <v>4</v>
          </cell>
          <cell r="C10">
            <v>354</v>
          </cell>
        </row>
        <row r="11">
          <cell r="A11" t="str">
            <v>Машиностроение</v>
          </cell>
          <cell r="B11">
            <v>3</v>
          </cell>
          <cell r="C11">
            <v>332</v>
          </cell>
        </row>
        <row r="12">
          <cell r="A12" t="str">
            <v xml:space="preserve"> Роботы</v>
          </cell>
          <cell r="B12">
            <v>3</v>
          </cell>
          <cell r="C12">
            <v>317</v>
          </cell>
        </row>
        <row r="13">
          <cell r="A13" t="str">
            <v xml:space="preserve">Энергоэффективность </v>
          </cell>
          <cell r="B13">
            <v>2</v>
          </cell>
          <cell r="C13">
            <v>230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6" workbookViewId="0">
      <selection activeCell="C60" sqref="C60"/>
    </sheetView>
  </sheetViews>
  <sheetFormatPr defaultRowHeight="15" x14ac:dyDescent="0.25"/>
  <cols>
    <col min="1" max="1" width="48.42578125" customWidth="1"/>
    <col min="2" max="2" width="15" customWidth="1"/>
    <col min="3" max="4" width="15" bestFit="1" customWidth="1"/>
    <col min="6" max="6" width="10.28515625" bestFit="1" customWidth="1"/>
  </cols>
  <sheetData>
    <row r="1" spans="1:9" x14ac:dyDescent="0.25">
      <c r="A1" s="3" t="s">
        <v>39</v>
      </c>
      <c r="B1" s="3">
        <v>13258</v>
      </c>
    </row>
    <row r="2" spans="1:9" x14ac:dyDescent="0.25">
      <c r="A2" s="3" t="s">
        <v>32</v>
      </c>
      <c r="B2" s="3" t="e">
        <f>SUM(#REF!,'12 июля'!#REF!,#REF!,#REF!)</f>
        <v>#REF!</v>
      </c>
    </row>
    <row r="3" spans="1:9" ht="30" x14ac:dyDescent="0.25">
      <c r="A3" s="7" t="s">
        <v>40</v>
      </c>
      <c r="B3" s="5" t="e">
        <f>B1/B2</f>
        <v>#REF!</v>
      </c>
    </row>
    <row r="5" spans="1:9" x14ac:dyDescent="0.25">
      <c r="A5" s="5" t="s">
        <v>24</v>
      </c>
      <c r="B5" s="5" t="s">
        <v>25</v>
      </c>
      <c r="C5" s="5" t="s">
        <v>26</v>
      </c>
      <c r="D5" s="5" t="s">
        <v>27</v>
      </c>
      <c r="E5" s="5" t="s">
        <v>28</v>
      </c>
      <c r="F5" s="6" t="s">
        <v>29</v>
      </c>
      <c r="H5" t="s">
        <v>33</v>
      </c>
    </row>
    <row r="6" spans="1:9" x14ac:dyDescent="0.25">
      <c r="A6" s="3" t="s">
        <v>21</v>
      </c>
      <c r="B6" s="3">
        <v>186</v>
      </c>
      <c r="C6" s="3">
        <v>351</v>
      </c>
      <c r="D6" s="3">
        <v>151</v>
      </c>
      <c r="E6" s="3">
        <v>104</v>
      </c>
      <c r="F6" s="4">
        <f>SUM(B6:E6)</f>
        <v>792</v>
      </c>
      <c r="H6" t="s">
        <v>34</v>
      </c>
      <c r="I6">
        <v>1.6</v>
      </c>
    </row>
    <row r="7" spans="1:9" x14ac:dyDescent="0.25">
      <c r="A7" s="3" t="s">
        <v>22</v>
      </c>
      <c r="B7" s="3">
        <v>473</v>
      </c>
      <c r="C7" s="3">
        <v>742</v>
      </c>
      <c r="D7" s="3">
        <v>351</v>
      </c>
      <c r="E7" s="3">
        <v>326</v>
      </c>
      <c r="F7" s="4">
        <f>SUM(B7:E7)</f>
        <v>1892</v>
      </c>
      <c r="H7" t="s">
        <v>35</v>
      </c>
      <c r="I7">
        <v>1.4</v>
      </c>
    </row>
    <row r="8" spans="1:9" x14ac:dyDescent="0.25">
      <c r="A8" s="3" t="s">
        <v>23</v>
      </c>
      <c r="B8" s="3">
        <v>202</v>
      </c>
      <c r="C8" s="3">
        <v>749</v>
      </c>
      <c r="D8" s="3">
        <v>429</v>
      </c>
      <c r="E8" s="3">
        <v>371</v>
      </c>
      <c r="F8" s="4">
        <f>SUM(B8:E8)</f>
        <v>1751</v>
      </c>
      <c r="H8" t="s">
        <v>36</v>
      </c>
      <c r="I8">
        <v>1.3</v>
      </c>
    </row>
    <row r="9" spans="1:9" x14ac:dyDescent="0.25">
      <c r="A9" s="14" t="s">
        <v>30</v>
      </c>
      <c r="B9" s="14">
        <f>SUM(B6:B8)</f>
        <v>861</v>
      </c>
      <c r="C9" s="3">
        <f>SUM(C6:C8)</f>
        <v>1842</v>
      </c>
      <c r="D9" s="3">
        <f>SUM(D6:D8)</f>
        <v>931</v>
      </c>
      <c r="E9" s="3">
        <f>SUM(E6:E8)</f>
        <v>801</v>
      </c>
      <c r="F9" s="5">
        <f>SUM(B9:E9)</f>
        <v>4435</v>
      </c>
    </row>
    <row r="10" spans="1:9" x14ac:dyDescent="0.25">
      <c r="A10" s="13"/>
      <c r="B10" s="13"/>
      <c r="C10" s="9"/>
      <c r="D10" s="9"/>
      <c r="E10" s="9"/>
      <c r="F10" s="10"/>
    </row>
    <row r="11" spans="1:9" x14ac:dyDescent="0.25">
      <c r="A11" s="12" t="s">
        <v>38</v>
      </c>
      <c r="B11" s="11">
        <v>1499</v>
      </c>
      <c r="C11" s="3">
        <v>4550</v>
      </c>
      <c r="D11" s="3">
        <v>924</v>
      </c>
      <c r="E11" s="3">
        <v>1056</v>
      </c>
      <c r="F11" s="5">
        <f>SUM(B11:E11)</f>
        <v>8029</v>
      </c>
    </row>
    <row r="12" spans="1:9" ht="30" x14ac:dyDescent="0.25">
      <c r="A12" s="15" t="s">
        <v>37</v>
      </c>
      <c r="B12" s="3">
        <f>B11/B9</f>
        <v>1.7409988385598141</v>
      </c>
      <c r="C12" s="3">
        <f>C11/C9</f>
        <v>2.4701411509229101</v>
      </c>
      <c r="D12" s="3">
        <f>D11/D9</f>
        <v>0.99248120300751874</v>
      </c>
      <c r="E12" s="3">
        <f>E11/E9</f>
        <v>1.3183520599250935</v>
      </c>
      <c r="F12" s="5">
        <f>F11/F9</f>
        <v>1.8103720405862458</v>
      </c>
    </row>
    <row r="14" spans="1:9" ht="30" x14ac:dyDescent="0.25">
      <c r="A14" s="8" t="s">
        <v>41</v>
      </c>
      <c r="B14" s="5" t="s">
        <v>25</v>
      </c>
      <c r="C14" s="5" t="s">
        <v>26</v>
      </c>
      <c r="D14" s="5" t="s">
        <v>27</v>
      </c>
      <c r="E14" s="5" t="s">
        <v>28</v>
      </c>
      <c r="F14" s="6" t="s">
        <v>29</v>
      </c>
    </row>
    <row r="15" spans="1:9" x14ac:dyDescent="0.25">
      <c r="A15" s="3" t="s">
        <v>21</v>
      </c>
      <c r="B15" s="11">
        <v>174</v>
      </c>
      <c r="C15" s="3">
        <v>224</v>
      </c>
      <c r="D15" s="3">
        <v>76</v>
      </c>
      <c r="E15" s="3">
        <v>32</v>
      </c>
      <c r="F15" s="4">
        <f>SUM(B15:E15)</f>
        <v>506</v>
      </c>
    </row>
    <row r="16" spans="1:9" x14ac:dyDescent="0.25">
      <c r="A16" s="3" t="s">
        <v>22</v>
      </c>
      <c r="B16" s="11">
        <v>85</v>
      </c>
      <c r="C16" s="11">
        <v>80</v>
      </c>
      <c r="D16" s="11">
        <v>13</v>
      </c>
      <c r="E16" s="11">
        <v>6</v>
      </c>
      <c r="F16" s="4">
        <f>SUM(B16:E16)</f>
        <v>184</v>
      </c>
    </row>
    <row r="17" spans="1:6" x14ac:dyDescent="0.25">
      <c r="A17" s="3" t="s">
        <v>23</v>
      </c>
      <c r="B17" s="11">
        <v>21</v>
      </c>
      <c r="C17" s="3">
        <v>55</v>
      </c>
      <c r="D17" s="3">
        <v>23</v>
      </c>
      <c r="E17" s="3">
        <v>51</v>
      </c>
      <c r="F17" s="4">
        <f>SUM(B17:E17)</f>
        <v>150</v>
      </c>
    </row>
    <row r="18" spans="1:6" x14ac:dyDescent="0.25">
      <c r="A18" s="3" t="s">
        <v>31</v>
      </c>
      <c r="B18" s="3">
        <f>SUM(B15:B17)</f>
        <v>280</v>
      </c>
      <c r="C18" s="3">
        <f>SUM(C15:C17)</f>
        <v>359</v>
      </c>
      <c r="D18" s="3">
        <f>SUM(D15:D17)</f>
        <v>112</v>
      </c>
      <c r="E18" s="3">
        <f>SUM(E15:E17)</f>
        <v>89</v>
      </c>
      <c r="F18" s="12">
        <f>SUM(B18:E18)</f>
        <v>840</v>
      </c>
    </row>
    <row r="21" spans="1:6" x14ac:dyDescent="0.25">
      <c r="A21" s="17" t="s">
        <v>42</v>
      </c>
    </row>
    <row r="22" spans="1:6" ht="15" customHeight="1" x14ac:dyDescent="0.25">
      <c r="A22" s="3" t="s">
        <v>21</v>
      </c>
      <c r="B22" s="3">
        <v>145</v>
      </c>
    </row>
    <row r="23" spans="1:6" ht="15" customHeight="1" x14ac:dyDescent="0.25">
      <c r="A23" s="3" t="s">
        <v>22</v>
      </c>
      <c r="B23" s="3">
        <v>25</v>
      </c>
    </row>
    <row r="24" spans="1:6" x14ac:dyDescent="0.25">
      <c r="A24" s="3" t="s">
        <v>23</v>
      </c>
      <c r="B24" s="3">
        <v>17</v>
      </c>
    </row>
    <row r="25" spans="1:6" x14ac:dyDescent="0.25">
      <c r="B25" s="17">
        <f>SUM(B22:B24)</f>
        <v>187</v>
      </c>
    </row>
    <row r="26" spans="1:6" x14ac:dyDescent="0.25">
      <c r="A26" s="16" t="s">
        <v>43</v>
      </c>
    </row>
    <row r="28" spans="1:6" x14ac:dyDescent="0.25">
      <c r="A28" s="17" t="s">
        <v>51</v>
      </c>
      <c r="B28" t="s">
        <v>47</v>
      </c>
      <c r="C28" t="s">
        <v>48</v>
      </c>
      <c r="D28" s="17" t="s">
        <v>49</v>
      </c>
    </row>
    <row r="29" spans="1:6" x14ac:dyDescent="0.25">
      <c r="A29" s="3" t="s">
        <v>25</v>
      </c>
      <c r="B29" s="3">
        <v>121</v>
      </c>
      <c r="C29" s="3">
        <v>19</v>
      </c>
      <c r="D29" s="24">
        <v>141</v>
      </c>
    </row>
    <row r="30" spans="1:6" x14ac:dyDescent="0.25">
      <c r="A30" s="3" t="s">
        <v>26</v>
      </c>
      <c r="B30" s="3">
        <v>292</v>
      </c>
      <c r="C30" s="3">
        <v>44</v>
      </c>
      <c r="D30" s="3">
        <v>336</v>
      </c>
    </row>
    <row r="31" spans="1:6" x14ac:dyDescent="0.25">
      <c r="A31" s="3" t="s">
        <v>27</v>
      </c>
      <c r="B31" s="3">
        <v>133</v>
      </c>
      <c r="C31" s="3">
        <v>12</v>
      </c>
      <c r="D31" s="3">
        <v>144</v>
      </c>
    </row>
    <row r="32" spans="1:6" x14ac:dyDescent="0.25">
      <c r="A32" s="3" t="s">
        <v>28</v>
      </c>
      <c r="B32" s="3">
        <v>110</v>
      </c>
      <c r="C32" s="3">
        <v>17</v>
      </c>
      <c r="D32" s="3">
        <v>127</v>
      </c>
    </row>
    <row r="33" spans="1:6" x14ac:dyDescent="0.25">
      <c r="B33" s="17"/>
      <c r="D33" s="17">
        <f>SUM(D29:D32)</f>
        <v>748</v>
      </c>
    </row>
    <row r="34" spans="1:6" s="20" customFormat="1" x14ac:dyDescent="0.25">
      <c r="B34" s="17"/>
    </row>
    <row r="35" spans="1:6" s="20" customFormat="1" x14ac:dyDescent="0.25">
      <c r="A35" s="17" t="s">
        <v>52</v>
      </c>
      <c r="B35" s="20" t="s">
        <v>47</v>
      </c>
      <c r="C35" s="20" t="s">
        <v>48</v>
      </c>
      <c r="D35" s="17" t="s">
        <v>49</v>
      </c>
    </row>
    <row r="36" spans="1:6" s="20" customFormat="1" x14ac:dyDescent="0.25">
      <c r="A36" s="3" t="s">
        <v>25</v>
      </c>
      <c r="B36" s="3">
        <v>254</v>
      </c>
      <c r="C36" s="3">
        <v>18</v>
      </c>
      <c r="D36" s="3">
        <v>272</v>
      </c>
    </row>
    <row r="37" spans="1:6" s="20" customFormat="1" x14ac:dyDescent="0.25">
      <c r="A37" s="3" t="s">
        <v>26</v>
      </c>
      <c r="B37" s="3">
        <v>295</v>
      </c>
      <c r="C37" s="20">
        <v>20</v>
      </c>
      <c r="D37" s="3">
        <v>315</v>
      </c>
    </row>
    <row r="38" spans="1:6" s="20" customFormat="1" x14ac:dyDescent="0.25">
      <c r="A38" s="3" t="s">
        <v>27</v>
      </c>
      <c r="B38" s="26">
        <v>140</v>
      </c>
      <c r="C38" s="26">
        <v>10</v>
      </c>
      <c r="D38" s="26">
        <v>150</v>
      </c>
    </row>
    <row r="39" spans="1:6" x14ac:dyDescent="0.25">
      <c r="A39" s="3" t="s">
        <v>28</v>
      </c>
      <c r="B39" s="3">
        <v>172</v>
      </c>
      <c r="C39" s="3">
        <v>15</v>
      </c>
      <c r="D39" s="3">
        <v>187</v>
      </c>
    </row>
    <row r="40" spans="1:6" x14ac:dyDescent="0.25">
      <c r="B40" s="21"/>
      <c r="C40" s="21"/>
      <c r="D40" s="21"/>
    </row>
    <row r="41" spans="1:6" ht="30" x14ac:dyDescent="0.25">
      <c r="A41" s="18" t="s">
        <v>53</v>
      </c>
      <c r="B41" s="5" t="s">
        <v>25</v>
      </c>
      <c r="C41" s="5" t="s">
        <v>26</v>
      </c>
      <c r="D41" s="5" t="s">
        <v>27</v>
      </c>
      <c r="E41" s="5" t="s">
        <v>28</v>
      </c>
      <c r="F41" s="6" t="s">
        <v>29</v>
      </c>
    </row>
    <row r="42" spans="1:6" ht="30" x14ac:dyDescent="0.25">
      <c r="A42" s="7" t="s">
        <v>45</v>
      </c>
      <c r="B42" s="3">
        <v>59</v>
      </c>
      <c r="C42" s="3">
        <v>135</v>
      </c>
      <c r="D42" s="3">
        <v>49</v>
      </c>
      <c r="E42" s="3">
        <v>41</v>
      </c>
      <c r="F42" s="6">
        <v>284</v>
      </c>
    </row>
    <row r="43" spans="1:6" ht="30" x14ac:dyDescent="0.25">
      <c r="A43" s="7" t="s">
        <v>50</v>
      </c>
      <c r="B43" s="3">
        <v>75</v>
      </c>
      <c r="C43" s="3">
        <v>192</v>
      </c>
      <c r="D43" s="3">
        <v>88</v>
      </c>
      <c r="E43" s="3">
        <v>76</v>
      </c>
      <c r="F43" s="6">
        <v>431</v>
      </c>
    </row>
    <row r="44" spans="1:6" s="20" customFormat="1" ht="30" x14ac:dyDescent="0.25">
      <c r="A44" s="19" t="s">
        <v>44</v>
      </c>
      <c r="B44" s="3">
        <v>1</v>
      </c>
      <c r="C44" s="3">
        <v>2</v>
      </c>
      <c r="D44" s="3">
        <v>0</v>
      </c>
      <c r="E44" s="3">
        <v>0</v>
      </c>
      <c r="F44" s="6">
        <v>3</v>
      </c>
    </row>
    <row r="45" spans="1:6" ht="30" x14ac:dyDescent="0.25">
      <c r="A45" s="15" t="s">
        <v>46</v>
      </c>
      <c r="B45" s="3">
        <v>6</v>
      </c>
      <c r="C45" s="3">
        <v>7</v>
      </c>
      <c r="D45" s="3">
        <v>7</v>
      </c>
      <c r="E45" s="3">
        <v>10</v>
      </c>
      <c r="F45" s="6">
        <v>30</v>
      </c>
    </row>
    <row r="46" spans="1:6" x14ac:dyDescent="0.25">
      <c r="F46" s="6">
        <v>3</v>
      </c>
    </row>
    <row r="48" spans="1:6" x14ac:dyDescent="0.25">
      <c r="A48" s="18" t="s">
        <v>69</v>
      </c>
      <c r="B48" s="5" t="s">
        <v>25</v>
      </c>
      <c r="C48" s="5" t="s">
        <v>26</v>
      </c>
      <c r="D48" s="5" t="s">
        <v>27</v>
      </c>
      <c r="E48" s="5" t="s">
        <v>28</v>
      </c>
      <c r="F48" s="6" t="s">
        <v>29</v>
      </c>
    </row>
    <row r="49" spans="1:6" x14ac:dyDescent="0.25">
      <c r="A49" s="7" t="s">
        <v>70</v>
      </c>
      <c r="B49" s="3"/>
      <c r="C49" s="3">
        <v>1</v>
      </c>
      <c r="D49" s="3"/>
      <c r="E49" s="3"/>
      <c r="F49" s="6">
        <v>1</v>
      </c>
    </row>
    <row r="50" spans="1:6" x14ac:dyDescent="0.25">
      <c r="A50" s="7" t="s">
        <v>71</v>
      </c>
      <c r="B50" s="3"/>
      <c r="C50" s="3">
        <v>1</v>
      </c>
      <c r="D50" s="3"/>
      <c r="E50" s="3"/>
      <c r="F50" s="6">
        <v>1</v>
      </c>
    </row>
    <row r="51" spans="1:6" x14ac:dyDescent="0.25">
      <c r="A51" s="19" t="s">
        <v>72</v>
      </c>
      <c r="B51" s="3"/>
      <c r="C51" s="3">
        <v>1</v>
      </c>
      <c r="D51" s="3"/>
      <c r="E51" s="25"/>
      <c r="F51" s="6">
        <v>1</v>
      </c>
    </row>
    <row r="52" spans="1:6" x14ac:dyDescent="0.25">
      <c r="F52" s="6">
        <v>3</v>
      </c>
    </row>
    <row r="53" spans="1:6" x14ac:dyDescent="0.25">
      <c r="A53" s="28" t="s">
        <v>54</v>
      </c>
      <c r="C53" t="s">
        <v>68</v>
      </c>
      <c r="D53" t="s">
        <v>85</v>
      </c>
      <c r="E53" t="s">
        <v>86</v>
      </c>
    </row>
    <row r="54" spans="1:6" x14ac:dyDescent="0.25">
      <c r="A54" s="28" t="s">
        <v>59</v>
      </c>
      <c r="B54" s="28" t="s">
        <v>82</v>
      </c>
      <c r="C54">
        <v>3</v>
      </c>
    </row>
    <row r="55" spans="1:6" x14ac:dyDescent="0.25">
      <c r="A55" s="28" t="s">
        <v>66</v>
      </c>
      <c r="B55" s="28" t="s">
        <v>83</v>
      </c>
      <c r="C55">
        <v>2</v>
      </c>
    </row>
    <row r="56" spans="1:6" x14ac:dyDescent="0.25">
      <c r="A56" s="28" t="s">
        <v>64</v>
      </c>
      <c r="B56" s="28" t="s">
        <v>84</v>
      </c>
      <c r="D56">
        <v>1</v>
      </c>
    </row>
    <row r="58" spans="1:6" x14ac:dyDescent="0.25">
      <c r="A58" s="29" t="s">
        <v>54</v>
      </c>
      <c r="B58" s="30"/>
      <c r="C58" s="30" t="s">
        <v>68</v>
      </c>
      <c r="D58" s="30" t="s">
        <v>85</v>
      </c>
      <c r="E58" s="30" t="s">
        <v>86</v>
      </c>
    </row>
    <row r="59" spans="1:6" x14ac:dyDescent="0.25">
      <c r="A59" s="29" t="s">
        <v>59</v>
      </c>
      <c r="B59" s="29" t="s">
        <v>82</v>
      </c>
      <c r="C59" s="30">
        <f>SUMPRODUCT(('12 июля'!$L$1:$N$1=сводная!C$58)*('12 июля'!$L$2:$N$2=сводная!$B59)*'12 июля'!$L$3:$N$5)</f>
        <v>3</v>
      </c>
      <c r="D59" s="30">
        <f>SUMPRODUCT(('12 июля'!$L$1:$N$1=сводная!D$58)*('12 июля'!$L$2:$N$2=сводная!$B59)*'12 июля'!$L$3:$N$5)</f>
        <v>0</v>
      </c>
      <c r="E59" s="30">
        <f>SUMPRODUCT(('12 июля'!$L$1:$N$1=сводная!E$58)*('12 июля'!$L$2:$N$2=сводная!$B59)*'12 июля'!$L$3:$N$5)</f>
        <v>0</v>
      </c>
    </row>
    <row r="60" spans="1:6" x14ac:dyDescent="0.25">
      <c r="A60" s="29" t="s">
        <v>66</v>
      </c>
      <c r="B60" s="29" t="s">
        <v>83</v>
      </c>
      <c r="C60" s="30">
        <f>SUMPRODUCT(('12 июля'!$L$1:$N$1=сводная!C$58)*('12 июля'!$L$2:$N$2=сводная!$B60)*'12 июля'!$L$3:$N$5)</f>
        <v>2</v>
      </c>
      <c r="D60" s="30">
        <f>SUMPRODUCT(('12 июля'!$L$1:$N$1=сводная!D$58)*('12 июля'!$L$2:$N$2=сводная!$B60)*'12 июля'!$L$3:$N$5)</f>
        <v>0</v>
      </c>
      <c r="E60" s="30">
        <f>SUMPRODUCT(('12 июля'!$L$1:$N$1=сводная!E$58)*('12 июля'!$L$2:$N$2=сводная!$B60)*'12 июля'!$L$3:$N$5)</f>
        <v>0</v>
      </c>
    </row>
    <row r="61" spans="1:6" x14ac:dyDescent="0.25">
      <c r="A61" s="29" t="s">
        <v>64</v>
      </c>
      <c r="B61" s="29" t="s">
        <v>84</v>
      </c>
      <c r="C61" s="30">
        <f>SUMPRODUCT(('12 июля'!$L$1:$N$1=сводная!C$58)*('12 июля'!$L$2:$N$2=сводная!$B61)*'12 июля'!$L$3:$N$5)</f>
        <v>0</v>
      </c>
      <c r="D61" s="30">
        <f>SUMPRODUCT(('12 июля'!$L$1:$N$1=сводная!D$58)*('12 июля'!$L$2:$N$2=сводная!$B61)*'12 июля'!$L$3:$N$5)</f>
        <v>1</v>
      </c>
      <c r="E61" s="30">
        <f>SUMPRODUCT(('12 июля'!$L$1:$N$1=сводная!E$58)*('12 июля'!$L$2:$N$2=сводная!$B61)*'12 июля'!$L$3:$N$5)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6"/>
  <sheetViews>
    <sheetView zoomScaleNormal="100" workbookViewId="0">
      <selection activeCell="D3" sqref="D3:D5"/>
    </sheetView>
  </sheetViews>
  <sheetFormatPr defaultRowHeight="15" x14ac:dyDescent="0.25"/>
  <cols>
    <col min="3" max="3" width="16.7109375" customWidth="1"/>
    <col min="4" max="4" width="27.28515625" customWidth="1"/>
    <col min="5" max="6" width="0" hidden="1" customWidth="1"/>
    <col min="7" max="7" width="19.7109375" customWidth="1"/>
    <col min="8" max="8" width="19.85546875" customWidth="1"/>
    <col min="9" max="10" width="19.85546875" style="20" customWidth="1"/>
    <col min="11" max="11" width="5.42578125" customWidth="1"/>
    <col min="12" max="14" width="3.7109375" customWidth="1"/>
  </cols>
  <sheetData>
    <row r="1" spans="1:14" s="20" customFormat="1" ht="46.5" customHeight="1" x14ac:dyDescent="0.25">
      <c r="L1" s="2" t="s">
        <v>68</v>
      </c>
      <c r="M1" s="2" t="s">
        <v>68</v>
      </c>
      <c r="N1" s="2" t="s">
        <v>85</v>
      </c>
    </row>
    <row r="2" spans="1:14" ht="111" customHeight="1" x14ac:dyDescent="0.25">
      <c r="A2" t="s">
        <v>87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20" t="s">
        <v>56</v>
      </c>
      <c r="J2" s="20" t="s">
        <v>57</v>
      </c>
      <c r="K2" t="s">
        <v>7</v>
      </c>
      <c r="L2" s="2" t="s">
        <v>82</v>
      </c>
      <c r="M2" s="2" t="s">
        <v>83</v>
      </c>
      <c r="N2" s="2" t="s">
        <v>84</v>
      </c>
    </row>
    <row r="3" spans="1:14" x14ac:dyDescent="0.25">
      <c r="A3">
        <v>111</v>
      </c>
      <c r="B3" t="s">
        <v>67</v>
      </c>
      <c r="C3" t="s">
        <v>79</v>
      </c>
      <c r="D3" t="s">
        <v>19</v>
      </c>
      <c r="E3" t="s">
        <v>8</v>
      </c>
      <c r="F3" t="s">
        <v>9</v>
      </c>
      <c r="G3" s="22" t="s">
        <v>10</v>
      </c>
      <c r="H3" s="27" t="s">
        <v>76</v>
      </c>
      <c r="I3" s="20" t="str">
        <f>VLOOKUP(A3,База!$A$2:$H$4,6,TRUE)</f>
        <v>Россия</v>
      </c>
      <c r="J3" s="20" t="str">
        <f>VLOOKUP(A3,База!$A$2:$H$4,7,TRUE)</f>
        <v>Russian Federation</v>
      </c>
      <c r="K3">
        <v>2</v>
      </c>
      <c r="L3">
        <v>1</v>
      </c>
      <c r="M3">
        <v>1</v>
      </c>
    </row>
    <row r="4" spans="1:14" x14ac:dyDescent="0.25">
      <c r="A4" s="1">
        <v>121</v>
      </c>
      <c r="B4" t="s">
        <v>73</v>
      </c>
      <c r="C4" t="s">
        <v>80</v>
      </c>
      <c r="D4" t="s">
        <v>15</v>
      </c>
      <c r="E4" t="s">
        <v>8</v>
      </c>
      <c r="F4" t="s">
        <v>9</v>
      </c>
      <c r="G4" t="s">
        <v>14</v>
      </c>
      <c r="H4" s="27" t="s">
        <v>77</v>
      </c>
      <c r="I4" s="20" t="str">
        <f>VLOOKUP(A4,База!$A$2:$H$4,6,TRUE)</f>
        <v>Индия</v>
      </c>
      <c r="J4" s="20" t="str">
        <f>VLOOKUP(A4,База!$A$2:$H$4,7,TRUE)</f>
        <v>india</v>
      </c>
      <c r="K4">
        <v>1</v>
      </c>
      <c r="L4">
        <v>1</v>
      </c>
    </row>
    <row r="5" spans="1:14" x14ac:dyDescent="0.25">
      <c r="A5">
        <v>131</v>
      </c>
      <c r="B5" t="s">
        <v>74</v>
      </c>
      <c r="C5" t="s">
        <v>81</v>
      </c>
      <c r="D5" t="s">
        <v>13</v>
      </c>
      <c r="E5" t="s">
        <v>11</v>
      </c>
      <c r="F5" t="s">
        <v>9</v>
      </c>
      <c r="G5" s="23" t="s">
        <v>10</v>
      </c>
      <c r="H5" s="27" t="s">
        <v>78</v>
      </c>
      <c r="I5" s="20" t="str">
        <f>VLOOKUP(A5,База!$A$2:$H$4,6,TRUE)</f>
        <v>Китай</v>
      </c>
      <c r="J5" s="20" t="str">
        <f>VLOOKUP(A5,База!$A$2:$H$4,7,TRUE)</f>
        <v>China</v>
      </c>
      <c r="K5">
        <v>3</v>
      </c>
      <c r="L5">
        <v>1</v>
      </c>
      <c r="M5">
        <v>1</v>
      </c>
      <c r="N5">
        <v>1</v>
      </c>
    </row>
    <row r="1206" spans="11:11" x14ac:dyDescent="0.25">
      <c r="K1206">
        <v>4914</v>
      </c>
    </row>
  </sheetData>
  <hyperlinks>
    <hyperlink ref="H3" r:id="rId1"/>
    <hyperlink ref="H4" r:id="rId2"/>
    <hyperlink ref="H5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2" sqref="A2"/>
    </sheetView>
  </sheetViews>
  <sheetFormatPr defaultRowHeight="15" x14ac:dyDescent="0.25"/>
  <cols>
    <col min="4" max="4" width="16.5703125" customWidth="1"/>
    <col min="5" max="5" width="18.28515625" customWidth="1"/>
    <col min="8" max="8" width="23" customWidth="1"/>
  </cols>
  <sheetData>
    <row r="1" spans="1:8" x14ac:dyDescent="0.25">
      <c r="A1" s="20" t="s">
        <v>88</v>
      </c>
      <c r="B1" s="20" t="s">
        <v>0</v>
      </c>
      <c r="C1" s="20" t="s">
        <v>1</v>
      </c>
      <c r="D1" s="20" t="s">
        <v>2</v>
      </c>
      <c r="E1" s="20" t="s">
        <v>55</v>
      </c>
      <c r="F1" s="20" t="s">
        <v>56</v>
      </c>
      <c r="G1" s="20" t="s">
        <v>57</v>
      </c>
      <c r="H1" s="20" t="s">
        <v>6</v>
      </c>
    </row>
    <row r="2" spans="1:8" x14ac:dyDescent="0.25">
      <c r="A2" s="20">
        <v>111</v>
      </c>
      <c r="B2" s="20" t="s">
        <v>67</v>
      </c>
      <c r="C2" s="20" t="s">
        <v>12</v>
      </c>
      <c r="D2" s="20" t="s">
        <v>18</v>
      </c>
      <c r="E2" s="20" t="s">
        <v>58</v>
      </c>
      <c r="F2" s="20" t="s">
        <v>59</v>
      </c>
      <c r="G2" s="20" t="s">
        <v>60</v>
      </c>
      <c r="H2" s="27" t="s">
        <v>76</v>
      </c>
    </row>
    <row r="3" spans="1:8" x14ac:dyDescent="0.25">
      <c r="A3" s="20">
        <v>121</v>
      </c>
      <c r="B3" s="20" t="s">
        <v>73</v>
      </c>
      <c r="C3" s="20" t="s">
        <v>61</v>
      </c>
      <c r="D3" s="20" t="s">
        <v>16</v>
      </c>
      <c r="E3" s="20" t="s">
        <v>62</v>
      </c>
      <c r="F3" s="20" t="s">
        <v>66</v>
      </c>
      <c r="G3" s="20" t="s">
        <v>75</v>
      </c>
      <c r="H3" s="27" t="s">
        <v>77</v>
      </c>
    </row>
    <row r="4" spans="1:8" x14ac:dyDescent="0.25">
      <c r="A4" s="20">
        <v>131</v>
      </c>
      <c r="B4" s="20" t="s">
        <v>74</v>
      </c>
      <c r="C4" s="20" t="s">
        <v>20</v>
      </c>
      <c r="D4" s="20" t="s">
        <v>17</v>
      </c>
      <c r="E4" s="20" t="s">
        <v>63</v>
      </c>
      <c r="F4" s="20" t="s">
        <v>64</v>
      </c>
      <c r="G4" s="20" t="s">
        <v>65</v>
      </c>
      <c r="H4" s="27" t="s">
        <v>78</v>
      </c>
    </row>
  </sheetData>
  <hyperlinks>
    <hyperlink ref="H2" r:id="rId1"/>
    <hyperlink ref="H3" r:id="rId2"/>
    <hyperlink ref="H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12 июля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Апрельская</dc:creator>
  <cp:lastModifiedBy>Морозова Марина</cp:lastModifiedBy>
  <dcterms:created xsi:type="dcterms:W3CDTF">2016-08-05T13:14:58Z</dcterms:created>
  <dcterms:modified xsi:type="dcterms:W3CDTF">2016-08-19T13:48:22Z</dcterms:modified>
</cp:coreProperties>
</file>