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omolov\Desktop\"/>
    </mc:Choice>
  </mc:AlternateContent>
  <bookViews>
    <workbookView xWindow="0" yWindow="0" windowWidth="28800" windowHeight="14235" activeTab="1"/>
  </bookViews>
  <sheets>
    <sheet name="Лист1" sheetId="1" r:id="rId1"/>
    <sheet name="КОНЕЧНАЯ РАЗБИВКА" sheetId="2" r:id="rId2"/>
  </sheets>
  <definedNames>
    <definedName name="_xlnm._FilterDatabase" localSheetId="1" hidden="1">'КОНЕЧНАЯ РАЗБИВКА'!$J$1:$K$16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 a="1"/>
  <c r="D18" i="2" s="1"/>
  <c r="F18" i="2" s="1"/>
  <c r="E18" i="2" a="1"/>
  <c r="E18" i="2" s="1"/>
  <c r="G18" i="2" s="1" a="1"/>
  <c r="G18" i="2" s="1"/>
  <c r="D17" i="2" a="1"/>
  <c r="D17" i="2" s="1"/>
  <c r="F17" i="2" s="1"/>
  <c r="E17" i="2" a="1"/>
  <c r="E17" i="2" s="1"/>
  <c r="G17" i="2" s="1" a="1"/>
  <c r="G17" i="2" s="1"/>
  <c r="B20" i="2"/>
  <c r="G16" i="2" a="1"/>
  <c r="E16" i="2" a="1"/>
  <c r="E16" i="2" s="1"/>
  <c r="D16" i="2" a="1"/>
  <c r="D16" i="2" s="1"/>
  <c r="F16" i="2" s="1"/>
  <c r="E15" i="2" a="1"/>
  <c r="E15" i="2" s="1"/>
  <c r="G15" i="2" s="1" a="1"/>
  <c r="G15" i="2" s="1"/>
  <c r="D15" i="2" a="1"/>
  <c r="D15" i="2" s="1"/>
  <c r="F15" i="2" s="1"/>
  <c r="E14" i="2" a="1"/>
  <c r="E14" i="2" s="1"/>
  <c r="G14" i="2" s="1" a="1"/>
  <c r="G14" i="2" s="1"/>
  <c r="D14" i="2" a="1"/>
  <c r="D14" i="2" s="1"/>
  <c r="F14" i="2" s="1"/>
  <c r="E13" i="2" a="1"/>
  <c r="E13" i="2" s="1"/>
  <c r="G13" i="2" s="1" a="1"/>
  <c r="G13" i="2" s="1"/>
  <c r="D13" i="2" a="1"/>
  <c r="D13" i="2" s="1"/>
  <c r="F13" i="2" s="1"/>
  <c r="E12" i="2" a="1"/>
  <c r="E12" i="2" s="1"/>
  <c r="G12" i="2" s="1" a="1"/>
  <c r="D12" i="2" a="1"/>
  <c r="D12" i="2" s="1"/>
  <c r="F12" i="2" s="1"/>
  <c r="E11" i="2" a="1"/>
  <c r="E11" i="2" s="1"/>
  <c r="G11" i="2" s="1" a="1"/>
  <c r="G11" i="2" s="1"/>
  <c r="D11" i="2" a="1"/>
  <c r="D11" i="2" s="1"/>
  <c r="F11" i="2" s="1"/>
  <c r="E10" i="2" a="1"/>
  <c r="E10" i="2" s="1"/>
  <c r="G10" i="2" s="1" a="1"/>
  <c r="G10" i="2" s="1"/>
  <c r="D10" i="2" a="1"/>
  <c r="D10" i="2" s="1"/>
  <c r="F10" i="2" s="1"/>
  <c r="E9" i="2" a="1"/>
  <c r="E9" i="2" s="1"/>
  <c r="G9" i="2" s="1" a="1"/>
  <c r="G9" i="2" s="1"/>
  <c r="D9" i="2" a="1"/>
  <c r="D9" i="2" s="1"/>
  <c r="F9" i="2" s="1"/>
  <c r="E8" i="2" a="1"/>
  <c r="E8" i="2" s="1"/>
  <c r="G8" i="2" s="1" a="1"/>
  <c r="D8" i="2" a="1"/>
  <c r="D8" i="2" s="1"/>
  <c r="F8" i="2" s="1"/>
  <c r="E7" i="2" a="1"/>
  <c r="E7" i="2" s="1"/>
  <c r="G7" i="2" s="1" a="1"/>
  <c r="G7" i="2" s="1"/>
  <c r="D7" i="2" a="1"/>
  <c r="D7" i="2" s="1"/>
  <c r="F7" i="2" s="1"/>
  <c r="E6" i="2" a="1"/>
  <c r="E6" i="2" s="1"/>
  <c r="G6" i="2" s="1" a="1"/>
  <c r="G6" i="2" s="1"/>
  <c r="D6" i="2" a="1"/>
  <c r="D6" i="2" s="1"/>
  <c r="F6" i="2" s="1"/>
  <c r="E5" i="2" a="1"/>
  <c r="E5" i="2" s="1"/>
  <c r="G5" i="2" s="1" a="1"/>
  <c r="G5" i="2" s="1"/>
  <c r="D5" i="2" a="1"/>
  <c r="D5" i="2" s="1"/>
  <c r="F5" i="2" s="1"/>
  <c r="E4" i="2" a="1"/>
  <c r="E4" i="2" s="1"/>
  <c r="G4" i="2" s="1" a="1"/>
  <c r="G4" i="2" s="1"/>
  <c r="D4" i="2" a="1"/>
  <c r="D4" i="2" s="1"/>
  <c r="F4" i="2" s="1"/>
  <c r="E3" i="2" a="1"/>
  <c r="E3" i="2" s="1"/>
  <c r="G3" i="2" s="1" a="1"/>
  <c r="D3" i="2" a="1"/>
  <c r="D3" i="2" s="1"/>
  <c r="F3" i="2" s="1"/>
  <c r="E2" i="2" a="1"/>
  <c r="E2" i="2" s="1"/>
  <c r="G2" i="2" s="1" a="1"/>
  <c r="D2" i="2" a="1"/>
  <c r="D2" i="2" s="1"/>
  <c r="F2" i="2" s="1"/>
  <c r="B18" i="2" a="1"/>
  <c r="C18" i="2" a="1"/>
  <c r="B17" i="2" a="1"/>
  <c r="C17" i="2" a="1"/>
  <c r="C16" i="2" a="1"/>
  <c r="B14" i="2" a="1"/>
  <c r="C12" i="2" a="1"/>
  <c r="B10" i="2" a="1"/>
  <c r="C8" i="2" a="1"/>
  <c r="B6" i="2" a="1"/>
  <c r="C4" i="2" a="1"/>
  <c r="B2" i="2" a="1"/>
  <c r="B16" i="2" a="1"/>
  <c r="C14" i="2" a="1"/>
  <c r="B12" i="2" a="1"/>
  <c r="C10" i="2" a="1"/>
  <c r="B8" i="2" a="1"/>
  <c r="C6" i="2" a="1"/>
  <c r="B4" i="2" a="1"/>
  <c r="C2" i="2" a="1"/>
  <c r="C15" i="2" a="1"/>
  <c r="B13" i="2" a="1"/>
  <c r="C7" i="2" a="1"/>
  <c r="B5" i="2" a="1"/>
  <c r="C11" i="2" a="1"/>
  <c r="B9" i="2" a="1"/>
  <c r="C9" i="2" a="1"/>
  <c r="B7" i="2" a="1"/>
  <c r="B3" i="2" a="1"/>
  <c r="C5" i="2" a="1"/>
  <c r="C13" i="2" a="1"/>
  <c r="B11" i="2" a="1"/>
  <c r="B15" i="2" a="1"/>
  <c r="C3" i="2" a="1"/>
  <c r="C18" i="2" l="1"/>
  <c r="I18" i="2" s="1"/>
  <c r="B18" i="2"/>
  <c r="H18" i="2" s="1"/>
  <c r="K18" i="2"/>
  <c r="J18" i="2"/>
  <c r="C17" i="2"/>
  <c r="I17" i="2" s="1"/>
  <c r="K17" i="2" s="1"/>
  <c r="B17" i="2"/>
  <c r="H17" i="2" s="1"/>
  <c r="J17" i="2"/>
  <c r="G12" i="2"/>
  <c r="G16" i="2"/>
  <c r="G3" i="2"/>
  <c r="G2" i="2"/>
  <c r="G8" i="2"/>
  <c r="C3" i="2"/>
  <c r="I3" i="2" s="1"/>
  <c r="B15" i="2"/>
  <c r="H15" i="2" s="1"/>
  <c r="J15" i="2" s="1"/>
  <c r="B11" i="2"/>
  <c r="H11" i="2" s="1"/>
  <c r="C13" i="2"/>
  <c r="I13" i="2" s="1"/>
  <c r="C5" i="2"/>
  <c r="I5" i="2" s="1"/>
  <c r="K5" i="2" s="1"/>
  <c r="B3" i="2"/>
  <c r="H3" i="2" s="1"/>
  <c r="J3" i="2" s="1"/>
  <c r="B7" i="2"/>
  <c r="H7" i="2" s="1"/>
  <c r="J7" i="2" s="1"/>
  <c r="C9" i="2"/>
  <c r="I9" i="2" s="1"/>
  <c r="K9" i="2" s="1"/>
  <c r="B9" i="2"/>
  <c r="H9" i="2" s="1"/>
  <c r="J9" i="2" s="1"/>
  <c r="C11" i="2"/>
  <c r="I11" i="2" s="1"/>
  <c r="K11" i="2" s="1"/>
  <c r="B5" i="2"/>
  <c r="H5" i="2" s="1"/>
  <c r="J5" i="2" s="1"/>
  <c r="C7" i="2"/>
  <c r="I7" i="2" s="1"/>
  <c r="K7" i="2" s="1"/>
  <c r="B13" i="2"/>
  <c r="H13" i="2" s="1"/>
  <c r="J13" i="2" s="1"/>
  <c r="C15" i="2"/>
  <c r="I15" i="2" s="1"/>
  <c r="K15" i="2" s="1"/>
  <c r="C2" i="2"/>
  <c r="I2" i="2" s="1"/>
  <c r="B4" i="2"/>
  <c r="H4" i="2" s="1"/>
  <c r="J4" i="2" s="1"/>
  <c r="C6" i="2"/>
  <c r="I6" i="2" s="1"/>
  <c r="K6" i="2" s="1"/>
  <c r="B8" i="2"/>
  <c r="H8" i="2" s="1"/>
  <c r="C10" i="2"/>
  <c r="I10" i="2" s="1"/>
  <c r="K10" i="2" s="1"/>
  <c r="B12" i="2"/>
  <c r="H12" i="2" s="1"/>
  <c r="J12" i="2" s="1"/>
  <c r="C14" i="2"/>
  <c r="I14" i="2" s="1"/>
  <c r="K14" i="2" s="1"/>
  <c r="B16" i="2"/>
  <c r="H16" i="2" s="1"/>
  <c r="J16" i="2" s="1"/>
  <c r="B2" i="2"/>
  <c r="H2" i="2" s="1"/>
  <c r="J2" i="2" s="1"/>
  <c r="C4" i="2"/>
  <c r="I4" i="2" s="1"/>
  <c r="K4" i="2" s="1"/>
  <c r="B6" i="2"/>
  <c r="H6" i="2" s="1"/>
  <c r="J6" i="2" s="1"/>
  <c r="C8" i="2"/>
  <c r="I8" i="2" s="1"/>
  <c r="B10" i="2"/>
  <c r="H10" i="2" s="1"/>
  <c r="J10" i="2" s="1"/>
  <c r="C12" i="2"/>
  <c r="I12" i="2" s="1"/>
  <c r="K12" i="2" s="1"/>
  <c r="B14" i="2"/>
  <c r="H14" i="2" s="1"/>
  <c r="J14" i="2" s="1"/>
  <c r="C16" i="2"/>
  <c r="I16" i="2" s="1"/>
  <c r="K16" i="2" s="1"/>
  <c r="J11" i="2"/>
  <c r="K13" i="2"/>
  <c r="J8" i="2"/>
  <c r="K3" i="2" l="1"/>
  <c r="K2" i="2"/>
  <c r="K8" i="2"/>
</calcChain>
</file>

<file path=xl/sharedStrings.xml><?xml version="1.0" encoding="utf-8"?>
<sst xmlns="http://schemas.openxmlformats.org/spreadsheetml/2006/main" count="38" uniqueCount="30">
  <si>
    <t>Начальный текст</t>
  </si>
  <si>
    <t>1 разбивка (1 способ)</t>
  </si>
  <si>
    <t>2 разбивка (1 способ)</t>
  </si>
  <si>
    <t>1 разбивка (2 способ)</t>
  </si>
  <si>
    <t>2 разбивка (2 способ)</t>
  </si>
  <si>
    <t>Проверка 1</t>
  </si>
  <si>
    <t>Проверка 2</t>
  </si>
  <si>
    <t>Более 29 не более 35</t>
  </si>
  <si>
    <t>Не менее «-10» не более «+50»</t>
  </si>
  <si>
    <t>123,0;5,0</t>
  </si>
  <si>
    <t>2000;5</t>
  </si>
  <si>
    <t>должен быть менее 3</t>
  </si>
  <si>
    <t>должен быть менее 3 не должен быть выше 5</t>
  </si>
  <si>
    <t>выше 4</t>
  </si>
  <si>
    <t>0,001 и менее 3</t>
  </si>
  <si>
    <t>такого быть не должно, так как при дальнейшей обработке у меня из ячейки I выцепится число "0", а должно выцепиться "5,0"</t>
  </si>
  <si>
    <t>123,00000000000001;5,0</t>
  </si>
  <si>
    <t>тоже не подходит</t>
  </si>
  <si>
    <t>менее "- 5"
более 3,0001</t>
  </si>
  <si>
    <t>такое норм</t>
  </si>
  <si>
    <t>в принципе если во второй ячейке будет "и" это не принципиально, так как при дальнейшей обработке "и"откидывается</t>
  </si>
  <si>
    <t>.-1…2</t>
  </si>
  <si>
    <t>.-1…-2</t>
  </si>
  <si>
    <t>так уже не подходит</t>
  </si>
  <si>
    <t>менее -3,0</t>
  </si>
  <si>
    <t>менее -3,0 более 1</t>
  </si>
  <si>
    <t>НОРМ</t>
  </si>
  <si>
    <t>от 70 до 80</t>
  </si>
  <si>
    <t>Не менее W3</t>
  </si>
  <si>
    <t>Не менее W3 и менее W6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</si>
</sst>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5" borderId="0" xfId="0" applyFont="1" applyFill="1"/>
    <xf numFmtId="0" fontId="0" fillId="5" borderId="0" xfId="0" applyFill="1"/>
    <xf numFmtId="0" fontId="2" fillId="0" borderId="1" xfId="0" applyFont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>
      <selection activeCell="A19" sqref="A19"/>
    </sheetView>
  </sheetViews>
  <sheetFormatPr defaultRowHeight="15" outlineLevelCol="1" x14ac:dyDescent="0.25"/>
  <cols>
    <col min="1" max="1" width="37" style="8" customWidth="1"/>
    <col min="2" max="5" width="9.140625" style="8" hidden="1" customWidth="1" outlineLevel="1"/>
    <col min="6" max="6" width="16.42578125" style="9" customWidth="1" collapsed="1"/>
    <col min="7" max="7" width="16.42578125" style="9" customWidth="1"/>
    <col min="8" max="9" width="21" style="10" customWidth="1"/>
    <col min="10" max="11" width="9.140625" style="7" customWidth="1"/>
    <col min="12" max="12" width="86.140625" style="13" customWidth="1"/>
    <col min="13" max="17" width="9.140625" style="3"/>
  </cols>
  <sheetData>
    <row r="1" spans="1:23" ht="25.5" x14ac:dyDescent="0.25">
      <c r="A1" s="1" t="s">
        <v>0</v>
      </c>
      <c r="B1" s="2"/>
      <c r="C1" s="2"/>
      <c r="D1" s="2"/>
      <c r="E1" s="2"/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</row>
    <row r="2" spans="1:23" ht="60.75" customHeight="1" x14ac:dyDescent="0.25">
      <c r="A2" s="4" t="s">
        <v>7</v>
      </c>
      <c r="B2" s="5" t="str">
        <f t="array" aca="1" ref="B2" ca="1">CONCATENATE(SUBSTITUTE(A2,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,""),IF(ISBLANK(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),"",IF(ISERROR(IF(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&lt;0,"минус",LOOKUP(2,1/SEARCH({"-";"минус"},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),{"минус";"минус"}))),LOOKUP(99^99,--LEFT(MID(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&amp;"_0",MIN(FIND({0,1,2,3,4,5,6,7,8,9},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&amp;"_0123456789")),15),{1,2,3,4,5,6,7,8,9,10,11,12,13,14,15})),LOOKUP(99^99,--LEFT(MID(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&amp;"_0",MIN(FIND({0,1,2,3,4,5,6,7,8,9},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&amp;"_0123456789")),15),{1,2,3,4,5,6,7,8,9,10,11,12,13,14,15}))*(-1))))</f>
        <v>Более 29</v>
      </c>
      <c r="C2" s="5" t="str">
        <f t="array" aca="1" ref="C2" ca="1">TRIM(SUBSTITUTE(A2,CONCATENATE(SUBSTITUTE(A2,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,""),IF(ISBLANK(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),"",IF(ISERROR(IF(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&lt;0,"минус",LOOKUP(2,1/SEARCH({"-";"минус"},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),{"минус";"минус"}))),LOOKUP(99^99,--LEFT(MID(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&amp;"_0",MIN(FIND({0,1,2,3,4,5,6,7,8,9},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&amp;"_0123456789")),15),{1,2,3,4,5,6,7,8,9,10,11,12,13,14,15})),LOOKUP(99^99,--LEFT(MID(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&amp;"_0",MIN(FIND({0,1,2,3,4,5,6,7,8,9},MID(A2,MIN(IF((CODE(MID(A2,ROW(INDIRECT("1:"&amp;LEN(A2))),1))&gt;47)*(CODE(MID(A2,ROW(INDIRECT("1:"&amp;LEN(A2))),1))&lt;58)=1,ROW(INDIRECT("1:"&amp;LEN(A2))),"")),MAX(IF((CODE(MID(A2,ROW(INDIRECT("1:"&amp;LEN(A2))),1))&gt;47)*(CODE(MID(A2,ROW(INDIRECT("1:"&amp;LEN(A2))),1))&lt;58)=1,ROW(INDIRECT("1:"&amp;LEN(A2))),""))-MIN(IF((CODE(MID(A2,ROW(INDIRECT("1:"&amp;LEN(A2))),1))&gt;47)*(CODE(MID(A2,ROW(INDIRECT("1:"&amp;LEN(A2))),1))&lt;58)=1,ROW(INDIRECT("1:"&amp;LEN(A2))),""))+1)&amp;"_0123456789")),15),{1,2,3,4,5,6,7,8,9,10,11,12,13,14,15}))*(-1)))),""))</f>
        <v>не более 35</v>
      </c>
      <c r="D2" s="5" t="str">
        <f t="array" ref="D2">TRIM(LEFT(A2,MIN(IF(ISNUMBER(-MID(A2,ROW($2:$16),1)),ROW($2:$16)))+LEN(IF(ISBLANK(A2),"",IF(ISERROR(IF(A2&lt;0,"минус",LOOKUP(2,1/SEARCH({"-";"минус"},A2),{"минус";"минус"}))),LOOKUP(99^99,--LEFT(MID(A2&amp;"_0",MIN(FIND({0,1,2,3,4,5,6,7,8,9},A2&amp;"_0123456789")),15),{1,2,3,4,5,6,7,8,9,10,11,12,13,14,15})),LOOKUP(99^99,--LEFT(MID(A2&amp;"_0",MIN(FIND({0,1,2,3,4,5,6,7,8,9},A2&amp;"_0123456789")),15),{1,2,3,4,5,6,7,8,9,10,11,12,13,14,15}))*(-1))))))</f>
        <v>Более 29</v>
      </c>
      <c r="E2" s="5" t="str">
        <f t="array" ref="E2">IFERROR(TRIM(RIGHT(A2,LOOKUP(2,1/ISNUMBER(-MID(A2,ROW($2:$16),1)),ROW($2:$16))-MIN(IF(ISNUMBER(-MID(A2,ROW($2:$16),1)),ROW($2:$16)))-LEN(IF(ISBLANK(A2),"",IF(ISERROR(IF(A2&lt;0,"минус",LOOKUP(2,1/SEARCH({"-";"минус"},A2),{"минус";"минус"}))),LOOKUP(99^99,--LEFT(MID(A2&amp;"_0",MIN(FIND({0,1,2,3,4,5,6,7,8,9},A2&amp;"_0123456789")),15),{1,2,3,4,5,6,7,8,9,10,11,12,13,14,15})),LOOKUP(99^99,--LEFT(MID(A2&amp;"_0",MIN(FIND({0,1,2,3,4,5,6,7,8,9},A2&amp;"_0123456789")),15),{1,2,3,4,5,6,7,8,9,10,11,12,13,14,15}))*(-1)))))),"")</f>
        <v/>
      </c>
      <c r="F2" s="5" t="str">
        <f>TRIM(SUBSTITUTE(D2,CHAR(10),""))</f>
        <v>Более 29</v>
      </c>
      <c r="G2" s="5" t="str">
        <f t="array" ref="G2">TRIM(SUBSTITUTE(E2,CHAR(10),""))</f>
        <v/>
      </c>
      <c r="H2" s="6" t="str">
        <f ca="1">TRIM(SUBSTITUTE(B2,CHAR(10),""))</f>
        <v>Более 29</v>
      </c>
      <c r="I2" s="6" t="str">
        <f ca="1">TRIM(SUBSTITUTE(C2,CHAR(10),""))</f>
        <v>не более 35</v>
      </c>
      <c r="J2" s="7" t="b">
        <f ca="1">F2=H2</f>
        <v>1</v>
      </c>
      <c r="K2" s="7" t="b">
        <f ca="1">G2=I2</f>
        <v>0</v>
      </c>
      <c r="L2" s="13" t="s">
        <v>26</v>
      </c>
    </row>
    <row r="3" spans="1:23" x14ac:dyDescent="0.25">
      <c r="A3" s="4" t="s">
        <v>9</v>
      </c>
      <c r="B3" s="5" t="str">
        <f t="array" aca="1" ref="B3" ca="1">CONCATENATE(SUBSTITUTE(A3,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,""),IF(ISBLANK(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),"",IF(ISERROR(IF(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&lt;0,"минус",LOOKUP(2,1/SEARCH({"-";"минус"},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),{"минус";"минус"}))),LOOKUP(99^99,--LEFT(MID(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&amp;"_0",MIN(FIND({0,1,2,3,4,5,6,7,8,9},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&amp;"_0123456789")),15),{1,2,3,4,5,6,7,8,9,10,11,12,13,14,15})),LOOKUP(99^99,--LEFT(MID(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&amp;"_0",MIN(FIND({0,1,2,3,4,5,6,7,8,9},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&amp;"_0123456789")),15),{1,2,3,4,5,6,7,8,9,10,11,12,13,14,15}))*(-1))))</f>
        <v>123</v>
      </c>
      <c r="C3" s="5" t="str">
        <f t="array" aca="1" ref="C3" ca="1">TRIM(SUBSTITUTE(A3,CONCATENATE(SUBSTITUTE(A3,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,""),IF(ISBLANK(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),"",IF(ISERROR(IF(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&lt;0,"минус",LOOKUP(2,1/SEARCH({"-";"минус"},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),{"минус";"минус"}))),LOOKUP(99^99,--LEFT(MID(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&amp;"_0",MIN(FIND({0,1,2,3,4,5,6,7,8,9},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&amp;"_0123456789")),15),{1,2,3,4,5,6,7,8,9,10,11,12,13,14,15})),LOOKUP(99^99,--LEFT(MID(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&amp;"_0",MIN(FIND({0,1,2,3,4,5,6,7,8,9},MID(A3,MIN(IF((CODE(MID(A3,ROW(INDIRECT("1:"&amp;LEN(A3))),1))&gt;47)*(CODE(MID(A3,ROW(INDIRECT("1:"&amp;LEN(A3))),1))&lt;58)=1,ROW(INDIRECT("1:"&amp;LEN(A3))),"")),MAX(IF((CODE(MID(A3,ROW(INDIRECT("1:"&amp;LEN(A3))),1))&gt;47)*(CODE(MID(A3,ROW(INDIRECT("1:"&amp;LEN(A3))),1))&lt;58)=1,ROW(INDIRECT("1:"&amp;LEN(A3))),""))-MIN(IF((CODE(MID(A3,ROW(INDIRECT("1:"&amp;LEN(A3))),1))&gt;47)*(CODE(MID(A3,ROW(INDIRECT("1:"&amp;LEN(A3))),1))&lt;58)=1,ROW(INDIRECT("1:"&amp;LEN(A3))),""))+1)&amp;"_0123456789")),15),{1,2,3,4,5,6,7,8,9,10,11,12,13,14,15}))*(-1)))),""))</f>
        <v>,0;5,0</v>
      </c>
      <c r="D3" s="5" t="str">
        <f t="array" ref="D3">TRIM(LEFT(A3,MIN(IF(ISNUMBER(-MID(A3,ROW($2:$16),1)),ROW($2:$16)))+LEN(IF(ISBLANK(A3),"",IF(ISERROR(IF(A3&lt;0,"минус",LOOKUP(2,1/SEARCH({"-";"минус"},A3),{"минус";"минус"}))),LOOKUP(99^99,--LEFT(MID(A3&amp;"_0",MIN(FIND({0,1,2,3,4,5,6,7,8,9},A3&amp;"_0123456789")),15),{1,2,3,4,5,6,7,8,9,10,11,12,13,14,15})),LOOKUP(99^99,--LEFT(MID(A3&amp;"_0",MIN(FIND({0,1,2,3,4,5,6,7,8,9},A3&amp;"_0123456789")),15),{1,2,3,4,5,6,7,8,9,10,11,12,13,14,15}))*(-1))))))</f>
        <v>123,0</v>
      </c>
      <c r="E3" s="5" t="str">
        <f t="array" ref="E3">IFERROR(TRIM(RIGHT(A3,LOOKUP(2,1/ISNUMBER(-MID(A3,ROW($2:$16),1)),ROW($2:$16))-MIN(IF(ISNUMBER(-MID(A3,ROW($2:$16),1)),ROW($2:$16)))-LEN(IF(ISBLANK(A3),"",IF(ISERROR(IF(A3&lt;0,"минус",LOOKUP(2,1/SEARCH({"-";"минус"},A3),{"минус";"минус"}))),LOOKUP(99^99,--LEFT(MID(A3&amp;"_0",MIN(FIND({0,1,2,3,4,5,6,7,8,9},A3&amp;"_0123456789")),15),{1,2,3,4,5,6,7,8,9,10,11,12,13,14,15})),LOOKUP(99^99,--LEFT(MID(A3&amp;"_0",MIN(FIND({0,1,2,3,4,5,6,7,8,9},A3&amp;"_0123456789")),15),{1,2,3,4,5,6,7,8,9,10,11,12,13,14,15}))*(-1)))))),"")</f>
        <v>;5,0</v>
      </c>
      <c r="F3" s="5" t="str">
        <f t="shared" ref="F3:F18" si="0">TRIM(SUBSTITUTE(D3,CHAR(10),""))</f>
        <v>123,0</v>
      </c>
      <c r="G3" s="5" t="str">
        <f t="array" ref="G3">TRIM(SUBSTITUTE(E3,CHAR(10),""))</f>
        <v>;5,0</v>
      </c>
      <c r="H3" s="6" t="str">
        <f t="shared" ref="H3:I18" ca="1" si="1">TRIM(SUBSTITUTE(B3,CHAR(10),""))</f>
        <v>123</v>
      </c>
      <c r="I3" s="6" t="str">
        <f t="shared" ca="1" si="1"/>
        <v>,0;5,0</v>
      </c>
      <c r="J3" s="7" t="b">
        <f t="shared" ref="J3:K18" ca="1" si="2">F3=H3</f>
        <v>0</v>
      </c>
      <c r="K3" s="7" t="b">
        <f t="shared" ca="1" si="2"/>
        <v>0</v>
      </c>
      <c r="L3" s="14" t="s">
        <v>15</v>
      </c>
      <c r="M3" s="11"/>
      <c r="N3" s="11"/>
      <c r="O3" s="11"/>
      <c r="P3" s="11"/>
      <c r="Q3" s="11"/>
      <c r="R3" s="12"/>
      <c r="S3" s="12"/>
    </row>
    <row r="4" spans="1:23" x14ac:dyDescent="0.25">
      <c r="A4" s="4" t="s">
        <v>10</v>
      </c>
      <c r="B4" s="5" t="str">
        <f t="array" aca="1" ref="B4" ca="1">CONCATENATE(SUBSTITUTE(A4,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,""),IF(ISBLANK(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),"",IF(ISERROR(IF(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&lt;0,"минус",LOOKUP(2,1/SEARCH({"-";"минус"},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),{"минус";"минус"}))),LOOKUP(99^99,--LEFT(MID(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&amp;"_0",MIN(FIND({0,1,2,3,4,5,6,7,8,9},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&amp;"_0123456789")),15),{1,2,3,4,5,6,7,8,9,10,11,12,13,14,15})),LOOKUP(99^99,--LEFT(MID(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&amp;"_0",MIN(FIND({0,1,2,3,4,5,6,7,8,9},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&amp;"_0123456789")),15),{1,2,3,4,5,6,7,8,9,10,11,12,13,14,15}))*(-1))))</f>
        <v>2000</v>
      </c>
      <c r="C4" s="5" t="str">
        <f t="array" aca="1" ref="C4" ca="1">TRIM(SUBSTITUTE(A4,CONCATENATE(SUBSTITUTE(A4,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,""),IF(ISBLANK(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),"",IF(ISERROR(IF(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&lt;0,"минус",LOOKUP(2,1/SEARCH({"-";"минус"},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),{"минус";"минус"}))),LOOKUP(99^99,--LEFT(MID(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&amp;"_0",MIN(FIND({0,1,2,3,4,5,6,7,8,9},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&amp;"_0123456789")),15),{1,2,3,4,5,6,7,8,9,10,11,12,13,14,15})),LOOKUP(99^99,--LEFT(MID(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&amp;"_0",MIN(FIND({0,1,2,3,4,5,6,7,8,9},MID(A4,MIN(IF((CODE(MID(A4,ROW(INDIRECT("1:"&amp;LEN(A4))),1))&gt;47)*(CODE(MID(A4,ROW(INDIRECT("1:"&amp;LEN(A4))),1))&lt;58)=1,ROW(INDIRECT("1:"&amp;LEN(A4))),"")),MAX(IF((CODE(MID(A4,ROW(INDIRECT("1:"&amp;LEN(A4))),1))&gt;47)*(CODE(MID(A4,ROW(INDIRECT("1:"&amp;LEN(A4))),1))&lt;58)=1,ROW(INDIRECT("1:"&amp;LEN(A4))),""))-MIN(IF((CODE(MID(A4,ROW(INDIRECT("1:"&amp;LEN(A4))),1))&gt;47)*(CODE(MID(A4,ROW(INDIRECT("1:"&amp;LEN(A4))),1))&lt;58)=1,ROW(INDIRECT("1:"&amp;LEN(A4))),""))+1)&amp;"_0123456789")),15),{1,2,3,4,5,6,7,8,9,10,11,12,13,14,15}))*(-1)))),""))</f>
        <v>;5</v>
      </c>
      <c r="D4" s="5" t="str">
        <f t="array" ref="D4">TRIM(LEFT(A4,MIN(IF(ISNUMBER(-MID(A4,ROW($2:$16),1)),ROW($2:$16)))+LEN(IF(ISBLANK(A4),"",IF(ISERROR(IF(A4&lt;0,"минус",LOOKUP(2,1/SEARCH({"-";"минус"},A4),{"минус";"минус"}))),LOOKUP(99^99,--LEFT(MID(A4&amp;"_0",MIN(FIND({0,1,2,3,4,5,6,7,8,9},A4&amp;"_0123456789")),15),{1,2,3,4,5,6,7,8,9,10,11,12,13,14,15})),LOOKUP(99^99,--LEFT(MID(A4&amp;"_0",MIN(FIND({0,1,2,3,4,5,6,7,8,9},A4&amp;"_0123456789")),15),{1,2,3,4,5,6,7,8,9,10,11,12,13,14,15}))*(-1))))))</f>
        <v>2000;5</v>
      </c>
      <c r="E4" s="5" t="str">
        <f t="array" ref="E4">IFERROR(TRIM(RIGHT(A4,LOOKUP(2,1/ISNUMBER(-MID(A4,ROW($2:$16),1)),ROW($2:$16))-MIN(IF(ISNUMBER(-MID(A4,ROW($2:$16),1)),ROW($2:$16)))-LEN(IF(ISBLANK(A4),"",IF(ISERROR(IF(A4&lt;0,"минус",LOOKUP(2,1/SEARCH({"-";"минус"},A4),{"минус";"минус"}))),LOOKUP(99^99,--LEFT(MID(A4&amp;"_0",MIN(FIND({0,1,2,3,4,5,6,7,8,9},A4&amp;"_0123456789")),15),{1,2,3,4,5,6,7,8,9,10,11,12,13,14,15})),LOOKUP(99^99,--LEFT(MID(A4&amp;"_0",MIN(FIND({0,1,2,3,4,5,6,7,8,9},A4&amp;"_0123456789")),15),{1,2,3,4,5,6,7,8,9,10,11,12,13,14,15}))*(-1)))))),"")</f>
        <v/>
      </c>
      <c r="F4" s="5" t="str">
        <f t="shared" si="0"/>
        <v>2000;5</v>
      </c>
      <c r="G4" s="5" t="str">
        <f t="array" ref="G4">TRIM(SUBSTITUTE(E4,CHAR(10),""))</f>
        <v/>
      </c>
      <c r="H4" s="6" t="str">
        <f t="shared" ca="1" si="1"/>
        <v>2000</v>
      </c>
      <c r="I4" s="6" t="str">
        <f t="shared" ca="1" si="1"/>
        <v>;5</v>
      </c>
      <c r="J4" s="7" t="b">
        <f t="shared" ca="1" si="2"/>
        <v>0</v>
      </c>
      <c r="K4" s="7" t="b">
        <f t="shared" ca="1" si="2"/>
        <v>0</v>
      </c>
    </row>
    <row r="5" spans="1:23" ht="45" customHeight="1" x14ac:dyDescent="0.25">
      <c r="A5" s="4" t="s">
        <v>11</v>
      </c>
      <c r="B5" s="5" t="str">
        <f t="array" aca="1" ref="B5" ca="1">CONCATENATE(SUBSTITUTE(A5,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,""),IF(ISBLANK(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),"",IF(ISERROR(IF(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&lt;0,"минус",LOOKUP(2,1/SEARCH({"-";"минус"},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),{"минус";"минус"}))),LOOKUP(99^99,--LEFT(MID(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&amp;"_0",MIN(FIND({0,1,2,3,4,5,6,7,8,9},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&amp;"_0123456789")),15),{1,2,3,4,5,6,7,8,9,10,11,12,13,14,15})),LOOKUP(99^99,--LEFT(MID(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&amp;"_0",MIN(FIND({0,1,2,3,4,5,6,7,8,9},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&amp;"_0123456789")),15),{1,2,3,4,5,6,7,8,9,10,11,12,13,14,15}))*(-1))))</f>
        <v>должен быть менее 3</v>
      </c>
      <c r="C5" s="5" t="str">
        <f t="array" aca="1" ref="C5" ca="1">TRIM(SUBSTITUTE(A5,CONCATENATE(SUBSTITUTE(A5,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,""),IF(ISBLANK(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),"",IF(ISERROR(IF(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&lt;0,"минус",LOOKUP(2,1/SEARCH({"-";"минус"},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),{"минус";"минус"}))),LOOKUP(99^99,--LEFT(MID(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&amp;"_0",MIN(FIND({0,1,2,3,4,5,6,7,8,9},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&amp;"_0123456789")),15),{1,2,3,4,5,6,7,8,9,10,11,12,13,14,15})),LOOKUP(99^99,--LEFT(MID(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&amp;"_0",MIN(FIND({0,1,2,3,4,5,6,7,8,9},MID(A5,MIN(IF((CODE(MID(A5,ROW(INDIRECT("1:"&amp;LEN(A5))),1))&gt;47)*(CODE(MID(A5,ROW(INDIRECT("1:"&amp;LEN(A5))),1))&lt;58)=1,ROW(INDIRECT("1:"&amp;LEN(A5))),"")),MAX(IF((CODE(MID(A5,ROW(INDIRECT("1:"&amp;LEN(A5))),1))&gt;47)*(CODE(MID(A5,ROW(INDIRECT("1:"&amp;LEN(A5))),1))&lt;58)=1,ROW(INDIRECT("1:"&amp;LEN(A5))),""))-MIN(IF((CODE(MID(A5,ROW(INDIRECT("1:"&amp;LEN(A5))),1))&gt;47)*(CODE(MID(A5,ROW(INDIRECT("1:"&amp;LEN(A5))),1))&lt;58)=1,ROW(INDIRECT("1:"&amp;LEN(A5))),""))+1)&amp;"_0123456789")),15),{1,2,3,4,5,6,7,8,9,10,11,12,13,14,15}))*(-1)))),""))</f>
        <v/>
      </c>
      <c r="D5" s="5" t="str">
        <f t="array" ref="D5">TRIM(LEFT(A5,MIN(IF(ISNUMBER(-MID(A5,ROW($2:$16),1)),ROW($2:$16)))+LEN(IF(ISBLANK(A5),"",IF(ISERROR(IF(A5&lt;0,"минус",LOOKUP(2,1/SEARCH({"-";"минус"},A5),{"минус";"минус"}))),LOOKUP(99^99,--LEFT(MID(A5&amp;"_0",MIN(FIND({0,1,2,3,4,5,6,7,8,9},A5&amp;"_0123456789")),15),{1,2,3,4,5,6,7,8,9,10,11,12,13,14,15})),LOOKUP(99^99,--LEFT(MID(A5&amp;"_0",MIN(FIND({0,1,2,3,4,5,6,7,8,9},A5&amp;"_0123456789")),15),{1,2,3,4,5,6,7,8,9,10,11,12,13,14,15}))*(-1))))))</f>
        <v>д</v>
      </c>
      <c r="E5" s="5" t="str">
        <f t="array" ref="E5">IFERROR(TRIM(RIGHT(A5,LOOKUP(2,1/ISNUMBER(-MID(A5,ROW($2:$16),1)),ROW($2:$16))-MIN(IF(ISNUMBER(-MID(A5,ROW($2:$16),1)),ROW($2:$16)))-LEN(IF(ISBLANK(A5),"",IF(ISERROR(IF(A5&lt;0,"минус",LOOKUP(2,1/SEARCH({"-";"минус"},A5),{"минус";"минус"}))),LOOKUP(99^99,--LEFT(MID(A5&amp;"_0",MIN(FIND({0,1,2,3,4,5,6,7,8,9},A5&amp;"_0123456789")),15),{1,2,3,4,5,6,7,8,9,10,11,12,13,14,15})),LOOKUP(99^99,--LEFT(MID(A5&amp;"_0",MIN(FIND({0,1,2,3,4,5,6,7,8,9},A5&amp;"_0123456789")),15),{1,2,3,4,5,6,7,8,9,10,11,12,13,14,15}))*(-1)))))),"")</f>
        <v/>
      </c>
      <c r="F5" s="5" t="str">
        <f t="shared" si="0"/>
        <v>д</v>
      </c>
      <c r="G5" s="5" t="str">
        <f t="array" ref="G5">TRIM(SUBSTITUTE(E5,CHAR(10),""))</f>
        <v/>
      </c>
      <c r="H5" s="6" t="str">
        <f t="shared" ca="1" si="1"/>
        <v>должен быть менее 3</v>
      </c>
      <c r="I5" s="6" t="str">
        <f t="shared" ca="1" si="1"/>
        <v/>
      </c>
      <c r="J5" s="7" t="b">
        <f t="shared" ca="1" si="2"/>
        <v>0</v>
      </c>
      <c r="K5" s="7" t="b">
        <f t="shared" ca="1" si="2"/>
        <v>1</v>
      </c>
      <c r="L5" s="13" t="s">
        <v>26</v>
      </c>
    </row>
    <row r="6" spans="1:23" ht="41.25" customHeight="1" x14ac:dyDescent="0.25">
      <c r="A6" s="4" t="s">
        <v>12</v>
      </c>
      <c r="B6" s="5" t="str">
        <f t="array" aca="1" ref="B6" ca="1">CONCATENATE(SUBSTITUTE(A6,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,""),IF(ISBLANK(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),"",IF(ISERROR(IF(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&lt;0,"минус",LOOKUP(2,1/SEARCH({"-";"минус"},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),{"минус";"минус"}))),LOOKUP(99^99,--LEFT(MID(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&amp;"_0",MIN(FIND({0,1,2,3,4,5,6,7,8,9},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&amp;"_0123456789")),15),{1,2,3,4,5,6,7,8,9,10,11,12,13,14,15})),LOOKUP(99^99,--LEFT(MID(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&amp;"_0",MIN(FIND({0,1,2,3,4,5,6,7,8,9},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&amp;"_0123456789")),15),{1,2,3,4,5,6,7,8,9,10,11,12,13,14,15}))*(-1))))</f>
        <v>должен быть менее 3</v>
      </c>
      <c r="C6" s="5" t="str">
        <f t="array" aca="1" ref="C6" ca="1">TRIM(SUBSTITUTE(A6,CONCATENATE(SUBSTITUTE(A6,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,""),IF(ISBLANK(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),"",IF(ISERROR(IF(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&lt;0,"минус",LOOKUP(2,1/SEARCH({"-";"минус"},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),{"минус";"минус"}))),LOOKUP(99^99,--LEFT(MID(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&amp;"_0",MIN(FIND({0,1,2,3,4,5,6,7,8,9},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&amp;"_0123456789")),15),{1,2,3,4,5,6,7,8,9,10,11,12,13,14,15})),LOOKUP(99^99,--LEFT(MID(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&amp;"_0",MIN(FIND({0,1,2,3,4,5,6,7,8,9},MID(A6,MIN(IF((CODE(MID(A6,ROW(INDIRECT("1:"&amp;LEN(A6))),1))&gt;47)*(CODE(MID(A6,ROW(INDIRECT("1:"&amp;LEN(A6))),1))&lt;58)=1,ROW(INDIRECT("1:"&amp;LEN(A6))),"")),MAX(IF((CODE(MID(A6,ROW(INDIRECT("1:"&amp;LEN(A6))),1))&gt;47)*(CODE(MID(A6,ROW(INDIRECT("1:"&amp;LEN(A6))),1))&lt;58)=1,ROW(INDIRECT("1:"&amp;LEN(A6))),""))-MIN(IF((CODE(MID(A6,ROW(INDIRECT("1:"&amp;LEN(A6))),1))&gt;47)*(CODE(MID(A6,ROW(INDIRECT("1:"&amp;LEN(A6))),1))&lt;58)=1,ROW(INDIRECT("1:"&amp;LEN(A6))),""))+1)&amp;"_0123456789")),15),{1,2,3,4,5,6,7,8,9,10,11,12,13,14,15}))*(-1)))),""))</f>
        <v>не должен быть выше 5</v>
      </c>
      <c r="D6" s="5" t="str">
        <f t="array" ref="D6">TRIM(LEFT(A6,MIN(IF(ISNUMBER(-MID(A6,ROW($2:$16),1)),ROW($2:$16)))+LEN(IF(ISBLANK(A6),"",IF(ISERROR(IF(A6&lt;0,"минус",LOOKUP(2,1/SEARCH({"-";"минус"},A6),{"минус";"минус"}))),LOOKUP(99^99,--LEFT(MID(A6&amp;"_0",MIN(FIND({0,1,2,3,4,5,6,7,8,9},A6&amp;"_0123456789")),15),{1,2,3,4,5,6,7,8,9,10,11,12,13,14,15})),LOOKUP(99^99,--LEFT(MID(A6&amp;"_0",MIN(FIND({0,1,2,3,4,5,6,7,8,9},A6&amp;"_0123456789")),15),{1,2,3,4,5,6,7,8,9,10,11,12,13,14,15}))*(-1))))))</f>
        <v>д</v>
      </c>
      <c r="E6" s="5" t="str">
        <f t="array" ref="E6">IFERROR(TRIM(RIGHT(A6,LOOKUP(2,1/ISNUMBER(-MID(A6,ROW($2:$16),1)),ROW($2:$16))-MIN(IF(ISNUMBER(-MID(A6,ROW($2:$16),1)),ROW($2:$16)))-LEN(IF(ISBLANK(A6),"",IF(ISERROR(IF(A6&lt;0,"минус",LOOKUP(2,1/SEARCH({"-";"минус"},A6),{"минус";"минус"}))),LOOKUP(99^99,--LEFT(MID(A6&amp;"_0",MIN(FIND({0,1,2,3,4,5,6,7,8,9},A6&amp;"_0123456789")),15),{1,2,3,4,5,6,7,8,9,10,11,12,13,14,15})),LOOKUP(99^99,--LEFT(MID(A6&amp;"_0",MIN(FIND({0,1,2,3,4,5,6,7,8,9},A6&amp;"_0123456789")),15),{1,2,3,4,5,6,7,8,9,10,11,12,13,14,15}))*(-1)))))),"")</f>
        <v/>
      </c>
      <c r="F6" s="5" t="str">
        <f t="shared" si="0"/>
        <v>д</v>
      </c>
      <c r="G6" s="5" t="str">
        <f t="array" ref="G6">TRIM(SUBSTITUTE(E6,CHAR(10),""))</f>
        <v/>
      </c>
      <c r="H6" s="6" t="str">
        <f t="shared" ca="1" si="1"/>
        <v>должен быть менее 3</v>
      </c>
      <c r="I6" s="6" t="str">
        <f t="shared" ca="1" si="1"/>
        <v>не должен быть выше 5</v>
      </c>
      <c r="J6" s="7" t="b">
        <f t="shared" ca="1" si="2"/>
        <v>0</v>
      </c>
      <c r="K6" s="7" t="b">
        <f t="shared" ca="1" si="2"/>
        <v>0</v>
      </c>
      <c r="L6" s="13" t="s">
        <v>26</v>
      </c>
    </row>
    <row r="7" spans="1:23" x14ac:dyDescent="0.25">
      <c r="A7" s="4" t="s">
        <v>13</v>
      </c>
      <c r="B7" s="5" t="str">
        <f t="array" aca="1" ref="B7" ca="1">CONCATENATE(SUBSTITUTE(A7,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,""),IF(ISBLANK(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),"",IF(ISERROR(IF(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&lt;0,"минус",LOOKUP(2,1/SEARCH({"-";"минус"},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),{"минус";"минус"}))),LOOKUP(99^99,--LEFT(MID(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&amp;"_0",MIN(FIND({0,1,2,3,4,5,6,7,8,9},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&amp;"_0123456789")),15),{1,2,3,4,5,6,7,8,9,10,11,12,13,14,15})),LOOKUP(99^99,--LEFT(MID(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&amp;"_0",MIN(FIND({0,1,2,3,4,5,6,7,8,9},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&amp;"_0123456789")),15),{1,2,3,4,5,6,7,8,9,10,11,12,13,14,15}))*(-1))))</f>
        <v>выше 4</v>
      </c>
      <c r="C7" s="5" t="str">
        <f t="array" aca="1" ref="C7" ca="1">TRIM(SUBSTITUTE(A7,CONCATENATE(SUBSTITUTE(A7,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,""),IF(ISBLANK(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),"",IF(ISERROR(IF(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&lt;0,"минус",LOOKUP(2,1/SEARCH({"-";"минус"},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),{"минус";"минус"}))),LOOKUP(99^99,--LEFT(MID(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&amp;"_0",MIN(FIND({0,1,2,3,4,5,6,7,8,9},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&amp;"_0123456789")),15),{1,2,3,4,5,6,7,8,9,10,11,12,13,14,15})),LOOKUP(99^99,--LEFT(MID(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&amp;"_0",MIN(FIND({0,1,2,3,4,5,6,7,8,9},MID(A7,MIN(IF((CODE(MID(A7,ROW(INDIRECT("1:"&amp;LEN(A7))),1))&gt;47)*(CODE(MID(A7,ROW(INDIRECT("1:"&amp;LEN(A7))),1))&lt;58)=1,ROW(INDIRECT("1:"&amp;LEN(A7))),"")),MAX(IF((CODE(MID(A7,ROW(INDIRECT("1:"&amp;LEN(A7))),1))&gt;47)*(CODE(MID(A7,ROW(INDIRECT("1:"&amp;LEN(A7))),1))&lt;58)=1,ROW(INDIRECT("1:"&amp;LEN(A7))),""))-MIN(IF((CODE(MID(A7,ROW(INDIRECT("1:"&amp;LEN(A7))),1))&gt;47)*(CODE(MID(A7,ROW(INDIRECT("1:"&amp;LEN(A7))),1))&lt;58)=1,ROW(INDIRECT("1:"&amp;LEN(A7))),""))+1)&amp;"_0123456789")),15),{1,2,3,4,5,6,7,8,9,10,11,12,13,14,15}))*(-1)))),""))</f>
        <v/>
      </c>
      <c r="D7" s="5" t="str">
        <f t="array" ref="D7">TRIM(LEFT(A7,MIN(IF(ISNUMBER(-MID(A7,ROW($2:$16),1)),ROW($2:$16)))+LEN(IF(ISBLANK(A7),"",IF(ISERROR(IF(A7&lt;0,"минус",LOOKUP(2,1/SEARCH({"-";"минус"},A7),{"минус";"минус"}))),LOOKUP(99^99,--LEFT(MID(A7&amp;"_0",MIN(FIND({0,1,2,3,4,5,6,7,8,9},A7&amp;"_0123456789")),15),{1,2,3,4,5,6,7,8,9,10,11,12,13,14,15})),LOOKUP(99^99,--LEFT(MID(A7&amp;"_0",MIN(FIND({0,1,2,3,4,5,6,7,8,9},A7&amp;"_0123456789")),15),{1,2,3,4,5,6,7,8,9,10,11,12,13,14,15}))*(-1))))))</f>
        <v>выше 4</v>
      </c>
      <c r="E7" s="5" t="str">
        <f t="array" ref="E7">IFERROR(TRIM(RIGHT(A7,LOOKUP(2,1/ISNUMBER(-MID(A7,ROW($2:$16),1)),ROW($2:$16))-MIN(IF(ISNUMBER(-MID(A7,ROW($2:$16),1)),ROW($2:$16)))-LEN(IF(ISBLANK(A7),"",IF(ISERROR(IF(A7&lt;0,"минус",LOOKUP(2,1/SEARCH({"-";"минус"},A7),{"минус";"минус"}))),LOOKUP(99^99,--LEFT(MID(A7&amp;"_0",MIN(FIND({0,1,2,3,4,5,6,7,8,9},A7&amp;"_0123456789")),15),{1,2,3,4,5,6,7,8,9,10,11,12,13,14,15})),LOOKUP(99^99,--LEFT(MID(A7&amp;"_0",MIN(FIND({0,1,2,3,4,5,6,7,8,9},A7&amp;"_0123456789")),15),{1,2,3,4,5,6,7,8,9,10,11,12,13,14,15}))*(-1)))))),"")</f>
        <v/>
      </c>
      <c r="F7" s="5" t="str">
        <f t="shared" si="0"/>
        <v>выше 4</v>
      </c>
      <c r="G7" s="5" t="str">
        <f t="array" ref="G7">TRIM(SUBSTITUTE(E7,CHAR(10),""))</f>
        <v/>
      </c>
      <c r="H7" s="6" t="str">
        <f t="shared" ca="1" si="1"/>
        <v>выше 4</v>
      </c>
      <c r="I7" s="6" t="str">
        <f t="shared" ca="1" si="1"/>
        <v/>
      </c>
      <c r="J7" s="7" t="b">
        <f t="shared" ca="1" si="2"/>
        <v>1</v>
      </c>
      <c r="K7" s="7" t="b">
        <f t="shared" ca="1" si="2"/>
        <v>1</v>
      </c>
      <c r="L7" s="13" t="s">
        <v>26</v>
      </c>
    </row>
    <row r="8" spans="1:23" x14ac:dyDescent="0.25">
      <c r="A8" s="4" t="s">
        <v>14</v>
      </c>
      <c r="B8" s="5" t="str">
        <f t="array" aca="1" ref="B8" ca="1">CONCATENATE(SUBSTITUTE(A8,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,""),IF(ISBLANK(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),"",IF(ISERROR(IF(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&lt;0,"минус",LOOKUP(2,1/SEARCH({"-";"минус"},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),{"минус";"минус"}))),LOOKUP(99^99,--LEFT(MID(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&amp;"_0",MIN(FIND({0,1,2,3,4,5,6,7,8,9},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&amp;"_0123456789")),15),{1,2,3,4,5,6,7,8,9,10,11,12,13,14,15})),LOOKUP(99^99,--LEFT(MID(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&amp;"_0",MIN(FIND({0,1,2,3,4,5,6,7,8,9},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&amp;"_0123456789")),15),{1,2,3,4,5,6,7,8,9,10,11,12,13,14,15}))*(-1))))</f>
        <v>0,001</v>
      </c>
      <c r="C8" s="5" t="str">
        <f t="array" aca="1" ref="C8" ca="1">TRIM(SUBSTITUTE(A8,CONCATENATE(SUBSTITUTE(A8,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,""),IF(ISBLANK(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),"",IF(ISERROR(IF(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&lt;0,"минус",LOOKUP(2,1/SEARCH({"-";"минус"},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),{"минус";"минус"}))),LOOKUP(99^99,--LEFT(MID(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&amp;"_0",MIN(FIND({0,1,2,3,4,5,6,7,8,9},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&amp;"_0123456789")),15),{1,2,3,4,5,6,7,8,9,10,11,12,13,14,15})),LOOKUP(99^99,--LEFT(MID(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&amp;"_0",MIN(FIND({0,1,2,3,4,5,6,7,8,9},MID(A8,MIN(IF((CODE(MID(A8,ROW(INDIRECT("1:"&amp;LEN(A8))),1))&gt;47)*(CODE(MID(A8,ROW(INDIRECT("1:"&amp;LEN(A8))),1))&lt;58)=1,ROW(INDIRECT("1:"&amp;LEN(A8))),"")),MAX(IF((CODE(MID(A8,ROW(INDIRECT("1:"&amp;LEN(A8))),1))&gt;47)*(CODE(MID(A8,ROW(INDIRECT("1:"&amp;LEN(A8))),1))&lt;58)=1,ROW(INDIRECT("1:"&amp;LEN(A8))),""))-MIN(IF((CODE(MID(A8,ROW(INDIRECT("1:"&amp;LEN(A8))),1))&gt;47)*(CODE(MID(A8,ROW(INDIRECT("1:"&amp;LEN(A8))),1))&lt;58)=1,ROW(INDIRECT("1:"&amp;LEN(A8))),""))+1)&amp;"_0123456789")),15),{1,2,3,4,5,6,7,8,9,10,11,12,13,14,15}))*(-1)))),""))</f>
        <v>и менее 3</v>
      </c>
      <c r="D8" s="5" t="str">
        <f t="array" ref="D8">TRIM(LEFT(A8,MIN(IF(ISNUMBER(-MID(A8,ROW($2:$16),1)),ROW($2:$16)))+LEN(IF(ISBLANK(A8),"",IF(ISERROR(IF(A8&lt;0,"минус",LOOKUP(2,1/SEARCH({"-";"минус"},A8),{"минус";"минус"}))),LOOKUP(99^99,--LEFT(MID(A8&amp;"_0",MIN(FIND({0,1,2,3,4,5,6,7,8,9},A8&amp;"_0123456789")),15),{1,2,3,4,5,6,7,8,9,10,11,12,13,14,15})),LOOKUP(99^99,--LEFT(MID(A8&amp;"_0",MIN(FIND({0,1,2,3,4,5,6,7,8,9},A8&amp;"_0123456789")),15),{1,2,3,4,5,6,7,8,9,10,11,12,13,14,15}))*(-1))))))</f>
        <v>0,001 и</v>
      </c>
      <c r="E8" s="5" t="str">
        <f t="array" ref="E8">IFERROR(TRIM(RIGHT(A8,LOOKUP(2,1/ISNUMBER(-MID(A8,ROW($2:$16),1)),ROW($2:$16))-MIN(IF(ISNUMBER(-MID(A8,ROW($2:$16),1)),ROW($2:$16)))-LEN(IF(ISBLANK(A8),"",IF(ISERROR(IF(A8&lt;0,"минус",LOOKUP(2,1/SEARCH({"-";"минус"},A8),{"минус";"минус"}))),LOOKUP(99^99,--LEFT(MID(A8&amp;"_0",MIN(FIND({0,1,2,3,4,5,6,7,8,9},A8&amp;"_0123456789")),15),{1,2,3,4,5,6,7,8,9,10,11,12,13,14,15})),LOOKUP(99^99,--LEFT(MID(A8&amp;"_0",MIN(FIND({0,1,2,3,4,5,6,7,8,9},A8&amp;"_0123456789")),15),{1,2,3,4,5,6,7,8,9,10,11,12,13,14,15}))*(-1)))))),"")</f>
        <v>менее 3</v>
      </c>
      <c r="F8" s="5" t="str">
        <f t="shared" si="0"/>
        <v>0,001 и</v>
      </c>
      <c r="G8" s="5" t="str">
        <f t="array" ref="G8">TRIM(SUBSTITUTE(E8,CHAR(10),""))</f>
        <v>менее 3</v>
      </c>
      <c r="H8" s="6" t="str">
        <f t="shared" ca="1" si="1"/>
        <v>0,001</v>
      </c>
      <c r="I8" s="6" t="str">
        <f t="shared" ca="1" si="1"/>
        <v>и менее 3</v>
      </c>
      <c r="J8" s="7" t="b">
        <f t="shared" ca="1" si="2"/>
        <v>0</v>
      </c>
      <c r="K8" s="7" t="b">
        <f t="shared" ca="1" si="2"/>
        <v>0</v>
      </c>
      <c r="L8" s="16" t="s">
        <v>20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38.25" customHeight="1" x14ac:dyDescent="0.25">
      <c r="A9" s="4" t="s">
        <v>16</v>
      </c>
      <c r="B9" s="5" t="str">
        <f t="array" aca="1" ref="B9" ca="1">CONCATENATE(SUBSTITUTE(A9,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,""),IF(ISBLANK(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),"",IF(ISERROR(IF(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&lt;0,"минус",LOOKUP(2,1/SEARCH({"-";"минус"},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),{"минус";"минус"}))),LOOKUP(99^99,--LEFT(MID(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&amp;"_0",MIN(FIND({0,1,2,3,4,5,6,7,8,9},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&amp;"_0123456789")),15),{1,2,3,4,5,6,7,8,9,10,11,12,13,14,15})),LOOKUP(99^99,--LEFT(MID(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&amp;"_0",MIN(FIND({0,1,2,3,4,5,6,7,8,9},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&amp;"_0123456789")),15),{1,2,3,4,5,6,7,8,9,10,11,12,13,14,15}))*(-1))))</f>
        <v>123</v>
      </c>
      <c r="C9" s="5" t="str">
        <f t="array" aca="1" ref="C9" ca="1">TRIM(SUBSTITUTE(A9,CONCATENATE(SUBSTITUTE(A9,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,""),IF(ISBLANK(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),"",IF(ISERROR(IF(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&lt;0,"минус",LOOKUP(2,1/SEARCH({"-";"минус"},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),{"минус";"минус"}))),LOOKUP(99^99,--LEFT(MID(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&amp;"_0",MIN(FIND({0,1,2,3,4,5,6,7,8,9},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&amp;"_0123456789")),15),{1,2,3,4,5,6,7,8,9,10,11,12,13,14,15})),LOOKUP(99^99,--LEFT(MID(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&amp;"_0",MIN(FIND({0,1,2,3,4,5,6,7,8,9},MID(A9,MIN(IF((CODE(MID(A9,ROW(INDIRECT("1:"&amp;LEN(A9))),1))&gt;47)*(CODE(MID(A9,ROW(INDIRECT("1:"&amp;LEN(A9))),1))&lt;58)=1,ROW(INDIRECT("1:"&amp;LEN(A9))),"")),MAX(IF((CODE(MID(A9,ROW(INDIRECT("1:"&amp;LEN(A9))),1))&gt;47)*(CODE(MID(A9,ROW(INDIRECT("1:"&amp;LEN(A9))),1))&lt;58)=1,ROW(INDIRECT("1:"&amp;LEN(A9))),""))-MIN(IF((CODE(MID(A9,ROW(INDIRECT("1:"&amp;LEN(A9))),1))&gt;47)*(CODE(MID(A9,ROW(INDIRECT("1:"&amp;LEN(A9))),1))&lt;58)=1,ROW(INDIRECT("1:"&amp;LEN(A9))),""))+1)&amp;"_0123456789")),15),{1,2,3,4,5,6,7,8,9,10,11,12,13,14,15}))*(-1)))),""))</f>
        <v>,00000000000001;5,0</v>
      </c>
      <c r="D9" s="5" t="str">
        <f t="array" ref="D9">TRIM(LEFT(A9,MIN(IF(ISNUMBER(-MID(A9,ROW($2:$16),1)),ROW($2:$16)))+LEN(IF(ISBLANK(A9),"",IF(ISERROR(IF(A9&lt;0,"минус",LOOKUP(2,1/SEARCH({"-";"минус"},A9),{"минус";"минус"}))),LOOKUP(99^99,--LEFT(MID(A9&amp;"_0",MIN(FIND({0,1,2,3,4,5,6,7,8,9},A9&amp;"_0123456789")),15),{1,2,3,4,5,6,7,8,9,10,11,12,13,14,15})),LOOKUP(99^99,--LEFT(MID(A9&amp;"_0",MIN(FIND({0,1,2,3,4,5,6,7,8,9},A9&amp;"_0123456789")),15),{1,2,3,4,5,6,7,8,9,10,11,12,13,14,15}))*(-1))))))</f>
        <v>123,0</v>
      </c>
      <c r="E9" s="5" t="str">
        <f t="array" ref="E9">IFERROR(TRIM(RIGHT(A9,LOOKUP(2,1/ISNUMBER(-MID(A9,ROW($2:$16),1)),ROW($2:$16))-MIN(IF(ISNUMBER(-MID(A9,ROW($2:$16),1)),ROW($2:$16)))-LEN(IF(ISBLANK(A9),"",IF(ISERROR(IF(A9&lt;0,"минус",LOOKUP(2,1/SEARCH({"-";"минус"},A9),{"минус";"минус"}))),LOOKUP(99^99,--LEFT(MID(A9&amp;"_0",MIN(FIND({0,1,2,3,4,5,6,7,8,9},A9&amp;"_0123456789")),15),{1,2,3,4,5,6,7,8,9,10,11,12,13,14,15})),LOOKUP(99^99,--LEFT(MID(A9&amp;"_0",MIN(FIND({0,1,2,3,4,5,6,7,8,9},A9&amp;"_0123456789")),15),{1,2,3,4,5,6,7,8,9,10,11,12,13,14,15}))*(-1)))))),"")</f>
        <v>0000001;5,0</v>
      </c>
      <c r="F9" s="5" t="str">
        <f t="shared" si="0"/>
        <v>123,0</v>
      </c>
      <c r="G9" s="5" t="str">
        <f t="array" ref="G9">TRIM(SUBSTITUTE(E9,CHAR(10),""))</f>
        <v>0000001;5,0</v>
      </c>
      <c r="H9" s="6" t="str">
        <f t="shared" ca="1" si="1"/>
        <v>123</v>
      </c>
      <c r="I9" s="6" t="str">
        <f t="shared" ca="1" si="1"/>
        <v>,00000000000001;5,0</v>
      </c>
      <c r="J9" s="7" t="b">
        <f t="shared" ca="1" si="2"/>
        <v>0</v>
      </c>
      <c r="K9" s="7" t="b">
        <f t="shared" ca="1" si="2"/>
        <v>0</v>
      </c>
      <c r="L9" s="14" t="s">
        <v>17</v>
      </c>
    </row>
    <row r="10" spans="1:23" ht="50.25" customHeight="1" x14ac:dyDescent="0.25">
      <c r="A10" s="4" t="s">
        <v>18</v>
      </c>
      <c r="B10" s="5" t="str">
        <f t="array" aca="1" ref="B10" ca="1">CONCATENATE(SUBSTITUTE(A10,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,""),IF(ISBLANK(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),"",IF(ISERROR(IF(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&lt;0,"минус",LOOKUP(2,1/SEARCH({"-";"минус"},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),{"минус";"минус"}))),LOOKUP(99^99,--LEFT(MID(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&amp;"_0",MIN(FIND({0,1,2,3,4,5,6,7,8,9},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&amp;"_0123456789")),15),{1,2,3,4,5,6,7,8,9,10,11,12,13,14,15})),LOOKUP(99^99,--LEFT(MID(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&amp;"_0",MIN(FIND({0,1,2,3,4,5,6,7,8,9},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&amp;"_0123456789")),15),{1,2,3,4,5,6,7,8,9,10,11,12,13,14,15}))*(-1))))</f>
        <v>менее "- 5</v>
      </c>
      <c r="C10" s="5" t="str">
        <f t="array" aca="1" ref="C10" ca="1">TRIM(SUBSTITUTE(A10,CONCATENATE(SUBSTITUTE(A10,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,""),IF(ISBLANK(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),"",IF(ISERROR(IF(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&lt;0,"минус",LOOKUP(2,1/SEARCH({"-";"минус"},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),{"минус";"минус"}))),LOOKUP(99^99,--LEFT(MID(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&amp;"_0",MIN(FIND({0,1,2,3,4,5,6,7,8,9},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&amp;"_0123456789")),15),{1,2,3,4,5,6,7,8,9,10,11,12,13,14,15})),LOOKUP(99^99,--LEFT(MID(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&amp;"_0",MIN(FIND({0,1,2,3,4,5,6,7,8,9},MID(A10,MIN(IF((CODE(MID(A10,ROW(INDIRECT("1:"&amp;LEN(A10))),1))&gt;47)*(CODE(MID(A10,ROW(INDIRECT("1:"&amp;LEN(A10))),1))&lt;58)=1,ROW(INDIRECT("1:"&amp;LEN(A10))),"")),MAX(IF((CODE(MID(A10,ROW(INDIRECT("1:"&amp;LEN(A10))),1))&gt;47)*(CODE(MID(A10,ROW(INDIRECT("1:"&amp;LEN(A10))),1))&lt;58)=1,ROW(INDIRECT("1:"&amp;LEN(A10))),""))-MIN(IF((CODE(MID(A10,ROW(INDIRECT("1:"&amp;LEN(A10))),1))&gt;47)*(CODE(MID(A10,ROW(INDIRECT("1:"&amp;LEN(A10))),1))&lt;58)=1,ROW(INDIRECT("1:"&amp;LEN(A10))),""))+1)&amp;"_0123456789")),15),{1,2,3,4,5,6,7,8,9,10,11,12,13,14,15}))*(-1)))),""))</f>
        <v>"
более 3,0001</v>
      </c>
      <c r="D10" s="5" t="str">
        <f t="array" ref="D10">TRIM(LEFT(A10,MIN(IF(ISNUMBER(-MID(A10,ROW($2:$16),1)),ROW($2:$16)))+LEN(IF(ISBLANK(A10),"",IF(ISERROR(IF(A10&lt;0,"минус",LOOKUP(2,1/SEARCH({"-";"минус"},A10),{"минус";"минус"}))),LOOKUP(99^99,--LEFT(MID(A10&amp;"_0",MIN(FIND({0,1,2,3,4,5,6,7,8,9},A10&amp;"_0123456789")),15),{1,2,3,4,5,6,7,8,9,10,11,12,13,14,15})),LOOKUP(99^99,--LEFT(MID(A10&amp;"_0",MIN(FIND({0,1,2,3,4,5,6,7,8,9},A10&amp;"_0123456789")),15),{1,2,3,4,5,6,7,8,9,10,11,12,13,14,15}))*(-1))))))</f>
        <v xml:space="preserve">менее "- 5"
</v>
      </c>
      <c r="E10" s="5" t="str">
        <f t="array" ref="E10">IFERROR(TRIM(RIGHT(A10,LOOKUP(2,1/ISNUMBER(-MID(A10,ROW($2:$16),1)),ROW($2:$16))-MIN(IF(ISNUMBER(-MID(A10,ROW($2:$16),1)),ROW($2:$16)))-LEN(IF(ISBLANK(A10),"",IF(ISERROR(IF(A10&lt;0,"минус",LOOKUP(2,1/SEARCH({"-";"минус"},A10),{"минус";"минус"}))),LOOKUP(99^99,--LEFT(MID(A10&amp;"_0",MIN(FIND({0,1,2,3,4,5,6,7,8,9},A10&amp;"_0123456789")),15),{1,2,3,4,5,6,7,8,9,10,11,12,13,14,15})),LOOKUP(99^99,--LEFT(MID(A10&amp;"_0",MIN(FIND({0,1,2,3,4,5,6,7,8,9},A10&amp;"_0123456789")),15),{1,2,3,4,5,6,7,8,9,10,11,12,13,14,15}))*(-1)))))),"")</f>
        <v/>
      </c>
      <c r="F10" s="5" t="str">
        <f t="shared" si="0"/>
        <v>менее "- 5"</v>
      </c>
      <c r="G10" s="5" t="str">
        <f t="array" ref="G10">TRIM(SUBSTITUTE(E10,CHAR(10),""))</f>
        <v/>
      </c>
      <c r="H10" s="6" t="str">
        <f t="shared" ca="1" si="1"/>
        <v>менее "- 5</v>
      </c>
      <c r="I10" s="6" t="str">
        <f t="shared" ca="1" si="1"/>
        <v>"более 3,0001</v>
      </c>
      <c r="J10" s="7" t="b">
        <f t="shared" ca="1" si="2"/>
        <v>0</v>
      </c>
      <c r="K10" s="7" t="b">
        <f t="shared" ca="1" si="2"/>
        <v>0</v>
      </c>
      <c r="L10" s="15" t="s">
        <v>19</v>
      </c>
    </row>
    <row r="11" spans="1:23" x14ac:dyDescent="0.25">
      <c r="A11" s="4" t="s">
        <v>21</v>
      </c>
      <c r="B11" s="5" t="str">
        <f t="array" aca="1" ref="B11" ca="1">CONCATENATE(SUBSTITUTE(A11,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,""),IF(ISBLANK(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),"",IF(ISERROR(IF(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&lt;0,"минус",LOOKUP(2,1/SEARCH({"-";"минус"},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),{"минус";"минус"}))),LOOKUP(99^99,--LEFT(MID(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&amp;"_0",MIN(FIND({0,1,2,3,4,5,6,7,8,9},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&amp;"_0123456789")),15),{1,2,3,4,5,6,7,8,9,10,11,12,13,14,15})),LOOKUP(99^99,--LEFT(MID(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&amp;"_0",MIN(FIND({0,1,2,3,4,5,6,7,8,9},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&amp;"_0123456789")),15),{1,2,3,4,5,6,7,8,9,10,11,12,13,14,15}))*(-1))))</f>
        <v>.-1</v>
      </c>
      <c r="C11" s="5" t="str">
        <f t="array" aca="1" ref="C11" ca="1">TRIM(SUBSTITUTE(A11,CONCATENATE(SUBSTITUTE(A11,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,""),IF(ISBLANK(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),"",IF(ISERROR(IF(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&lt;0,"минус",LOOKUP(2,1/SEARCH({"-";"минус"},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),{"минус";"минус"}))),LOOKUP(99^99,--LEFT(MID(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&amp;"_0",MIN(FIND({0,1,2,3,4,5,6,7,8,9},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&amp;"_0123456789")),15),{1,2,3,4,5,6,7,8,9,10,11,12,13,14,15})),LOOKUP(99^99,--LEFT(MID(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&amp;"_0",MIN(FIND({0,1,2,3,4,5,6,7,8,9},MID(A11,MIN(IF((CODE(MID(A11,ROW(INDIRECT("1:"&amp;LEN(A11))),1))&gt;47)*(CODE(MID(A11,ROW(INDIRECT("1:"&amp;LEN(A11))),1))&lt;58)=1,ROW(INDIRECT("1:"&amp;LEN(A11))),"")),MAX(IF((CODE(MID(A11,ROW(INDIRECT("1:"&amp;LEN(A11))),1))&gt;47)*(CODE(MID(A11,ROW(INDIRECT("1:"&amp;LEN(A11))),1))&lt;58)=1,ROW(INDIRECT("1:"&amp;LEN(A11))),""))-MIN(IF((CODE(MID(A11,ROW(INDIRECT("1:"&amp;LEN(A11))),1))&gt;47)*(CODE(MID(A11,ROW(INDIRECT("1:"&amp;LEN(A11))),1))&lt;58)=1,ROW(INDIRECT("1:"&amp;LEN(A11))),""))+1)&amp;"_0123456789")),15),{1,2,3,4,5,6,7,8,9,10,11,12,13,14,15}))*(-1)))),""))</f>
        <v>…2</v>
      </c>
      <c r="D11" s="5" t="str">
        <f t="array" ref="D11">TRIM(LEFT(A11,MIN(IF(ISNUMBER(-MID(A11,ROW($2:$16),1)),ROW($2:$16)))+LEN(IF(ISBLANK(A11),"",IF(ISERROR(IF(A11&lt;0,"минус",LOOKUP(2,1/SEARCH({"-";"минус"},A11),{"минус";"минус"}))),LOOKUP(99^99,--LEFT(MID(A11&amp;"_0",MIN(FIND({0,1,2,3,4,5,6,7,8,9},A11&amp;"_0123456789")),15),{1,2,3,4,5,6,7,8,9,10,11,12,13,14,15})),LOOKUP(99^99,--LEFT(MID(A11&amp;"_0",MIN(FIND({0,1,2,3,4,5,6,7,8,9},A11&amp;"_0123456789")),15),{1,2,3,4,5,6,7,8,9,10,11,12,13,14,15}))*(-1))))))</f>
        <v>.-1…2</v>
      </c>
      <c r="E11" s="5" t="str">
        <f t="array" ref="E11">IFERROR(TRIM(RIGHT(A11,LOOKUP(2,1/ISNUMBER(-MID(A11,ROW($2:$16),1)),ROW($2:$16))-MIN(IF(ISNUMBER(-MID(A11,ROW($2:$16),1)),ROW($2:$16)))-LEN(IF(ISBLANK(A11),"",IF(ISERROR(IF(A11&lt;0,"минус",LOOKUP(2,1/SEARCH({"-";"минус"},A11),{"минус";"минус"}))),LOOKUP(99^99,--LEFT(MID(A11&amp;"_0",MIN(FIND({0,1,2,3,4,5,6,7,8,9},A11&amp;"_0123456789")),15),{1,2,3,4,5,6,7,8,9,10,11,12,13,14,15})),LOOKUP(99^99,--LEFT(MID(A11&amp;"_0",MIN(FIND({0,1,2,3,4,5,6,7,8,9},A11&amp;"_0123456789")),15),{1,2,3,4,5,6,7,8,9,10,11,12,13,14,15}))*(-1)))))),"")</f>
        <v/>
      </c>
      <c r="F11" s="5" t="str">
        <f t="shared" si="0"/>
        <v>.-1…2</v>
      </c>
      <c r="G11" s="5" t="str">
        <f t="array" ref="G11">TRIM(SUBSTITUTE(E11,CHAR(10),""))</f>
        <v/>
      </c>
      <c r="H11" s="6" t="str">
        <f t="shared" ca="1" si="1"/>
        <v>.-1</v>
      </c>
      <c r="I11" s="6" t="str">
        <f t="shared" ca="1" si="1"/>
        <v>…2</v>
      </c>
      <c r="J11" s="7" t="b">
        <f t="shared" ca="1" si="2"/>
        <v>0</v>
      </c>
      <c r="K11" s="7" t="b">
        <f t="shared" ca="1" si="2"/>
        <v>0</v>
      </c>
      <c r="L11" s="15" t="s">
        <v>19</v>
      </c>
    </row>
    <row r="12" spans="1:23" x14ac:dyDescent="0.25">
      <c r="A12" s="4" t="s">
        <v>22</v>
      </c>
      <c r="B12" s="5" t="str">
        <f t="array" aca="1" ref="B12" ca="1">CONCATENATE(SUBSTITUTE(A12,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,""),IF(ISBLANK(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),"",IF(ISERROR(IF(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&lt;0,"минус",LOOKUP(2,1/SEARCH({"-";"минус"},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),{"минус";"минус"}))),LOOKUP(99^99,--LEFT(MID(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&amp;"_0",MIN(FIND({0,1,2,3,4,5,6,7,8,9},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&amp;"_0123456789")),15),{1,2,3,4,5,6,7,8,9,10,11,12,13,14,15})),LOOKUP(99^99,--LEFT(MID(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&amp;"_0",MIN(FIND({0,1,2,3,4,5,6,7,8,9},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&amp;"_0123456789")),15),{1,2,3,4,5,6,7,8,9,10,11,12,13,14,15}))*(-1))))</f>
        <v>.--1</v>
      </c>
      <c r="C12" s="5" t="str">
        <f t="array" aca="1" ref="C12" ca="1">TRIM(SUBSTITUTE(A12,CONCATENATE(SUBSTITUTE(A12,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,""),IF(ISBLANK(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),"",IF(ISERROR(IF(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&lt;0,"минус",LOOKUP(2,1/SEARCH({"-";"минус"},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),{"минус";"минус"}))),LOOKUP(99^99,--LEFT(MID(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&amp;"_0",MIN(FIND({0,1,2,3,4,5,6,7,8,9},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&amp;"_0123456789")),15),{1,2,3,4,5,6,7,8,9,10,11,12,13,14,15})),LOOKUP(99^99,--LEFT(MID(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&amp;"_0",MIN(FIND({0,1,2,3,4,5,6,7,8,9},MID(A12,MIN(IF((CODE(MID(A12,ROW(INDIRECT("1:"&amp;LEN(A12))),1))&gt;47)*(CODE(MID(A12,ROW(INDIRECT("1:"&amp;LEN(A12))),1))&lt;58)=1,ROW(INDIRECT("1:"&amp;LEN(A12))),"")),MAX(IF((CODE(MID(A12,ROW(INDIRECT("1:"&amp;LEN(A12))),1))&gt;47)*(CODE(MID(A12,ROW(INDIRECT("1:"&amp;LEN(A12))),1))&lt;58)=1,ROW(INDIRECT("1:"&amp;LEN(A12))),""))-MIN(IF((CODE(MID(A12,ROW(INDIRECT("1:"&amp;LEN(A12))),1))&gt;47)*(CODE(MID(A12,ROW(INDIRECT("1:"&amp;LEN(A12))),1))&lt;58)=1,ROW(INDIRECT("1:"&amp;LEN(A12))),""))+1)&amp;"_0123456789")),15),{1,2,3,4,5,6,7,8,9,10,11,12,13,14,15}))*(-1)))),""))</f>
        <v>.-1…-2</v>
      </c>
      <c r="D12" s="5" t="str">
        <f t="array" ref="D12">TRIM(LEFT(A12,MIN(IF(ISNUMBER(-MID(A12,ROW($2:$16),1)),ROW($2:$16)))+LEN(IF(ISBLANK(A12),"",IF(ISERROR(IF(A12&lt;0,"минус",LOOKUP(2,1/SEARCH({"-";"минус"},A12),{"минус";"минус"}))),LOOKUP(99^99,--LEFT(MID(A12&amp;"_0",MIN(FIND({0,1,2,3,4,5,6,7,8,9},A12&amp;"_0123456789")),15),{1,2,3,4,5,6,7,8,9,10,11,12,13,14,15})),LOOKUP(99^99,--LEFT(MID(A12&amp;"_0",MIN(FIND({0,1,2,3,4,5,6,7,8,9},A12&amp;"_0123456789")),15),{1,2,3,4,5,6,7,8,9,10,11,12,13,14,15}))*(-1))))))</f>
        <v>.-1…-</v>
      </c>
      <c r="E12" s="5" t="str">
        <f t="array" ref="E12">IFERROR(TRIM(RIGHT(A12,LOOKUP(2,1/ISNUMBER(-MID(A12,ROW($2:$16),1)),ROW($2:$16))-MIN(IF(ISNUMBER(-MID(A12,ROW($2:$16),1)),ROW($2:$16)))-LEN(IF(ISBLANK(A12),"",IF(ISERROR(IF(A12&lt;0,"минус",LOOKUP(2,1/SEARCH({"-";"минус"},A12),{"минус";"минус"}))),LOOKUP(99^99,--LEFT(MID(A12&amp;"_0",MIN(FIND({0,1,2,3,4,5,6,7,8,9},A12&amp;"_0123456789")),15),{1,2,3,4,5,6,7,8,9,10,11,12,13,14,15})),LOOKUP(99^99,--LEFT(MID(A12&amp;"_0",MIN(FIND({0,1,2,3,4,5,6,7,8,9},A12&amp;"_0123456789")),15),{1,2,3,4,5,6,7,8,9,10,11,12,13,14,15}))*(-1)))))),"")</f>
        <v>2</v>
      </c>
      <c r="F12" s="5" t="str">
        <f t="shared" si="0"/>
        <v>.-1…-</v>
      </c>
      <c r="G12" s="5" t="str">
        <f t="array" ref="G12">TRIM(SUBSTITUTE(E12,CHAR(10),""))</f>
        <v>2</v>
      </c>
      <c r="H12" s="6" t="str">
        <f t="shared" ca="1" si="1"/>
        <v>.--1</v>
      </c>
      <c r="I12" s="6" t="str">
        <f t="shared" ca="1" si="1"/>
        <v>.-1…-2</v>
      </c>
      <c r="J12" s="7" t="b">
        <f t="shared" ca="1" si="2"/>
        <v>0</v>
      </c>
      <c r="K12" s="7" t="b">
        <f t="shared" ca="1" si="2"/>
        <v>0</v>
      </c>
      <c r="L12" s="14" t="s">
        <v>23</v>
      </c>
    </row>
    <row r="13" spans="1:23" x14ac:dyDescent="0.25">
      <c r="A13" s="4" t="s">
        <v>24</v>
      </c>
      <c r="B13" s="5" t="str">
        <f t="array" aca="1" ref="B13" ca="1">CONCATENATE(SUBSTITUTE(A13,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,""),IF(ISBLANK(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),"",IF(ISERROR(IF(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&lt;0,"минус",LOOKUP(2,1/SEARCH({"-";"минус"},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),{"минус";"минус"}))),LOOKUP(99^99,--LEFT(MID(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&amp;"_0",MIN(FIND({0,1,2,3,4,5,6,7,8,9},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&amp;"_0123456789")),15),{1,2,3,4,5,6,7,8,9,10,11,12,13,14,15})),LOOKUP(99^99,--LEFT(MID(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&amp;"_0",MIN(FIND({0,1,2,3,4,5,6,7,8,9},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&amp;"_0123456789")),15),{1,2,3,4,5,6,7,8,9,10,11,12,13,14,15}))*(-1))))</f>
        <v>менее -3</v>
      </c>
      <c r="C13" s="5" t="str">
        <f t="array" aca="1" ref="C13" ca="1">TRIM(SUBSTITUTE(A13,CONCATENATE(SUBSTITUTE(A13,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,""),IF(ISBLANK(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),"",IF(ISERROR(IF(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&lt;0,"минус",LOOKUP(2,1/SEARCH({"-";"минус"},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),{"минус";"минус"}))),LOOKUP(99^99,--LEFT(MID(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&amp;"_0",MIN(FIND({0,1,2,3,4,5,6,7,8,9},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&amp;"_0123456789")),15),{1,2,3,4,5,6,7,8,9,10,11,12,13,14,15})),LOOKUP(99^99,--LEFT(MID(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&amp;"_0",MIN(FIND({0,1,2,3,4,5,6,7,8,9},MID(A13,MIN(IF((CODE(MID(A13,ROW(INDIRECT("1:"&amp;LEN(A13))),1))&gt;47)*(CODE(MID(A13,ROW(INDIRECT("1:"&amp;LEN(A13))),1))&lt;58)=1,ROW(INDIRECT("1:"&amp;LEN(A13))),"")),MAX(IF((CODE(MID(A13,ROW(INDIRECT("1:"&amp;LEN(A13))),1))&gt;47)*(CODE(MID(A13,ROW(INDIRECT("1:"&amp;LEN(A13))),1))&lt;58)=1,ROW(INDIRECT("1:"&amp;LEN(A13))),""))-MIN(IF((CODE(MID(A13,ROW(INDIRECT("1:"&amp;LEN(A13))),1))&gt;47)*(CODE(MID(A13,ROW(INDIRECT("1:"&amp;LEN(A13))),1))&lt;58)=1,ROW(INDIRECT("1:"&amp;LEN(A13))),""))+1)&amp;"_0123456789")),15),{1,2,3,4,5,6,7,8,9,10,11,12,13,14,15}))*(-1)))),""))</f>
        <v>,0</v>
      </c>
      <c r="D13" s="5" t="str">
        <f t="array" ref="D13">TRIM(LEFT(A13,MIN(IF(ISNUMBER(-MID(A13,ROW($2:$16),1)),ROW($2:$16)))+LEN(IF(ISBLANK(A13),"",IF(ISERROR(IF(A13&lt;0,"минус",LOOKUP(2,1/SEARCH({"-";"минус"},A13),{"минус";"минус"}))),LOOKUP(99^99,--LEFT(MID(A13&amp;"_0",MIN(FIND({0,1,2,3,4,5,6,7,8,9},A13&amp;"_0123456789")),15),{1,2,3,4,5,6,7,8,9,10,11,12,13,14,15})),LOOKUP(99^99,--LEFT(MID(A13&amp;"_0",MIN(FIND({0,1,2,3,4,5,6,7,8,9},A13&amp;"_0123456789")),15),{1,2,3,4,5,6,7,8,9,10,11,12,13,14,15}))*(-1))))))</f>
        <v>менее -3,0</v>
      </c>
      <c r="E13" s="5" t="str">
        <f t="array" ref="E13">IFERROR(TRIM(RIGHT(A13,LOOKUP(2,1/ISNUMBER(-MID(A13,ROW($2:$16),1)),ROW($2:$16))-MIN(IF(ISNUMBER(-MID(A13,ROW($2:$16),1)),ROW($2:$16)))-LEN(IF(ISBLANK(A13),"",IF(ISERROR(IF(A13&lt;0,"минус",LOOKUP(2,1/SEARCH({"-";"минус"},A13),{"минус";"минус"}))),LOOKUP(99^99,--LEFT(MID(A13&amp;"_0",MIN(FIND({0,1,2,3,4,5,6,7,8,9},A13&amp;"_0123456789")),15),{1,2,3,4,5,6,7,8,9,10,11,12,13,14,15})),LOOKUP(99^99,--LEFT(MID(A13&amp;"_0",MIN(FIND({0,1,2,3,4,5,6,7,8,9},A13&amp;"_0123456789")),15),{1,2,3,4,5,6,7,8,9,10,11,12,13,14,15}))*(-1)))))),"")</f>
        <v/>
      </c>
      <c r="F13" s="5" t="str">
        <f t="shared" si="0"/>
        <v>менее -3,0</v>
      </c>
      <c r="G13" s="5" t="str">
        <f t="array" ref="G13">TRIM(SUBSTITUTE(E13,CHAR(10),""))</f>
        <v/>
      </c>
      <c r="H13" s="6" t="str">
        <f t="shared" ca="1" si="1"/>
        <v>менее -3</v>
      </c>
      <c r="I13" s="6" t="str">
        <f t="shared" ca="1" si="1"/>
        <v>,0</v>
      </c>
      <c r="J13" s="7" t="b">
        <f t="shared" ca="1" si="2"/>
        <v>0</v>
      </c>
      <c r="K13" s="7" t="b">
        <f t="shared" ca="1" si="2"/>
        <v>0</v>
      </c>
      <c r="L13" s="14" t="s">
        <v>17</v>
      </c>
    </row>
    <row r="14" spans="1:23" x14ac:dyDescent="0.25">
      <c r="A14" s="4" t="s">
        <v>25</v>
      </c>
      <c r="B14" s="5" t="str">
        <f t="array" aca="1" ref="B14" ca="1">CONCATENATE(SUBSTITUTE(A14,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,""),IF(ISBLANK(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),"",IF(ISERROR(IF(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&lt;0,"минус",LOOKUP(2,1/SEARCH({"-";"минус"},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),{"минус";"минус"}))),LOOKUP(99^99,--LEFT(MID(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&amp;"_0",MIN(FIND({0,1,2,3,4,5,6,7,8,9},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&amp;"_0123456789")),15),{1,2,3,4,5,6,7,8,9,10,11,12,13,14,15})),LOOKUP(99^99,--LEFT(MID(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&amp;"_0",MIN(FIND({0,1,2,3,4,5,6,7,8,9},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&amp;"_0123456789")),15),{1,2,3,4,5,6,7,8,9,10,11,12,13,14,15}))*(-1))))</f>
        <v>менее -3</v>
      </c>
      <c r="C14" s="5" t="str">
        <f t="array" aca="1" ref="C14" ca="1">TRIM(SUBSTITUTE(A14,CONCATENATE(SUBSTITUTE(A14,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,""),IF(ISBLANK(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),"",IF(ISERROR(IF(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&lt;0,"минус",LOOKUP(2,1/SEARCH({"-";"минус"},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),{"минус";"минус"}))),LOOKUP(99^99,--LEFT(MID(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&amp;"_0",MIN(FIND({0,1,2,3,4,5,6,7,8,9},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&amp;"_0123456789")),15),{1,2,3,4,5,6,7,8,9,10,11,12,13,14,15})),LOOKUP(99^99,--LEFT(MID(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&amp;"_0",MIN(FIND({0,1,2,3,4,5,6,7,8,9},MID(A14,MIN(IF((CODE(MID(A14,ROW(INDIRECT("1:"&amp;LEN(A14))),1))&gt;47)*(CODE(MID(A14,ROW(INDIRECT("1:"&amp;LEN(A14))),1))&lt;58)=1,ROW(INDIRECT("1:"&amp;LEN(A14))),"")),MAX(IF((CODE(MID(A14,ROW(INDIRECT("1:"&amp;LEN(A14))),1))&gt;47)*(CODE(MID(A14,ROW(INDIRECT("1:"&amp;LEN(A14))),1))&lt;58)=1,ROW(INDIRECT("1:"&amp;LEN(A14))),""))-MIN(IF((CODE(MID(A14,ROW(INDIRECT("1:"&amp;LEN(A14))),1))&gt;47)*(CODE(MID(A14,ROW(INDIRECT("1:"&amp;LEN(A14))),1))&lt;58)=1,ROW(INDIRECT("1:"&amp;LEN(A14))),""))+1)&amp;"_0123456789")),15),{1,2,3,4,5,6,7,8,9,10,11,12,13,14,15}))*(-1)))),""))</f>
        <v>,0 более 1</v>
      </c>
      <c r="D14" s="5" t="str">
        <f t="array" ref="D14">TRIM(LEFT(A14,MIN(IF(ISNUMBER(-MID(A14,ROW($2:$16),1)),ROW($2:$16)))+LEN(IF(ISBLANK(A14),"",IF(ISERROR(IF(A14&lt;0,"минус",LOOKUP(2,1/SEARCH({"-";"минус"},A14),{"минус";"минус"}))),LOOKUP(99^99,--LEFT(MID(A14&amp;"_0",MIN(FIND({0,1,2,3,4,5,6,7,8,9},A14&amp;"_0123456789")),15),{1,2,3,4,5,6,7,8,9,10,11,12,13,14,15})),LOOKUP(99^99,--LEFT(MID(A14&amp;"_0",MIN(FIND({0,1,2,3,4,5,6,7,8,9},A14&amp;"_0123456789")),15),{1,2,3,4,5,6,7,8,9,10,11,12,13,14,15}))*(-1))))))</f>
        <v>менее -3,0</v>
      </c>
      <c r="E14" s="5" t="str">
        <f t="array" ref="E14">IFERROR(TRIM(RIGHT(A14,LOOKUP(2,1/ISNUMBER(-MID(A14,ROW($2:$16),1)),ROW($2:$16))-MIN(IF(ISNUMBER(-MID(A14,ROW($2:$16),1)),ROW($2:$16)))-LEN(IF(ISBLANK(A14),"",IF(ISERROR(IF(A14&lt;0,"минус",LOOKUP(2,1/SEARCH({"-";"минус"},A14),{"минус";"минус"}))),LOOKUP(99^99,--LEFT(MID(A14&amp;"_0",MIN(FIND({0,1,2,3,4,5,6,7,8,9},A14&amp;"_0123456789")),15),{1,2,3,4,5,6,7,8,9,10,11,12,13,14,15})),LOOKUP(99^99,--LEFT(MID(A14&amp;"_0",MIN(FIND({0,1,2,3,4,5,6,7,8,9},A14&amp;"_0123456789")),15),{1,2,3,4,5,6,7,8,9,10,11,12,13,14,15}))*(-1)))))),"")</f>
        <v/>
      </c>
      <c r="F14" s="5" t="str">
        <f t="shared" si="0"/>
        <v>менее -3,0</v>
      </c>
      <c r="G14" s="5" t="str">
        <f t="array" ref="G14">TRIM(SUBSTITUTE(E14,CHAR(10),""))</f>
        <v/>
      </c>
      <c r="H14" s="6" t="str">
        <f t="shared" ca="1" si="1"/>
        <v>менее -3</v>
      </c>
      <c r="I14" s="6" t="str">
        <f t="shared" ca="1" si="1"/>
        <v>,0 более 1</v>
      </c>
      <c r="J14" s="7" t="b">
        <f t="shared" ca="1" si="2"/>
        <v>0</v>
      </c>
      <c r="K14" s="7" t="b">
        <f t="shared" ca="1" si="2"/>
        <v>0</v>
      </c>
      <c r="L14" s="14" t="s">
        <v>17</v>
      </c>
    </row>
    <row r="15" spans="1:23" ht="55.5" customHeight="1" x14ac:dyDescent="0.25">
      <c r="A15" s="4" t="s">
        <v>8</v>
      </c>
      <c r="B15" s="5" t="str">
        <f t="array" aca="1" ref="B15" ca="1">CONCATENATE(SUBSTITUTE(A15,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,""),IF(ISBLANK(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),"",IF(ISERROR(IF(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&lt;0,"минус",LOOKUP(2,1/SEARCH({"-";"минус"},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),{"минус";"минус"}))),LOOKUP(99^99,--LEFT(MID(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&amp;"_0",MIN(FIND({0,1,2,3,4,5,6,7,8,9},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&amp;"_0123456789")),15),{1,2,3,4,5,6,7,8,9,10,11,12,13,14,15})),LOOKUP(99^99,--LEFT(MID(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&amp;"_0",MIN(FIND({0,1,2,3,4,5,6,7,8,9},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&amp;"_0123456789")),15),{1,2,3,4,5,6,7,8,9,10,11,12,13,14,15}))*(-1))))</f>
        <v>Не менее «-»10</v>
      </c>
      <c r="C15" s="5" t="str">
        <f t="array" aca="1" ref="C15" ca="1">TRIM(SUBSTITUTE(A15,CONCATENATE(SUBSTITUTE(A15,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,""),IF(ISBLANK(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),"",IF(ISERROR(IF(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&lt;0,"минус",LOOKUP(2,1/SEARCH({"-";"минус"},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),{"минус";"минус"}))),LOOKUP(99^99,--LEFT(MID(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&amp;"_0",MIN(FIND({0,1,2,3,4,5,6,7,8,9},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&amp;"_0123456789")),15),{1,2,3,4,5,6,7,8,9,10,11,12,13,14,15})),LOOKUP(99^99,--LEFT(MID(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&amp;"_0",MIN(FIND({0,1,2,3,4,5,6,7,8,9},MID(A15,MIN(IF((CODE(MID(A15,ROW(INDIRECT("1:"&amp;LEN(A15))),1))&gt;47)*(CODE(MID(A15,ROW(INDIRECT("1:"&amp;LEN(A15))),1))&lt;58)=1,ROW(INDIRECT("1:"&amp;LEN(A15))),"")),MAX(IF((CODE(MID(A15,ROW(INDIRECT("1:"&amp;LEN(A15))),1))&gt;47)*(CODE(MID(A15,ROW(INDIRECT("1:"&amp;LEN(A15))),1))&lt;58)=1,ROW(INDIRECT("1:"&amp;LEN(A15))),""))-MIN(IF((CODE(MID(A15,ROW(INDIRECT("1:"&amp;LEN(A15))),1))&gt;47)*(CODE(MID(A15,ROW(INDIRECT("1:"&amp;LEN(A15))),1))&lt;58)=1,ROW(INDIRECT("1:"&amp;LEN(A15))),""))+1)&amp;"_0123456789")),15),{1,2,3,4,5,6,7,8,9,10,11,12,13,14,15}))*(-1)))),""))</f>
        <v>Не менее «-10» не более «+50»</v>
      </c>
      <c r="D15" s="5" t="str">
        <f t="array" ref="D15">TRIM(LEFT(A15,MIN(IF(ISNUMBER(-MID(A15,ROW($2:$16),1)),ROW($2:$16)))+LEN(IF(ISBLANK(A15),"",IF(ISERROR(IF(A15&lt;0,"минус",LOOKUP(2,1/SEARCH({"-";"минус"},A15),{"минус";"минус"}))),LOOKUP(99^99,--LEFT(MID(A15&amp;"_0",MIN(FIND({0,1,2,3,4,5,6,7,8,9},A15&amp;"_0123456789")),15),{1,2,3,4,5,6,7,8,9,10,11,12,13,14,15})),LOOKUP(99^99,--LEFT(MID(A15&amp;"_0",MIN(FIND({0,1,2,3,4,5,6,7,8,9},A15&amp;"_0123456789")),15),{1,2,3,4,5,6,7,8,9,10,11,12,13,14,15}))*(-1))))))</f>
        <v>Не менее «-10»</v>
      </c>
      <c r="E15" s="5" t="str">
        <f t="array" ref="E15">IFERROR(TRIM(RIGHT(A15,LOOKUP(2,1/ISNUMBER(-MID(A15,ROW($2:$16),1)),ROW($2:$16))-MIN(IF(ISNUMBER(-MID(A15,ROW($2:$16),1)),ROW($2:$16)))-LEN(IF(ISBLANK(A15),"",IF(ISERROR(IF(A15&lt;0,"минус",LOOKUP(2,1/SEARCH({"-";"минус"},A15),{"минус";"минус"}))),LOOKUP(99^99,--LEFT(MID(A15&amp;"_0",MIN(FIND({0,1,2,3,4,5,6,7,8,9},A15&amp;"_0123456789")),15),{1,2,3,4,5,6,7,8,9,10,11,12,13,14,15})),LOOKUP(99^99,--LEFT(MID(A15&amp;"_0",MIN(FIND({0,1,2,3,4,5,6,7,8,9},A15&amp;"_0123456789")),15),{1,2,3,4,5,6,7,8,9,10,11,12,13,14,15}))*(-1)))))),"")</f>
        <v/>
      </c>
      <c r="F15" s="5" t="str">
        <f t="shared" si="0"/>
        <v>Не менее «-10»</v>
      </c>
      <c r="G15" s="5" t="str">
        <f t="array" ref="G15">TRIM(SUBSTITUTE(E15,CHAR(10),""))</f>
        <v/>
      </c>
      <c r="H15" s="6" t="str">
        <f t="shared" ca="1" si="1"/>
        <v>Не менее «-»10</v>
      </c>
      <c r="I15" s="6" t="str">
        <f t="shared" ca="1" si="1"/>
        <v>Не менее «-10» не более «+50»</v>
      </c>
      <c r="J15" s="7" t="b">
        <f t="shared" ca="1" si="2"/>
        <v>0</v>
      </c>
      <c r="K15" s="7" t="b">
        <f t="shared" ca="1" si="2"/>
        <v>0</v>
      </c>
      <c r="L15" s="14" t="s">
        <v>17</v>
      </c>
    </row>
    <row r="16" spans="1:23" x14ac:dyDescent="0.25">
      <c r="A16" s="4" t="s">
        <v>27</v>
      </c>
      <c r="B16" s="5" t="str">
        <f t="array" aca="1" ref="B16" ca="1">CONCATENATE(SUBSTITUTE(A16,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,""),IF(ISBLANK(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),"",IF(ISERROR(IF(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&lt;0,"минус",LOOKUP(2,1/SEARCH({"-";"минус"},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),{"минус";"минус"}))),LOOKUP(99^99,--LEFT(MID(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&amp;"_0",MIN(FIND({0,1,2,3,4,5,6,7,8,9},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&amp;"_0123456789")),15),{1,2,3,4,5,6,7,8,9,10,11,12,13,14,15})),LOOKUP(99^99,--LEFT(MID(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&amp;"_0",MIN(FIND({0,1,2,3,4,5,6,7,8,9},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&amp;"_0123456789")),15),{1,2,3,4,5,6,7,8,9,10,11,12,13,14,15}))*(-1))))</f>
        <v>от 70</v>
      </c>
      <c r="C16" s="5" t="str">
        <f t="array" aca="1" ref="C16" ca="1">TRIM(SUBSTITUTE(A16,CONCATENATE(SUBSTITUTE(A16,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,""),IF(ISBLANK(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),"",IF(ISERROR(IF(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&lt;0,"минус",LOOKUP(2,1/SEARCH({"-";"минус"},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),{"минус";"минус"}))),LOOKUP(99^99,--LEFT(MID(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&amp;"_0",MIN(FIND({0,1,2,3,4,5,6,7,8,9},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&amp;"_0123456789")),15),{1,2,3,4,5,6,7,8,9,10,11,12,13,14,15})),LOOKUP(99^99,--LEFT(MID(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&amp;"_0",MIN(FIND({0,1,2,3,4,5,6,7,8,9},MID(A16,MIN(IF((CODE(MID(A16,ROW(INDIRECT("1:"&amp;LEN(A16))),1))&gt;47)*(CODE(MID(A16,ROW(INDIRECT("1:"&amp;LEN(A16))),1))&lt;58)=1,ROW(INDIRECT("1:"&amp;LEN(A16))),"")),MAX(IF((CODE(MID(A16,ROW(INDIRECT("1:"&amp;LEN(A16))),1))&gt;47)*(CODE(MID(A16,ROW(INDIRECT("1:"&amp;LEN(A16))),1))&lt;58)=1,ROW(INDIRECT("1:"&amp;LEN(A16))),""))-MIN(IF((CODE(MID(A16,ROW(INDIRECT("1:"&amp;LEN(A16))),1))&gt;47)*(CODE(MID(A16,ROW(INDIRECT("1:"&amp;LEN(A16))),1))&lt;58)=1,ROW(INDIRECT("1:"&amp;LEN(A16))),""))+1)&amp;"_0123456789")),15),{1,2,3,4,5,6,7,8,9,10,11,12,13,14,15}))*(-1)))),""))</f>
        <v>до 80</v>
      </c>
      <c r="D16" s="5" t="str">
        <f t="array" ref="D16">TRIM(LEFT(A16,MIN(IF(ISNUMBER(-MID(A16,ROW($2:$16),1)),ROW($2:$16)))+LEN(IF(ISBLANK(A16),"",IF(ISERROR(IF(A16&lt;0,"минус",LOOKUP(2,1/SEARCH({"-";"минус"},A16),{"минус";"минус"}))),LOOKUP(99^99,--LEFT(MID(A16&amp;"_0",MIN(FIND({0,1,2,3,4,5,6,7,8,9},A16&amp;"_0123456789")),15),{1,2,3,4,5,6,7,8,9,10,11,12,13,14,15})),LOOKUP(99^99,--LEFT(MID(A16&amp;"_0",MIN(FIND({0,1,2,3,4,5,6,7,8,9},A16&amp;"_0123456789")),15),{1,2,3,4,5,6,7,8,9,10,11,12,13,14,15}))*(-1))))))</f>
        <v>от 70</v>
      </c>
      <c r="E16" s="5" t="str">
        <f t="array" ref="E16">IFERROR(TRIM(RIGHT(A16,LOOKUP(2,1/ISNUMBER(-MID(A16,ROW($2:$16),1)),ROW($2:$16))-MIN(IF(ISNUMBER(-MID(A16,ROW($2:$16),1)),ROW($2:$16)))-LEN(IF(ISBLANK(A16),"",IF(ISERROR(IF(A16&lt;0,"минус",LOOKUP(2,1/SEARCH({"-";"минус"},A16),{"минус";"минус"}))),LOOKUP(99^99,--LEFT(MID(A16&amp;"_0",MIN(FIND({0,1,2,3,4,5,6,7,8,9},A16&amp;"_0123456789")),15),{1,2,3,4,5,6,7,8,9,10,11,12,13,14,15})),LOOKUP(99^99,--LEFT(MID(A16&amp;"_0",MIN(FIND({0,1,2,3,4,5,6,7,8,9},A16&amp;"_0123456789")),15),{1,2,3,4,5,6,7,8,9,10,11,12,13,14,15}))*(-1)))))),"")</f>
        <v>до 80</v>
      </c>
      <c r="F16" s="5" t="str">
        <f t="shared" si="0"/>
        <v>от 70</v>
      </c>
      <c r="G16" s="5" t="str">
        <f t="array" ref="G16">TRIM(SUBSTITUTE(E16,CHAR(10),""))</f>
        <v>до 80</v>
      </c>
      <c r="H16" s="6" t="str">
        <f t="shared" ca="1" si="1"/>
        <v>от 70</v>
      </c>
      <c r="I16" s="6" t="str">
        <f t="shared" ca="1" si="1"/>
        <v>до 80</v>
      </c>
      <c r="J16" s="7" t="b">
        <f t="shared" ca="1" si="2"/>
        <v>1</v>
      </c>
      <c r="K16" s="7" t="b">
        <f t="shared" ca="1" si="2"/>
        <v>1</v>
      </c>
      <c r="L16" s="13" t="s">
        <v>26</v>
      </c>
    </row>
    <row r="17" spans="1:23" x14ac:dyDescent="0.25">
      <c r="A17" s="8" t="s">
        <v>28</v>
      </c>
      <c r="B17" s="8" t="str">
        <f t="array" aca="1" ref="B17" ca="1">CONCATENATE(SUBSTITUTE(A17,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,""),IF(ISBLANK(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),"",IF(ISERROR(IF(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&lt;0,"минус",LOOKUP(2,1/SEARCH({"-";"минус"},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),{"минус";"минус"}))),LOOKUP(99^99,--LEFT(MID(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&amp;"_0",MIN(FIND({0,1,2,3,4,5,6,7,8,9},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&amp;"_0123456789")),15),{1,2,3,4,5,6,7,8,9,10,11,12,13,14,15})),LOOKUP(99^99,--LEFT(MID(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&amp;"_0",MIN(FIND({0,1,2,3,4,5,6,7,8,9},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&amp;"_0123456789")),15),{1,2,3,4,5,6,7,8,9,10,11,12,13,14,15}))*(-1))))</f>
        <v>Не менее W3</v>
      </c>
      <c r="C17" s="8" t="str">
        <f t="array" aca="1" ref="C17" ca="1">TRIM(SUBSTITUTE(A17,CONCATENATE(SUBSTITUTE(A17,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,""),IF(ISBLANK(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),"",IF(ISERROR(IF(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&lt;0,"минус",LOOKUP(2,1/SEARCH({"-";"минус"},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),{"минус";"минус"}))),LOOKUP(99^99,--LEFT(MID(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&amp;"_0",MIN(FIND({0,1,2,3,4,5,6,7,8,9},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&amp;"_0123456789")),15),{1,2,3,4,5,6,7,8,9,10,11,12,13,14,15})),LOOKUP(99^99,--LEFT(MID(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&amp;"_0",MIN(FIND({0,1,2,3,4,5,6,7,8,9},MID(A17,MIN(IF((CODE(MID(A17,ROW(INDIRECT("1:"&amp;LEN(A17))),1))&gt;47)*(CODE(MID(A17,ROW(INDIRECT("1:"&amp;LEN(A17))),1))&lt;58)=1,ROW(INDIRECT("1:"&amp;LEN(A17))),"")),MAX(IF((CODE(MID(A17,ROW(INDIRECT("1:"&amp;LEN(A17))),1))&gt;47)*(CODE(MID(A17,ROW(INDIRECT("1:"&amp;LEN(A17))),1))&lt;58)=1,ROW(INDIRECT("1:"&amp;LEN(A17))),""))-MIN(IF((CODE(MID(A17,ROW(INDIRECT("1:"&amp;LEN(A17))),1))&gt;47)*(CODE(MID(A17,ROW(INDIRECT("1:"&amp;LEN(A17))),1))&lt;58)=1,ROW(INDIRECT("1:"&amp;LEN(A17))),""))+1)&amp;"_0123456789")),15),{1,2,3,4,5,6,7,8,9,10,11,12,13,14,15}))*(-1)))),""))</f>
        <v/>
      </c>
      <c r="D17" s="8" t="str">
        <f t="array" ref="D17">TRIM(LEFT(A17,MIN(IF(ISNUMBER(-MID(A17,ROW($2:$16),1)),ROW($2:$16)))+LEN(IF(ISBLANK(A17),"",IF(ISERROR(IF(A17&lt;0,"минус",LOOKUP(2,1/SEARCH({"-";"минус"},A17),{"минус";"минус"}))),LOOKUP(99^99,--LEFT(MID(A17&amp;"_0",MIN(FIND({0,1,2,3,4,5,6,7,8,9},A17&amp;"_0123456789")),15),{1,2,3,4,5,6,7,8,9,10,11,12,13,14,15})),LOOKUP(99^99,--LEFT(MID(A17&amp;"_0",MIN(FIND({0,1,2,3,4,5,6,7,8,9},A17&amp;"_0123456789")),15),{1,2,3,4,5,6,7,8,9,10,11,12,13,14,15}))*(-1))))))</f>
        <v>Не менее W3</v>
      </c>
      <c r="E17" s="8" t="str">
        <f t="array" ref="E17">IFERROR(TRIM(RIGHT(A17,LOOKUP(2,1/ISNUMBER(-MID(A17,ROW($2:$16),1)),ROW($2:$16))-MIN(IF(ISNUMBER(-MID(A17,ROW($2:$16),1)),ROW($2:$16)))-LEN(IF(ISBLANK(A17),"",IF(ISERROR(IF(A17&lt;0,"минус",LOOKUP(2,1/SEARCH({"-";"минус"},A17),{"минус";"минус"}))),LOOKUP(99^99,--LEFT(MID(A17&amp;"_0",MIN(FIND({0,1,2,3,4,5,6,7,8,9},A17&amp;"_0123456789")),15),{1,2,3,4,5,6,7,8,9,10,11,12,13,14,15})),LOOKUP(99^99,--LEFT(MID(A17&amp;"_0",MIN(FIND({0,1,2,3,4,5,6,7,8,9},A17&amp;"_0123456789")),15),{1,2,3,4,5,6,7,8,9,10,11,12,13,14,15}))*(-1)))))),"")</f>
        <v/>
      </c>
      <c r="F17" s="9" t="str">
        <f t="shared" si="0"/>
        <v>Не менее W3</v>
      </c>
      <c r="G17" s="9" t="str">
        <f t="array" ref="G17">TRIM(SUBSTITUTE(E17,CHAR(10),""))</f>
        <v/>
      </c>
      <c r="H17" s="10" t="str">
        <f t="shared" ca="1" si="1"/>
        <v>Не менее W3</v>
      </c>
      <c r="I17" s="10" t="str">
        <f t="shared" ca="1" si="1"/>
        <v/>
      </c>
      <c r="J17" s="7" t="b">
        <f t="shared" ca="1" si="2"/>
        <v>1</v>
      </c>
      <c r="K17" s="7" t="b">
        <f t="shared" ca="1" si="2"/>
        <v>1</v>
      </c>
    </row>
    <row r="18" spans="1:23" ht="25.5" x14ac:dyDescent="0.25">
      <c r="A18" s="8" t="s">
        <v>29</v>
      </c>
      <c r="B18" s="8" t="str">
        <f t="array" aca="1" ref="B18" ca="1">CONCATENATE(SUBSTITUTE(A18,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,""),IF(ISBLANK(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),"",IF(ISERROR(IF(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&lt;0,"минус",LOOKUP(2,1/SEARCH({"-";"минус"},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),{"минус";"минус"}))),LOOKUP(99^99,--LEFT(MID(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&amp;"_0",MIN(FIND({0,1,2,3,4,5,6,7,8,9},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&amp;"_0123456789")),15),{1,2,3,4,5,6,7,8,9,10,11,12,13,14,15})),LOOKUP(99^99,--LEFT(MID(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&amp;"_0",MIN(FIND({0,1,2,3,4,5,6,7,8,9},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&amp;"_0123456789")),15),{1,2,3,4,5,6,7,8,9,10,11,12,13,14,15}))*(-1))))</f>
        <v>Не менее W3</v>
      </c>
      <c r="C18" s="8" t="str">
        <f t="array" aca="1" ref="C18" ca="1">TRIM(SUBSTITUTE(A18,CONCATENATE(SUBSTITUTE(A18,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,""),IF(ISBLANK(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),"",IF(ISERROR(IF(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&lt;0,"минус",LOOKUP(2,1/SEARCH({"-";"минус"},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),{"минус";"минус"}))),LOOKUP(99^99,--LEFT(MID(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&amp;"_0",MIN(FIND({0,1,2,3,4,5,6,7,8,9},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&amp;"_0123456789")),15),{1,2,3,4,5,6,7,8,9,10,11,12,13,14,15})),LOOKUP(99^99,--LEFT(MID(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&amp;"_0",MIN(FIND({0,1,2,3,4,5,6,7,8,9},MID(A18,MIN(IF((CODE(MID(A18,ROW(INDIRECT("1:"&amp;LEN(A18))),1))&gt;47)*(CODE(MID(A18,ROW(INDIRECT("1:"&amp;LEN(A18))),1))&lt;58)=1,ROW(INDIRECT("1:"&amp;LEN(A18))),"")),MAX(IF((CODE(MID(A18,ROW(INDIRECT("1:"&amp;LEN(A18))),1))&gt;47)*(CODE(MID(A18,ROW(INDIRECT("1:"&amp;LEN(A18))),1))&lt;58)=1,ROW(INDIRECT("1:"&amp;LEN(A18))),""))-MIN(IF((CODE(MID(A18,ROW(INDIRECT("1:"&amp;LEN(A18))),1))&gt;47)*(CODE(MID(A18,ROW(INDIRECT("1:"&amp;LEN(A18))),1))&lt;58)=1,ROW(INDIRECT("1:"&amp;LEN(A18))),""))+1)&amp;"_0123456789")),15),{1,2,3,4,5,6,7,8,9,10,11,12,13,14,15}))*(-1)))),""))</f>
        <v>и менее W6</v>
      </c>
      <c r="D18" s="8" t="str">
        <f t="array" ref="D18">TRIM(LEFT(A18,MIN(IF(ISNUMBER(-MID(A18,ROW($2:$16),1)),ROW($2:$16)))+LEN(IF(ISBLANK(A18),"",IF(ISERROR(IF(A18&lt;0,"минус",LOOKUP(2,1/SEARCH({"-";"минус"},A18),{"минус";"минус"}))),LOOKUP(99^99,--LEFT(MID(A18&amp;"_0",MIN(FIND({0,1,2,3,4,5,6,7,8,9},A18&amp;"_0123456789")),15),{1,2,3,4,5,6,7,8,9,10,11,12,13,14,15})),LOOKUP(99^99,--LEFT(MID(A18&amp;"_0",MIN(FIND({0,1,2,3,4,5,6,7,8,9},A18&amp;"_0123456789")),15),{1,2,3,4,5,6,7,8,9,10,11,12,13,14,15}))*(-1))))))</f>
        <v>Не менее W3</v>
      </c>
      <c r="E18" s="8" t="str">
        <f t="array" ref="E18">IFERROR(TRIM(RIGHT(A18,LOOKUP(2,1/ISNUMBER(-MID(A18,ROW($2:$16),1)),ROW($2:$16))-MIN(IF(ISNUMBER(-MID(A18,ROW($2:$16),1)),ROW($2:$16)))-LEN(IF(ISBLANK(A18),"",IF(ISERROR(IF(A18&lt;0,"минус",LOOKUP(2,1/SEARCH({"-";"минус"},A18),{"минус";"минус"}))),LOOKUP(99^99,--LEFT(MID(A18&amp;"_0",MIN(FIND({0,1,2,3,4,5,6,7,8,9},A18&amp;"_0123456789")),15),{1,2,3,4,5,6,7,8,9,10,11,12,13,14,15})),LOOKUP(99^99,--LEFT(MID(A18&amp;"_0",MIN(FIND({0,1,2,3,4,5,6,7,8,9},A18&amp;"_0123456789")),15),{1,2,3,4,5,6,7,8,9,10,11,12,13,14,15}))*(-1)))))),"")</f>
        <v/>
      </c>
      <c r="F18" s="9" t="str">
        <f t="shared" si="0"/>
        <v>Не менее W3</v>
      </c>
      <c r="G18" s="9" t="str">
        <f t="array" ref="G18">TRIM(SUBSTITUTE(E18,CHAR(10),""))</f>
        <v/>
      </c>
      <c r="H18" s="10" t="str">
        <f t="shared" ca="1" si="1"/>
        <v>Не менее W3</v>
      </c>
      <c r="I18" s="10" t="str">
        <f t="shared" ca="1" si="1"/>
        <v>и менее W6</v>
      </c>
      <c r="J18" s="7" t="b">
        <f t="shared" ca="1" si="2"/>
        <v>1</v>
      </c>
      <c r="K18" s="7" t="b">
        <f t="shared" ca="1" si="2"/>
        <v>0</v>
      </c>
    </row>
    <row r="20" spans="1:23" s="3" customFormat="1" x14ac:dyDescent="0.25">
      <c r="A20" s="8"/>
      <c r="B20" s="8" t="e">
        <f>FIND({"а","не"},#REF!,0)</f>
        <v>#REF!</v>
      </c>
      <c r="C20" s="8"/>
      <c r="D20" s="8"/>
      <c r="E20" s="8"/>
      <c r="F20" s="9"/>
      <c r="G20" s="9"/>
      <c r="H20" s="10"/>
      <c r="I20" s="10"/>
      <c r="J20" s="7"/>
      <c r="K20" s="7"/>
      <c r="L20" s="13"/>
      <c r="R20"/>
      <c r="S20"/>
      <c r="T20"/>
      <c r="U20"/>
      <c r="V20"/>
      <c r="W20"/>
    </row>
  </sheetData>
  <autoFilter ref="J1:K16"/>
  <mergeCells count="1">
    <mergeCell ref="L8:W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КОНЕЧНАЯ РАЗБИВКА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Богомолов Иван Леонидович</dc:creator>
  <cp:lastModifiedBy>Богомолов Иван Леонидович</cp:lastModifiedBy>
  <dcterms:created xsi:type="dcterms:W3CDTF">2016-08-26T07:12:01Z</dcterms:created>
  <dcterms:modified xsi:type="dcterms:W3CDTF">2016-08-26T07:25:26Z</dcterms:modified>
</cp:coreProperties>
</file>