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835" windowHeight="9975"/>
  </bookViews>
  <sheets>
    <sheet name="табель" sheetId="1" r:id="rId1"/>
  </sheets>
  <definedNames>
    <definedName name="_xlnm.Print_Area" localSheetId="0">табель!$A$1:$Y$22</definedName>
  </definedNames>
  <calcPr calcId="145621"/>
</workbook>
</file>

<file path=xl/calcChain.xml><?xml version="1.0" encoding="utf-8"?>
<calcChain xmlns="http://schemas.openxmlformats.org/spreadsheetml/2006/main">
  <c r="V4" i="1" l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Z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V14" i="1" s="1"/>
  <c r="AA14" i="1" s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Z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V12" i="1" s="1"/>
  <c r="AA12" i="1" s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Z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V10" i="1" s="1"/>
  <c r="AA10" i="1" s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Z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V8" i="1" s="1"/>
  <c r="AA8" i="1" s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Z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V6" i="1" s="1"/>
  <c r="AA6" i="1" s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Z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AA4" i="1" l="1"/>
</calcChain>
</file>

<file path=xl/sharedStrings.xml><?xml version="1.0" encoding="utf-8"?>
<sst xmlns="http://schemas.openxmlformats.org/spreadsheetml/2006/main" count="560" uniqueCount="61">
  <si>
    <t>п/п</t>
  </si>
  <si>
    <t>Фамилия, имя, отчество</t>
  </si>
  <si>
    <t>Профессия, должность</t>
  </si>
  <si>
    <t>Разряд рабочего</t>
  </si>
  <si>
    <t>Табельный номер</t>
  </si>
  <si>
    <t>Отработано по числам месяца</t>
  </si>
  <si>
    <t>Итого отработано часов</t>
  </si>
  <si>
    <t>Отсутствия</t>
  </si>
  <si>
    <t>-</t>
  </si>
  <si>
    <t>б/л</t>
  </si>
  <si>
    <t>по среднему</t>
  </si>
  <si>
    <t>отпуск</t>
  </si>
  <si>
    <t>Сотрудник</t>
  </si>
  <si>
    <t>Должность</t>
  </si>
  <si>
    <t>Тариф</t>
  </si>
  <si>
    <t>Отработано часов</t>
  </si>
  <si>
    <t>Отработано дней</t>
  </si>
  <si>
    <t>Сумма к начислению (регл)</t>
  </si>
  <si>
    <t>Аксёненко Владимир Николаевич</t>
  </si>
  <si>
    <t xml:space="preserve">Слесарь по осмотру и ремонту локомотивов  </t>
  </si>
  <si>
    <t>Слесарь по осмотру и ремонту локомотивов на пунктах технического обслуживания</t>
  </si>
  <si>
    <t>Я 4
Н 2</t>
  </si>
  <si>
    <t>Я 8
Н 6</t>
  </si>
  <si>
    <t>Я 12</t>
  </si>
  <si>
    <t>Афанасьев Александр Григорьевич</t>
  </si>
  <si>
    <t>Бригадир (освобожденный) предприятий железнодорожного транспорта</t>
  </si>
  <si>
    <t>Я 11</t>
  </si>
  <si>
    <t>Барановский Евгений Анатольевич</t>
  </si>
  <si>
    <t>Бочкарников Артём Игоревич</t>
  </si>
  <si>
    <t>Будько Юрий Борисович</t>
  </si>
  <si>
    <t>Бураков Андрей Сергеевич</t>
  </si>
  <si>
    <t>Варламов Сергей Иванович</t>
  </si>
  <si>
    <t>Ефремов Сергей Александрович</t>
  </si>
  <si>
    <t>Золотуев Алексей Сергеевич</t>
  </si>
  <si>
    <t>Иванов Олег Владимирович</t>
  </si>
  <si>
    <t>Ильин Максим Николаевич</t>
  </si>
  <si>
    <t>Каверин Александр Германович</t>
  </si>
  <si>
    <t>Катаев Андрей Федорович</t>
  </si>
  <si>
    <t>Катаев Павел Федорович</t>
  </si>
  <si>
    <t>Слесарь по осмотру и ремонту локомотивов на пунктах технического обслуживания</t>
  </si>
  <si>
    <t>Макковеев Владимир Николаевич</t>
  </si>
  <si>
    <t>Маслов Александр Владимирович</t>
  </si>
  <si>
    <t>Матузов Евгений Владимирович</t>
  </si>
  <si>
    <t>Нагибович Иван Геннадьевич</t>
  </si>
  <si>
    <t>Нестеров Василий Геннадьевич</t>
  </si>
  <si>
    <t>Я 3</t>
  </si>
  <si>
    <t>Першиков Олег Вячеславович</t>
  </si>
  <si>
    <t>Саргин Артем Александрович</t>
  </si>
  <si>
    <t>Столяр Максим Олегович</t>
  </si>
  <si>
    <t>Трифонов Сергей Николаевич</t>
  </si>
  <si>
    <t>Трухин Дмитрий Сергеевич</t>
  </si>
  <si>
    <t>Ушаков Александр Владимирович</t>
  </si>
  <si>
    <t>Фёдоров Андрей Анатольевич</t>
  </si>
  <si>
    <t>Чистохин Анатолий Алексеевич</t>
  </si>
  <si>
    <t>Юдин Егор Александрович</t>
  </si>
  <si>
    <t>Ярославцев Алексей Александрович</t>
  </si>
  <si>
    <t>Итого:</t>
  </si>
  <si>
    <t xml:space="preserve">Мастер                                                                </t>
  </si>
  <si>
    <t>Д.В. Шахуров</t>
  </si>
  <si>
    <t xml:space="preserve">Инженер по организации  и нормированию труда                              </t>
  </si>
  <si>
    <t>Н.И. Зверобоева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</si>
</sst>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&quot; пн&quot;"/>
    <numFmt numFmtId="165" formatCode="0&quot; вт&quot;"/>
    <numFmt numFmtId="166" formatCode="0&quot; ср&quot;"/>
    <numFmt numFmtId="167" formatCode="0&quot; чт&quot;"/>
    <numFmt numFmtId="168" formatCode="0&quot; пт&quot;"/>
    <numFmt numFmtId="169" formatCode="0&quot; сб&quot;"/>
    <numFmt numFmtId="170" formatCode="0&quot; вс&quot;"/>
    <numFmt numFmtId="171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color rgb="FF594304"/>
      <name val="Arial"/>
      <family val="2"/>
    </font>
    <font>
      <b/>
      <sz val="9"/>
      <color rgb="FF993300"/>
      <name val="Arial"/>
      <family val="2"/>
    </font>
    <font>
      <b/>
      <sz val="9"/>
      <color rgb="FFFF0000"/>
      <name val="Arial"/>
      <family val="2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5F2DD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/>
    </xf>
    <xf numFmtId="164" fontId="2" fillId="2" borderId="10" xfId="0" applyNumberFormat="1" applyFont="1" applyFill="1" applyBorder="1" applyAlignment="1">
      <alignment horizontal="center" vertical="top" wrapText="1"/>
    </xf>
    <xf numFmtId="165" fontId="2" fillId="2" borderId="10" xfId="0" applyNumberFormat="1" applyFont="1" applyFill="1" applyBorder="1" applyAlignment="1">
      <alignment horizontal="center" vertical="top" wrapText="1"/>
    </xf>
    <xf numFmtId="166" fontId="2" fillId="2" borderId="10" xfId="0" applyNumberFormat="1" applyFont="1" applyFill="1" applyBorder="1" applyAlignment="1">
      <alignment horizontal="center" vertical="top" wrapText="1"/>
    </xf>
    <xf numFmtId="167" fontId="2" fillId="2" borderId="10" xfId="0" applyNumberFormat="1" applyFont="1" applyFill="1" applyBorder="1" applyAlignment="1">
      <alignment horizontal="center" vertical="top" wrapText="1"/>
    </xf>
    <xf numFmtId="168" fontId="2" fillId="2" borderId="10" xfId="0" applyNumberFormat="1" applyFont="1" applyFill="1" applyBorder="1" applyAlignment="1">
      <alignment horizontal="center" vertical="top" wrapText="1"/>
    </xf>
    <xf numFmtId="169" fontId="3" fillId="2" borderId="10" xfId="0" applyNumberFormat="1" applyFont="1" applyFill="1" applyBorder="1" applyAlignment="1">
      <alignment horizontal="center" vertical="top" wrapText="1"/>
    </xf>
    <xf numFmtId="170" fontId="4" fillId="2" borderId="10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3" borderId="10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7" fillId="4" borderId="10" xfId="0" applyFont="1" applyFill="1" applyBorder="1" applyAlignment="1">
      <alignment horizontal="left" vertical="top"/>
    </xf>
    <xf numFmtId="171" fontId="7" fillId="4" borderId="10" xfId="0" applyNumberFormat="1" applyFont="1" applyFill="1" applyBorder="1" applyAlignment="1">
      <alignment horizontal="right" vertical="top" wrapText="1"/>
    </xf>
    <xf numFmtId="2" fontId="7" fillId="4" borderId="10" xfId="0" applyNumberFormat="1" applyFont="1" applyFill="1" applyBorder="1" applyAlignment="1">
      <alignment horizontal="right" vertical="top" wrapText="1"/>
    </xf>
    <xf numFmtId="0" fontId="7" fillId="4" borderId="10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2" borderId="10" xfId="0" applyFont="1" applyFill="1" applyBorder="1" applyAlignment="1">
      <alignment horizontal="right" vertical="top"/>
    </xf>
    <xf numFmtId="4" fontId="2" fillId="2" borderId="10" xfId="0" applyNumberFormat="1" applyFont="1" applyFill="1" applyBorder="1" applyAlignment="1">
      <alignment horizontal="left" vertical="top"/>
    </xf>
    <xf numFmtId="2" fontId="2" fillId="2" borderId="10" xfId="0" applyNumberFormat="1" applyFont="1" applyFill="1" applyBorder="1" applyAlignment="1">
      <alignment horizontal="left" vertical="top"/>
    </xf>
    <xf numFmtId="0" fontId="1" fillId="0" borderId="0" xfId="0" applyFont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6"/>
  <sheetViews>
    <sheetView showZeros="0" tabSelected="1" view="pageBreakPreview" zoomScale="80" zoomScaleNormal="60" zoomScaleSheetLayoutView="80" workbookViewId="0">
      <selection activeCell="R16" sqref="R16"/>
    </sheetView>
  </sheetViews>
  <sheetFormatPr defaultRowHeight="15" x14ac:dyDescent="0.25"/>
  <cols>
    <col min="1" max="1" width="4.140625" style="9" customWidth="1"/>
    <col min="2" max="2" width="26.140625" style="59" customWidth="1"/>
    <col min="3" max="3" width="22.5703125" style="9" customWidth="1"/>
    <col min="4" max="4" width="11.85546875" style="9" customWidth="1"/>
    <col min="5" max="5" width="14.28515625" style="9" customWidth="1"/>
    <col min="6" max="6" width="5.28515625" style="9" bestFit="1" customWidth="1"/>
    <col min="7" max="21" width="6.5703125" style="9" bestFit="1" customWidth="1"/>
    <col min="22" max="23" width="9.140625" style="9"/>
    <col min="24" max="24" width="12.7109375" style="9" customWidth="1"/>
    <col min="25" max="28" width="9.140625" style="9"/>
    <col min="29" max="30" width="9.140625" style="10"/>
    <col min="31" max="16384" width="9.140625" style="9"/>
  </cols>
  <sheetData>
    <row r="1" spans="1:65" ht="4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7" t="s">
        <v>6</v>
      </c>
      <c r="W1" s="4" t="s">
        <v>7</v>
      </c>
      <c r="X1" s="5"/>
      <c r="Y1" s="8"/>
    </row>
    <row r="2" spans="1:65" x14ac:dyDescent="0.25">
      <c r="A2" s="11"/>
      <c r="B2" s="12"/>
      <c r="C2" s="13"/>
      <c r="D2" s="13"/>
      <c r="E2" s="13"/>
      <c r="F2" s="14">
        <v>1</v>
      </c>
      <c r="G2" s="14">
        <v>2</v>
      </c>
      <c r="H2" s="14">
        <v>3</v>
      </c>
      <c r="I2" s="14">
        <v>4</v>
      </c>
      <c r="J2" s="14">
        <v>5</v>
      </c>
      <c r="K2" s="14">
        <v>6</v>
      </c>
      <c r="L2" s="14">
        <v>7</v>
      </c>
      <c r="M2" s="14">
        <v>8</v>
      </c>
      <c r="N2" s="14">
        <v>9</v>
      </c>
      <c r="O2" s="14">
        <v>10</v>
      </c>
      <c r="P2" s="14">
        <v>11</v>
      </c>
      <c r="Q2" s="14">
        <v>12</v>
      </c>
      <c r="R2" s="14">
        <v>13</v>
      </c>
      <c r="S2" s="14">
        <v>14</v>
      </c>
      <c r="T2" s="14">
        <v>15</v>
      </c>
      <c r="U2" s="14" t="s">
        <v>8</v>
      </c>
      <c r="V2" s="14"/>
      <c r="W2" s="14"/>
      <c r="X2" s="14"/>
      <c r="Y2" s="15"/>
    </row>
    <row r="3" spans="1:65" ht="15.75" thickBot="1" x14ac:dyDescent="0.3">
      <c r="A3" s="16"/>
      <c r="B3" s="17"/>
      <c r="C3" s="18"/>
      <c r="D3" s="18"/>
      <c r="E3" s="18"/>
      <c r="F3" s="19">
        <v>16</v>
      </c>
      <c r="G3" s="19">
        <v>17</v>
      </c>
      <c r="H3" s="19">
        <v>18</v>
      </c>
      <c r="I3" s="19">
        <v>19</v>
      </c>
      <c r="J3" s="19">
        <v>20</v>
      </c>
      <c r="K3" s="19">
        <v>21</v>
      </c>
      <c r="L3" s="19">
        <v>22</v>
      </c>
      <c r="M3" s="19">
        <v>23</v>
      </c>
      <c r="N3" s="19">
        <v>24</v>
      </c>
      <c r="O3" s="19">
        <v>25</v>
      </c>
      <c r="P3" s="19">
        <v>26</v>
      </c>
      <c r="Q3" s="19">
        <v>27</v>
      </c>
      <c r="R3" s="19">
        <v>28</v>
      </c>
      <c r="S3" s="19">
        <v>29</v>
      </c>
      <c r="T3" s="19">
        <v>30</v>
      </c>
      <c r="U3" s="19">
        <v>31</v>
      </c>
      <c r="V3" s="19"/>
      <c r="W3" s="19" t="s">
        <v>9</v>
      </c>
      <c r="X3" s="19" t="s">
        <v>10</v>
      </c>
      <c r="Y3" s="20" t="s">
        <v>11</v>
      </c>
      <c r="AC3" s="21" t="s">
        <v>12</v>
      </c>
      <c r="AD3" s="21" t="s">
        <v>13</v>
      </c>
      <c r="AE3" s="21" t="s">
        <v>14</v>
      </c>
      <c r="AF3" s="21" t="s">
        <v>15</v>
      </c>
      <c r="AG3" s="21" t="s">
        <v>16</v>
      </c>
      <c r="AH3" s="21" t="s">
        <v>17</v>
      </c>
      <c r="AI3" s="22">
        <v>1</v>
      </c>
      <c r="AJ3" s="23">
        <v>2</v>
      </c>
      <c r="AK3" s="24">
        <v>3</v>
      </c>
      <c r="AL3" s="25">
        <v>4</v>
      </c>
      <c r="AM3" s="26">
        <v>5</v>
      </c>
      <c r="AN3" s="27">
        <v>6</v>
      </c>
      <c r="AO3" s="28">
        <v>7</v>
      </c>
      <c r="AP3" s="22">
        <v>8</v>
      </c>
      <c r="AQ3" s="23">
        <v>9</v>
      </c>
      <c r="AR3" s="24">
        <v>10</v>
      </c>
      <c r="AS3" s="25">
        <v>11</v>
      </c>
      <c r="AT3" s="26">
        <v>12</v>
      </c>
      <c r="AU3" s="27">
        <v>13</v>
      </c>
      <c r="AV3" s="28">
        <v>14</v>
      </c>
      <c r="AW3" s="22">
        <v>15</v>
      </c>
      <c r="AX3" s="23">
        <v>16</v>
      </c>
      <c r="AY3" s="24">
        <v>17</v>
      </c>
      <c r="AZ3" s="25">
        <v>18</v>
      </c>
      <c r="BA3" s="26">
        <v>19</v>
      </c>
      <c r="BB3" s="27">
        <v>20</v>
      </c>
      <c r="BC3" s="28">
        <v>21</v>
      </c>
      <c r="BD3" s="22">
        <v>22</v>
      </c>
      <c r="BE3" s="23">
        <v>23</v>
      </c>
      <c r="BF3" s="24">
        <v>24</v>
      </c>
      <c r="BG3" s="25">
        <v>25</v>
      </c>
      <c r="BH3" s="26">
        <v>26</v>
      </c>
      <c r="BI3" s="27">
        <v>27</v>
      </c>
      <c r="BJ3" s="28">
        <v>28</v>
      </c>
      <c r="BK3" s="22">
        <v>29</v>
      </c>
      <c r="BL3" s="23">
        <v>30</v>
      </c>
      <c r="BM3" s="24">
        <v>31</v>
      </c>
    </row>
    <row r="4" spans="1:65" ht="22.5" x14ac:dyDescent="0.25">
      <c r="A4" s="29">
        <v>1</v>
      </c>
      <c r="B4" s="2" t="s">
        <v>18</v>
      </c>
      <c r="C4" s="3" t="s">
        <v>19</v>
      </c>
      <c r="D4" s="30">
        <v>4</v>
      </c>
      <c r="E4" s="30">
        <v>700000228</v>
      </c>
      <c r="F4" s="31" t="str">
        <f>INDEX($AI$4:$BM$33,MATCH($B$4,$AC$3:$AC$33,0),MATCH(F2,$AI$3:$BM$3,0))</f>
        <v>Я 11</v>
      </c>
      <c r="G4" s="31" t="str">
        <f>INDEX($AI$4:$BM$33,MATCH($B$4,$AC$3:$AC$33,0),MATCH(G2,$AI$3:$BM$3,0))</f>
        <v>Я 11</v>
      </c>
      <c r="H4" s="31">
        <f>INDEX($AI$4:$BM$33,MATCH($B$4,$AC$3:$AC$33,0),MATCH(H2,$AI$3:$BM$3,0))</f>
        <v>0</v>
      </c>
      <c r="I4" s="31">
        <f>INDEX($AI$4:$BM$33,MATCH($B$4,$AC$3:$AC$33,0),MATCH(I2,$AI$3:$BM$3,0))</f>
        <v>0</v>
      </c>
      <c r="J4" s="31" t="str">
        <f>INDEX($AI$4:$BM$33,MATCH($B$4,$AC$3:$AC$33,0),MATCH(J2,$AI$3:$BM$3,0))</f>
        <v>Я 11</v>
      </c>
      <c r="K4" s="31" t="str">
        <f>INDEX($AI$4:$BM$33,MATCH($B$4,$AC$3:$AC$33,0),MATCH(K2,$AI$3:$BM$3,0))</f>
        <v>Я 11</v>
      </c>
      <c r="L4" s="31">
        <f>INDEX($AI$4:$BM$33,MATCH($B$4,$AC$3:$AC$33,0),MATCH(L2,$AI$3:$BM$3,0))</f>
        <v>0</v>
      </c>
      <c r="M4" s="31">
        <f>INDEX($AI$4:$BM$33,MATCH($B$4,$AC$3:$AC$33,0),MATCH(M2,$AI$3:$BM$3,0))</f>
        <v>0</v>
      </c>
      <c r="N4" s="31" t="str">
        <f>INDEX($AI$4:$BM$33,MATCH($B$4,$AC$3:$AC$33,0),MATCH(N2,$AI$3:$BM$3,0))</f>
        <v>Я 11</v>
      </c>
      <c r="O4" s="31" t="str">
        <f>INDEX($AI$4:$BM$33,MATCH($B$4,$AC$3:$AC$33,0),MATCH(O2,$AI$3:$BM$3,0))</f>
        <v>Я 11</v>
      </c>
      <c r="P4" s="31">
        <f>INDEX($AI$4:$BM$33,MATCH($B$4,$AC$3:$AC$33,0),MATCH(P2,$AI$3:$BM$3,0))</f>
        <v>0</v>
      </c>
      <c r="Q4" s="31">
        <f>INDEX($AI$4:$BM$33,MATCH($B$4,$AC$3:$AC$33,0),MATCH(Q2,$AI$3:$BM$3,0))</f>
        <v>0</v>
      </c>
      <c r="R4" s="31" t="str">
        <f>INDEX($AI$4:$BM$33,MATCH($B$4,$AC$3:$AC$33,0),MATCH(R2,$AI$3:$BM$3,0))</f>
        <v>Я 11</v>
      </c>
      <c r="S4" s="31" t="str">
        <f>INDEX($AI$4:$BM$33,MATCH($B$4,$AC$3:$AC$33,0),MATCH(S2,$AI$3:$BM$3,0))</f>
        <v>Я 11</v>
      </c>
      <c r="T4" s="31">
        <f>INDEX($AI$4:$BM$33,MATCH($B$4,$AC$3:$AC$33,0),MATCH(T2,$AI$3:$BM$3,0))</f>
        <v>0</v>
      </c>
      <c r="U4" s="31"/>
      <c r="V4" s="32">
        <f>SUM(F4:U5)</f>
        <v>0</v>
      </c>
      <c r="W4" s="32"/>
      <c r="X4" s="32"/>
      <c r="Y4" s="33"/>
      <c r="Z4" s="33">
        <f>IF(D4=2,58.25,IF(D4=3,69.31,IF(D4=4,80.36,IF(D4=5,90.14,IF(D4=6,98.22,IF(D4=7,106.3,0))))))</f>
        <v>80.36</v>
      </c>
      <c r="AA4" s="33">
        <f>V4*Z4</f>
        <v>0</v>
      </c>
      <c r="AC4" s="34" t="s">
        <v>18</v>
      </c>
      <c r="AD4" s="34" t="s">
        <v>20</v>
      </c>
      <c r="AE4" s="35">
        <v>82.22</v>
      </c>
      <c r="AF4" s="36">
        <v>24</v>
      </c>
      <c r="AG4" s="36">
        <v>3</v>
      </c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 t="s">
        <v>21</v>
      </c>
      <c r="BK4" s="37" t="s">
        <v>22</v>
      </c>
      <c r="BL4" s="37"/>
      <c r="BM4" s="37" t="s">
        <v>23</v>
      </c>
    </row>
    <row r="5" spans="1:65" ht="27" customHeight="1" thickBot="1" x14ac:dyDescent="0.3">
      <c r="A5" s="38"/>
      <c r="B5" s="39"/>
      <c r="C5" s="13"/>
      <c r="D5" s="40"/>
      <c r="E5" s="40"/>
      <c r="F5" s="31">
        <f>INDEX($AI$4:$BM$33,MATCH($B$4,$AC$3:$AC$33,0),MATCH(F3,$AI$3:$BM$3,0))</f>
        <v>0</v>
      </c>
      <c r="G5" s="31" t="str">
        <f>INDEX($AI$4:$BM$33,MATCH($B$4,$AC$3:$AC$33,0),MATCH(G3,$AI$3:$BM$3,0))</f>
        <v>Я 11</v>
      </c>
      <c r="H5" s="31" t="str">
        <f>INDEX($AI$4:$BM$33,MATCH($B$4,$AC$3:$AC$33,0),MATCH(H3,$AI$3:$BM$3,0))</f>
        <v>Я 11</v>
      </c>
      <c r="I5" s="31">
        <f>INDEX($AI$4:$BM$33,MATCH($B$4,$AC$3:$AC$33,0),MATCH(I3,$AI$3:$BM$3,0))</f>
        <v>0</v>
      </c>
      <c r="J5" s="31">
        <f>INDEX($AI$4:$BM$33,MATCH($B$4,$AC$3:$AC$33,0),MATCH(J3,$AI$3:$BM$3,0))</f>
        <v>0</v>
      </c>
      <c r="K5" s="31">
        <f>INDEX($AI$4:$BM$33,MATCH($B$4,$AC$3:$AC$33,0),MATCH(K3,$AI$3:$BM$3,0))</f>
        <v>0</v>
      </c>
      <c r="L5" s="31">
        <f>INDEX($AI$4:$BM$33,MATCH($B$4,$AC$3:$AC$33,0),MATCH(L3,$AI$3:$BM$3,0))</f>
        <v>0</v>
      </c>
      <c r="M5" s="31">
        <f>INDEX($AI$4:$BM$33,MATCH($B$4,$AC$3:$AC$33,0),MATCH(M3,$AI$3:$BM$3,0))</f>
        <v>0</v>
      </c>
      <c r="N5" s="31">
        <f>INDEX($AI$4:$BM$33,MATCH($B$4,$AC$3:$AC$33,0),MATCH(N3,$AI$3:$BM$3,0))</f>
        <v>0</v>
      </c>
      <c r="O5" s="31">
        <f>INDEX($AI$4:$BM$33,MATCH($B$4,$AC$3:$AC$33,0),MATCH(O3,$AI$3:$BM$3,0))</f>
        <v>0</v>
      </c>
      <c r="P5" s="31">
        <f>INDEX($AI$4:$BM$33,MATCH($B$4,$AC$3:$AC$33,0),MATCH(P3,$AI$3:$BM$3,0))</f>
        <v>0</v>
      </c>
      <c r="Q5" s="31">
        <f>INDEX($AI$4:$BM$33,MATCH($B$4,$AC$3:$AC$33,0),MATCH(Q3,$AI$3:$BM$3,0))</f>
        <v>0</v>
      </c>
      <c r="R5" s="31">
        <f>INDEX($AI$4:$BM$33,MATCH($B$4,$AC$3:$AC$33,0),MATCH(R3,$AI$3:$BM$3,0))</f>
        <v>0</v>
      </c>
      <c r="S5" s="31">
        <f>INDEX($AI$4:$BM$33,MATCH($B$4,$AC$3:$AC$33,0),MATCH(S3,$AI$3:$BM$3,0))</f>
        <v>0</v>
      </c>
      <c r="T5" s="31">
        <f>INDEX($AI$4:$BM$33,MATCH($B$4,$AC$3:$AC$33,0),MATCH(T3,$AI$3:$BM$3,0))</f>
        <v>0</v>
      </c>
      <c r="U5" s="31">
        <f>INDEX($AI$4:$BM$33,MATCH($B$4,$AC$3:$AC$33,0),MATCH(U3,$AI$3:$BM$3,0))</f>
        <v>0</v>
      </c>
      <c r="V5" s="41"/>
      <c r="W5" s="42"/>
      <c r="X5" s="42"/>
      <c r="Y5" s="43"/>
      <c r="Z5" s="43"/>
      <c r="AA5" s="43"/>
      <c r="AC5" s="34" t="s">
        <v>24</v>
      </c>
      <c r="AD5" s="34" t="s">
        <v>25</v>
      </c>
      <c r="AE5" s="35">
        <v>117.02</v>
      </c>
      <c r="AF5" s="36">
        <v>110</v>
      </c>
      <c r="AG5" s="36">
        <v>10</v>
      </c>
      <c r="AH5" s="37"/>
      <c r="AI5" s="37" t="s">
        <v>26</v>
      </c>
      <c r="AJ5" s="37" t="s">
        <v>26</v>
      </c>
      <c r="AK5" s="37"/>
      <c r="AL5" s="37"/>
      <c r="AM5" s="37" t="s">
        <v>26</v>
      </c>
      <c r="AN5" s="37" t="s">
        <v>26</v>
      </c>
      <c r="AO5" s="37"/>
      <c r="AP5" s="37"/>
      <c r="AQ5" s="37" t="s">
        <v>26</v>
      </c>
      <c r="AR5" s="37" t="s">
        <v>26</v>
      </c>
      <c r="AS5" s="37"/>
      <c r="AT5" s="37"/>
      <c r="AU5" s="37" t="s">
        <v>26</v>
      </c>
      <c r="AV5" s="37" t="s">
        <v>26</v>
      </c>
      <c r="AW5" s="37"/>
      <c r="AX5" s="37"/>
      <c r="AY5" s="37" t="s">
        <v>26</v>
      </c>
      <c r="AZ5" s="37" t="s">
        <v>26</v>
      </c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</row>
    <row r="6" spans="1:65" ht="20.25" customHeight="1" x14ac:dyDescent="0.25">
      <c r="A6" s="29">
        <v>2</v>
      </c>
      <c r="B6" s="44" t="s">
        <v>24</v>
      </c>
      <c r="C6" s="45" t="s">
        <v>19</v>
      </c>
      <c r="D6" s="46">
        <v>4</v>
      </c>
      <c r="E6" s="46">
        <v>700000939</v>
      </c>
      <c r="F6" s="31">
        <f>INDEX($AI$4:$BM$33,MATCH($B$6,$AC$3:$AC$33,0),MATCH(F2,$AI$3:$BM$3,0))</f>
        <v>0</v>
      </c>
      <c r="G6" s="31">
        <f>INDEX($AI$4:$BM$33,MATCH($B$6,$AC$3:$AC$33,0),MATCH(G2,$AI$3:$BM$3,0))</f>
        <v>0</v>
      </c>
      <c r="H6" s="31" t="str">
        <f>INDEX($AI$4:$BM$33,MATCH($B$6,$AC$3:$AC$33,0),MATCH(H2,$AI$3:$BM$3,0))</f>
        <v>Я 11</v>
      </c>
      <c r="I6" s="31" t="str">
        <f>INDEX($AI$4:$BM$33,MATCH($B$6,$AC$3:$AC$33,0),MATCH(I2,$AI$3:$BM$3,0))</f>
        <v>Я 11</v>
      </c>
      <c r="J6" s="31">
        <f>INDEX($AI$4:$BM$33,MATCH($B$6,$AC$3:$AC$33,0),MATCH(J2,$AI$3:$BM$3,0))</f>
        <v>0</v>
      </c>
      <c r="K6" s="31">
        <f>INDEX($AI$4:$BM$33,MATCH($B$6,$AC$3:$AC$33,0),MATCH(K2,$AI$3:$BM$3,0))</f>
        <v>0</v>
      </c>
      <c r="L6" s="31" t="str">
        <f>INDEX($AI$4:$BM$33,MATCH($B$6,$AC$3:$AC$33,0),MATCH(L2,$AI$3:$BM$3,0))</f>
        <v>Я 11</v>
      </c>
      <c r="M6" s="31" t="str">
        <f>INDEX($AI$4:$BM$33,MATCH($B$6,$AC$3:$AC$33,0),MATCH(M2,$AI$3:$BM$3,0))</f>
        <v>Я 11</v>
      </c>
      <c r="N6" s="31">
        <f>INDEX($AI$4:$BM$33,MATCH($B$6,$AC$3:$AC$33,0),MATCH(N2,$AI$3:$BM$3,0))</f>
        <v>0</v>
      </c>
      <c r="O6" s="31">
        <f>INDEX($AI$4:$BM$33,MATCH($B$6,$AC$3:$AC$33,0),MATCH(O2,$AI$3:$BM$3,0))</f>
        <v>0</v>
      </c>
      <c r="P6" s="31" t="str">
        <f>INDEX($AI$4:$BM$33,MATCH($B$6,$AC$3:$AC$33,0),MATCH(P2,$AI$3:$BM$3,0))</f>
        <v>Я 11</v>
      </c>
      <c r="Q6" s="31" t="str">
        <f>INDEX($AI$4:$BM$33,MATCH($B$6,$AC$3:$AC$33,0),MATCH(Q2,$AI$3:$BM$3,0))</f>
        <v>Я 11</v>
      </c>
      <c r="R6" s="31">
        <f>INDEX($AI$4:$BM$33,MATCH($B$6,$AC$3:$AC$33,0),MATCH(R2,$AI$3:$BM$3,0))</f>
        <v>0</v>
      </c>
      <c r="S6" s="31">
        <f>INDEX($AI$4:$BM$33,MATCH($B$6,$AC$3:$AC$33,0),MATCH(S2,$AI$3:$BM$3,0))</f>
        <v>0</v>
      </c>
      <c r="T6" s="31" t="str">
        <f>INDEX($AI$4:$BM$33,MATCH($B$6,$AC$3:$AC$33,0),MATCH(T2,$AI$3:$BM$3,0))</f>
        <v>Я 11</v>
      </c>
      <c r="U6" s="31"/>
      <c r="V6" s="47">
        <f>SUM(F6:U7)</f>
        <v>0</v>
      </c>
      <c r="W6" s="47"/>
      <c r="X6" s="47"/>
      <c r="Y6" s="48"/>
      <c r="Z6" s="33">
        <f t="shared" ref="Z6" si="0">IF(D6=2,58.25,IF(D6=3,69.31,IF(D6=4,80.36,IF(D6=5,90.14,IF(D6=6,98.22,IF(D6=7,106.3,0))))))</f>
        <v>80.36</v>
      </c>
      <c r="AA6" s="33">
        <f t="shared" ref="AA6" si="1">V6*Z6</f>
        <v>0</v>
      </c>
      <c r="AC6" s="34" t="s">
        <v>27</v>
      </c>
      <c r="AD6" s="34" t="s">
        <v>20</v>
      </c>
      <c r="AE6" s="35">
        <v>108.75</v>
      </c>
      <c r="AF6" s="36">
        <v>165</v>
      </c>
      <c r="AG6" s="36">
        <v>15</v>
      </c>
      <c r="AH6" s="37"/>
      <c r="AI6" s="37"/>
      <c r="AJ6" s="37"/>
      <c r="AK6" s="37" t="s">
        <v>26</v>
      </c>
      <c r="AL6" s="37" t="s">
        <v>26</v>
      </c>
      <c r="AM6" s="37"/>
      <c r="AN6" s="37"/>
      <c r="AO6" s="37" t="s">
        <v>26</v>
      </c>
      <c r="AP6" s="37" t="s">
        <v>26</v>
      </c>
      <c r="AQ6" s="37"/>
      <c r="AR6" s="37"/>
      <c r="AS6" s="37" t="s">
        <v>26</v>
      </c>
      <c r="AT6" s="37" t="s">
        <v>26</v>
      </c>
      <c r="AU6" s="37"/>
      <c r="AV6" s="37"/>
      <c r="AW6" s="37" t="s">
        <v>26</v>
      </c>
      <c r="AX6" s="37" t="s">
        <v>26</v>
      </c>
      <c r="AY6" s="37"/>
      <c r="AZ6" s="37"/>
      <c r="BA6" s="37" t="s">
        <v>26</v>
      </c>
      <c r="BB6" s="37" t="s">
        <v>26</v>
      </c>
      <c r="BC6" s="37"/>
      <c r="BD6" s="37"/>
      <c r="BE6" s="37" t="s">
        <v>26</v>
      </c>
      <c r="BF6" s="37" t="s">
        <v>26</v>
      </c>
      <c r="BG6" s="37"/>
      <c r="BH6" s="37"/>
      <c r="BI6" s="37" t="s">
        <v>26</v>
      </c>
      <c r="BJ6" s="37" t="s">
        <v>26</v>
      </c>
      <c r="BK6" s="37"/>
      <c r="BL6" s="37"/>
      <c r="BM6" s="37" t="s">
        <v>26</v>
      </c>
    </row>
    <row r="7" spans="1:65" ht="23.25" thickBot="1" x14ac:dyDescent="0.3">
      <c r="A7" s="38"/>
      <c r="B7" s="39"/>
      <c r="C7" s="45"/>
      <c r="D7" s="40"/>
      <c r="E7" s="40"/>
      <c r="F7" s="31" t="str">
        <f>INDEX($AI$4:$BM$33,MATCH($B$6,$AC$3:$AC$33,0),MATCH(F3,$AI$3:$BM$3,0))</f>
        <v>Я 11</v>
      </c>
      <c r="G7" s="31">
        <f>INDEX($AI$4:$BM$33,MATCH($B$6,$AC$3:$AC$33,0),MATCH(G3,$AI$3:$BM$3,0))</f>
        <v>0</v>
      </c>
      <c r="H7" s="31">
        <f>INDEX($AI$4:$BM$33,MATCH($B$6,$AC$3:$AC$33,0),MATCH(H3,$AI$3:$BM$3,0))</f>
        <v>0</v>
      </c>
      <c r="I7" s="31" t="str">
        <f>INDEX($AI$4:$BM$33,MATCH($B$6,$AC$3:$AC$33,0),MATCH(I3,$AI$3:$BM$3,0))</f>
        <v>Я 11</v>
      </c>
      <c r="J7" s="31" t="str">
        <f>INDEX($AI$4:$BM$33,MATCH($B$6,$AC$3:$AC$33,0),MATCH(J3,$AI$3:$BM$3,0))</f>
        <v>Я 11</v>
      </c>
      <c r="K7" s="31">
        <f>INDEX($AI$4:$BM$33,MATCH($B$6,$AC$3:$AC$33,0),MATCH(K3,$AI$3:$BM$3,0))</f>
        <v>0</v>
      </c>
      <c r="L7" s="31">
        <f>INDEX($AI$4:$BM$33,MATCH($B$6,$AC$3:$AC$33,0),MATCH(L3,$AI$3:$BM$3,0))</f>
        <v>0</v>
      </c>
      <c r="M7" s="31" t="str">
        <f>INDEX($AI$4:$BM$33,MATCH($B$6,$AC$3:$AC$33,0),MATCH(M3,$AI$3:$BM$3,0))</f>
        <v>Я 11</v>
      </c>
      <c r="N7" s="31" t="str">
        <f>INDEX($AI$4:$BM$33,MATCH($B$6,$AC$3:$AC$33,0),MATCH(N3,$AI$3:$BM$3,0))</f>
        <v>Я 11</v>
      </c>
      <c r="O7" s="31">
        <f>INDEX($AI$4:$BM$33,MATCH($B$6,$AC$3:$AC$33,0),MATCH(O3,$AI$3:$BM$3,0))</f>
        <v>0</v>
      </c>
      <c r="P7" s="31">
        <f>INDEX($AI$4:$BM$33,MATCH($B$6,$AC$3:$AC$33,0),MATCH(P3,$AI$3:$BM$3,0))</f>
        <v>0</v>
      </c>
      <c r="Q7" s="31" t="str">
        <f>INDEX($AI$4:$BM$33,MATCH($B$6,$AC$3:$AC$33,0),MATCH(Q3,$AI$3:$BM$3,0))</f>
        <v>Я 11</v>
      </c>
      <c r="R7" s="31" t="str">
        <f>INDEX($AI$4:$BM$33,MATCH($B$6,$AC$3:$AC$33,0),MATCH(R3,$AI$3:$BM$3,0))</f>
        <v>Я 11</v>
      </c>
      <c r="S7" s="31">
        <f>INDEX($AI$4:$BM$33,MATCH($B$6,$AC$3:$AC$33,0),MATCH(S3,$AI$3:$BM$3,0))</f>
        <v>0</v>
      </c>
      <c r="T7" s="31">
        <f>INDEX($AI$4:$BM$33,MATCH($B$6,$AC$3:$AC$33,0),MATCH(T3,$AI$3:$BM$3,0))</f>
        <v>0</v>
      </c>
      <c r="U7" s="31" t="str">
        <f>INDEX($AI$4:$BM$33,MATCH($B$6,$AC$3:$AC$33,0),MATCH(U3,$AI$3:$BM$3,0))</f>
        <v>Я 11</v>
      </c>
      <c r="V7" s="47"/>
      <c r="W7" s="47"/>
      <c r="X7" s="47"/>
      <c r="Y7" s="48"/>
      <c r="Z7" s="43"/>
      <c r="AA7" s="43"/>
      <c r="AC7" s="34" t="s">
        <v>28</v>
      </c>
      <c r="AD7" s="34" t="s">
        <v>20</v>
      </c>
      <c r="AE7" s="35">
        <v>70.91</v>
      </c>
      <c r="AF7" s="36">
        <v>24</v>
      </c>
      <c r="AG7" s="36">
        <v>3</v>
      </c>
      <c r="AH7" s="37"/>
      <c r="AI7" s="37"/>
      <c r="AJ7" s="37" t="s">
        <v>23</v>
      </c>
      <c r="AK7" s="37" t="s">
        <v>21</v>
      </c>
      <c r="AL7" s="37" t="s">
        <v>22</v>
      </c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</row>
    <row r="8" spans="1:65" ht="27.75" customHeight="1" x14ac:dyDescent="0.25">
      <c r="A8" s="29">
        <v>3</v>
      </c>
      <c r="B8" s="44" t="s">
        <v>27</v>
      </c>
      <c r="C8" s="45" t="s">
        <v>19</v>
      </c>
      <c r="D8" s="46">
        <v>7</v>
      </c>
      <c r="E8" s="46">
        <v>700000428</v>
      </c>
      <c r="F8" s="31">
        <f>INDEX($AI$4:$BM$33,MATCH($B$8,$AC$3:$AC$33,0),MATCH(F2,$AI$3:$BM$3,0))</f>
        <v>0</v>
      </c>
      <c r="G8" s="31" t="str">
        <f>INDEX($AI$4:$BM$33,MATCH($B$8,$AC$3:$AC$33,0),MATCH(G2,$AI$3:$BM$3,0))</f>
        <v>Я 12</v>
      </c>
      <c r="H8" s="31" t="str">
        <f>INDEX($AI$4:$BM$33,MATCH($B$8,$AC$3:$AC$33,0),MATCH(H2,$AI$3:$BM$3,0))</f>
        <v>Я 4
Н 2</v>
      </c>
      <c r="I8" s="31" t="str">
        <f>INDEX($AI$4:$BM$33,MATCH($B$8,$AC$3:$AC$33,0),MATCH(I2,$AI$3:$BM$3,0))</f>
        <v>Я 8
Н 6</v>
      </c>
      <c r="J8" s="31">
        <f>INDEX($AI$4:$BM$33,MATCH($B$8,$AC$3:$AC$33,0),MATCH(J2,$AI$3:$BM$3,0))</f>
        <v>0</v>
      </c>
      <c r="K8" s="31">
        <f>INDEX($AI$4:$BM$33,MATCH($B$8,$AC$3:$AC$33,0),MATCH(K2,$AI$3:$BM$3,0))</f>
        <v>0</v>
      </c>
      <c r="L8" s="31">
        <f>INDEX($AI$4:$BM$33,MATCH($B$8,$AC$3:$AC$33,0),MATCH(L2,$AI$3:$BM$3,0))</f>
        <v>0</v>
      </c>
      <c r="M8" s="31">
        <f>INDEX($AI$4:$BM$33,MATCH($B$8,$AC$3:$AC$33,0),MATCH(M2,$AI$3:$BM$3,0))</f>
        <v>0</v>
      </c>
      <c r="N8" s="31">
        <f>INDEX($AI$4:$BM$33,MATCH($B$8,$AC$3:$AC$33,0),MATCH(N2,$AI$3:$BM$3,0))</f>
        <v>0</v>
      </c>
      <c r="O8" s="31">
        <f>INDEX($AI$4:$BM$33,MATCH($B$8,$AC$3:$AC$33,0),MATCH(O2,$AI$3:$BM$3,0))</f>
        <v>0</v>
      </c>
      <c r="P8" s="31">
        <f>INDEX($AI$4:$BM$33,MATCH($B$8,$AC$3:$AC$33,0),MATCH(P2,$AI$3:$BM$3,0))</f>
        <v>0</v>
      </c>
      <c r="Q8" s="31">
        <f>INDEX($AI$4:$BM$33,MATCH($B$8,$AC$3:$AC$33,0),MATCH(Q2,$AI$3:$BM$3,0))</f>
        <v>0</v>
      </c>
      <c r="R8" s="31">
        <f>INDEX($AI$4:$BM$33,MATCH($B$8,$AC$3:$AC$33,0),MATCH(R2,$AI$3:$BM$3,0))</f>
        <v>0</v>
      </c>
      <c r="S8" s="31">
        <f>INDEX($AI$4:$BM$33,MATCH($B$8,$AC$3:$AC$33,0),MATCH(S2,$AI$3:$BM$3,0))</f>
        <v>0</v>
      </c>
      <c r="T8" s="31">
        <f>INDEX($AI$4:$BM$33,MATCH($B$8,$AC$3:$AC$33,0),MATCH(T2,$AI$3:$BM$3,0))</f>
        <v>0</v>
      </c>
      <c r="U8" s="31"/>
      <c r="V8" s="47">
        <f>SUM(F8:U9)</f>
        <v>0</v>
      </c>
      <c r="W8" s="47"/>
      <c r="X8" s="47"/>
      <c r="Y8" s="48"/>
      <c r="Z8" s="33">
        <f t="shared" ref="Z8" si="2">IF(D8=2,58.25,IF(D8=3,69.31,IF(D8=4,80.36,IF(D8=5,90.14,IF(D8=6,98.22,IF(D8=7,106.3,0))))))</f>
        <v>106.3</v>
      </c>
      <c r="AA8" s="33">
        <f t="shared" ref="AA8" si="3">V8*Z8</f>
        <v>0</v>
      </c>
      <c r="AC8" s="34" t="s">
        <v>29</v>
      </c>
      <c r="AD8" s="34" t="s">
        <v>20</v>
      </c>
      <c r="AE8" s="35">
        <v>82.22</v>
      </c>
      <c r="AF8" s="36">
        <v>156</v>
      </c>
      <c r="AG8" s="36">
        <v>20</v>
      </c>
      <c r="AH8" s="37"/>
      <c r="AI8" s="37" t="s">
        <v>21</v>
      </c>
      <c r="AJ8" s="37" t="s">
        <v>22</v>
      </c>
      <c r="AK8" s="37"/>
      <c r="AL8" s="37" t="s">
        <v>23</v>
      </c>
      <c r="AM8" s="37" t="s">
        <v>21</v>
      </c>
      <c r="AN8" s="37" t="s">
        <v>22</v>
      </c>
      <c r="AO8" s="37"/>
      <c r="AP8" s="37"/>
      <c r="AQ8" s="37"/>
      <c r="AR8" s="37"/>
      <c r="AS8" s="37"/>
      <c r="AT8" s="37" t="s">
        <v>23</v>
      </c>
      <c r="AU8" s="37" t="s">
        <v>21</v>
      </c>
      <c r="AV8" s="37" t="s">
        <v>22</v>
      </c>
      <c r="AW8" s="37"/>
      <c r="AX8" s="37" t="s">
        <v>23</v>
      </c>
      <c r="AY8" s="37" t="s">
        <v>21</v>
      </c>
      <c r="AZ8" s="37" t="s">
        <v>22</v>
      </c>
      <c r="BA8" s="37"/>
      <c r="BB8" s="37" t="s">
        <v>23</v>
      </c>
      <c r="BC8" s="37" t="s">
        <v>21</v>
      </c>
      <c r="BD8" s="37" t="s">
        <v>22</v>
      </c>
      <c r="BE8" s="37"/>
      <c r="BF8" s="37" t="s">
        <v>23</v>
      </c>
      <c r="BG8" s="37" t="s">
        <v>21</v>
      </c>
      <c r="BH8" s="37" t="s">
        <v>22</v>
      </c>
      <c r="BI8" s="37"/>
      <c r="BJ8" s="37" t="s">
        <v>23</v>
      </c>
      <c r="BK8" s="37" t="s">
        <v>21</v>
      </c>
      <c r="BL8" s="37" t="s">
        <v>22</v>
      </c>
      <c r="BM8" s="37"/>
    </row>
    <row r="9" spans="1:65" ht="23.25" thickBot="1" x14ac:dyDescent="0.3">
      <c r="A9" s="38"/>
      <c r="B9" s="39"/>
      <c r="C9" s="45"/>
      <c r="D9" s="40"/>
      <c r="E9" s="40"/>
      <c r="F9" s="31">
        <f>INDEX($AI$4:$BM$33,MATCH($B$8,$AC$3:$AC$33,0),MATCH(F3,$AI$3:$BM$3,0))</f>
        <v>0</v>
      </c>
      <c r="G9" s="31">
        <f>INDEX($AI$4:$BM$33,MATCH($B$8,$AC$3:$AC$33,0),MATCH(G3,$AI$3:$BM$3,0))</f>
        <v>0</v>
      </c>
      <c r="H9" s="31">
        <f>INDEX($AI$4:$BM$33,MATCH($B$8,$AC$3:$AC$33,0),MATCH(H3,$AI$3:$BM$3,0))</f>
        <v>0</v>
      </c>
      <c r="I9" s="31">
        <f>INDEX($AI$4:$BM$33,MATCH($B$8,$AC$3:$AC$33,0),MATCH(I3,$AI$3:$BM$3,0))</f>
        <v>0</v>
      </c>
      <c r="J9" s="31">
        <f>INDEX($AI$4:$BM$33,MATCH($B$8,$AC$3:$AC$33,0),MATCH(J3,$AI$3:$BM$3,0))</f>
        <v>0</v>
      </c>
      <c r="K9" s="31">
        <f>INDEX($AI$4:$BM$33,MATCH($B$8,$AC$3:$AC$33,0),MATCH(K3,$AI$3:$BM$3,0))</f>
        <v>0</v>
      </c>
      <c r="L9" s="31">
        <f>INDEX($AI$4:$BM$33,MATCH($B$8,$AC$3:$AC$33,0),MATCH(L3,$AI$3:$BM$3,0))</f>
        <v>0</v>
      </c>
      <c r="M9" s="31">
        <f>INDEX($AI$4:$BM$33,MATCH($B$8,$AC$3:$AC$33,0),MATCH(M3,$AI$3:$BM$3,0))</f>
        <v>0</v>
      </c>
      <c r="N9" s="31">
        <f>INDEX($AI$4:$BM$33,MATCH($B$8,$AC$3:$AC$33,0),MATCH(N3,$AI$3:$BM$3,0))</f>
        <v>0</v>
      </c>
      <c r="O9" s="31">
        <f>INDEX($AI$4:$BM$33,MATCH($B$8,$AC$3:$AC$33,0),MATCH(O3,$AI$3:$BM$3,0))</f>
        <v>0</v>
      </c>
      <c r="P9" s="31">
        <f>INDEX($AI$4:$BM$33,MATCH($B$8,$AC$3:$AC$33,0),MATCH(P3,$AI$3:$BM$3,0))</f>
        <v>0</v>
      </c>
      <c r="Q9" s="31">
        <f>INDEX($AI$4:$BM$33,MATCH($B$8,$AC$3:$AC$33,0),MATCH(Q3,$AI$3:$BM$3,0))</f>
        <v>0</v>
      </c>
      <c r="R9" s="31">
        <f>INDEX($AI$4:$BM$33,MATCH($B$8,$AC$3:$AC$33,0),MATCH(R3,$AI$3:$BM$3,0))</f>
        <v>0</v>
      </c>
      <c r="S9" s="31">
        <f>INDEX($AI$4:$BM$33,MATCH($B$8,$AC$3:$AC$33,0),MATCH(S3,$AI$3:$BM$3,0))</f>
        <v>0</v>
      </c>
      <c r="T9" s="31">
        <f>INDEX($AI$4:$BM$33,MATCH($B$8,$AC$3:$AC$33,0),MATCH(T3,$AI$3:$BM$3,0))</f>
        <v>0</v>
      </c>
      <c r="U9" s="31">
        <f>INDEX($AI$4:$BM$33,MATCH($B$8,$AC$3:$AC$33,0),MATCH(U3,$AI$3:$BM$3,0))</f>
        <v>0</v>
      </c>
      <c r="V9" s="47"/>
      <c r="W9" s="47"/>
      <c r="X9" s="47"/>
      <c r="Y9" s="48"/>
      <c r="Z9" s="43"/>
      <c r="AA9" s="43"/>
      <c r="AC9" s="34" t="s">
        <v>30</v>
      </c>
      <c r="AD9" s="34" t="s">
        <v>20</v>
      </c>
      <c r="AE9" s="35">
        <v>92.22</v>
      </c>
      <c r="AF9" s="36">
        <v>160</v>
      </c>
      <c r="AG9" s="36">
        <v>20</v>
      </c>
      <c r="AH9" s="37"/>
      <c r="AI9" s="37"/>
      <c r="AJ9" s="37"/>
      <c r="AK9" s="37"/>
      <c r="AL9" s="37"/>
      <c r="AM9" s="37"/>
      <c r="AN9" s="37" t="s">
        <v>23</v>
      </c>
      <c r="AO9" s="37" t="s">
        <v>21</v>
      </c>
      <c r="AP9" s="37" t="s">
        <v>22</v>
      </c>
      <c r="AQ9" s="37"/>
      <c r="AR9" s="37" t="s">
        <v>23</v>
      </c>
      <c r="AS9" s="37" t="s">
        <v>21</v>
      </c>
      <c r="AT9" s="37" t="s">
        <v>22</v>
      </c>
      <c r="AU9" s="37"/>
      <c r="AV9" s="37" t="s">
        <v>23</v>
      </c>
      <c r="AW9" s="37" t="s">
        <v>21</v>
      </c>
      <c r="AX9" s="37" t="s">
        <v>22</v>
      </c>
      <c r="AY9" s="37"/>
      <c r="AZ9" s="37" t="s">
        <v>23</v>
      </c>
      <c r="BA9" s="37" t="s">
        <v>21</v>
      </c>
      <c r="BB9" s="37" t="s">
        <v>22</v>
      </c>
      <c r="BC9" s="37"/>
      <c r="BD9" s="37" t="s">
        <v>23</v>
      </c>
      <c r="BE9" s="37" t="s">
        <v>21</v>
      </c>
      <c r="BF9" s="37" t="s">
        <v>22</v>
      </c>
      <c r="BG9" s="37"/>
      <c r="BH9" s="37" t="s">
        <v>23</v>
      </c>
      <c r="BI9" s="37" t="s">
        <v>21</v>
      </c>
      <c r="BJ9" s="37" t="s">
        <v>22</v>
      </c>
      <c r="BK9" s="37"/>
      <c r="BL9" s="37" t="s">
        <v>23</v>
      </c>
      <c r="BM9" s="37" t="s">
        <v>21</v>
      </c>
    </row>
    <row r="10" spans="1:65" ht="30" x14ac:dyDescent="0.25">
      <c r="A10" s="29">
        <v>4</v>
      </c>
      <c r="B10" s="44" t="s">
        <v>28</v>
      </c>
      <c r="C10" s="45" t="s">
        <v>19</v>
      </c>
      <c r="D10" s="46">
        <v>3</v>
      </c>
      <c r="E10" s="46">
        <v>700000230</v>
      </c>
      <c r="F10" s="31" t="str">
        <f>INDEX($AI$4:$BM$33,MATCH($B$10,$AC$3:$AC$33,0),MATCH(F2,$AI$3:$BM$3,0))</f>
        <v>Я 4
Н 2</v>
      </c>
      <c r="G10" s="31" t="str">
        <f>INDEX($AI$4:$BM$33,MATCH($B$10,$AC$3:$AC$33,0),MATCH(G2,$AI$3:$BM$3,0))</f>
        <v>Я 8
Н 6</v>
      </c>
      <c r="H10" s="31">
        <f>INDEX($AI$4:$BM$33,MATCH($B$10,$AC$3:$AC$33,0),MATCH(H2,$AI$3:$BM$3,0))</f>
        <v>0</v>
      </c>
      <c r="I10" s="31" t="str">
        <f>INDEX($AI$4:$BM$33,MATCH($B$10,$AC$3:$AC$33,0),MATCH(I2,$AI$3:$BM$3,0))</f>
        <v>Я 12</v>
      </c>
      <c r="J10" s="31" t="str">
        <f>INDEX($AI$4:$BM$33,MATCH($B$10,$AC$3:$AC$33,0),MATCH(J2,$AI$3:$BM$3,0))</f>
        <v>Я 4
Н 2</v>
      </c>
      <c r="K10" s="31" t="str">
        <f>INDEX($AI$4:$BM$33,MATCH($B$10,$AC$3:$AC$33,0),MATCH(K2,$AI$3:$BM$3,0))</f>
        <v>Я 8
Н 6</v>
      </c>
      <c r="L10" s="31">
        <f>INDEX($AI$4:$BM$33,MATCH($B$10,$AC$3:$AC$33,0),MATCH(L2,$AI$3:$BM$3,0))</f>
        <v>0</v>
      </c>
      <c r="M10" s="31">
        <f>INDEX($AI$4:$BM$33,MATCH($B$10,$AC$3:$AC$33,0),MATCH(M2,$AI$3:$BM$3,0))</f>
        <v>0</v>
      </c>
      <c r="N10" s="31">
        <f>INDEX($AI$4:$BM$33,MATCH($B$10,$AC$3:$AC$33,0),MATCH(N2,$AI$3:$BM$3,0))</f>
        <v>0</v>
      </c>
      <c r="O10" s="31">
        <f>INDEX($AI$4:$BM$33,MATCH($B$10,$AC$3:$AC$33,0),MATCH(O2,$AI$3:$BM$3,0))</f>
        <v>0</v>
      </c>
      <c r="P10" s="31">
        <f>INDEX($AI$4:$BM$33,MATCH($B$10,$AC$3:$AC$33,0),MATCH(P2,$AI$3:$BM$3,0))</f>
        <v>0</v>
      </c>
      <c r="Q10" s="31" t="str">
        <f>INDEX($AI$4:$BM$33,MATCH($B$10,$AC$3:$AC$33,0),MATCH(Q2,$AI$3:$BM$3,0))</f>
        <v>Я 12</v>
      </c>
      <c r="R10" s="31" t="str">
        <f>INDEX($AI$4:$BM$33,MATCH($B$10,$AC$3:$AC$33,0),MATCH(R2,$AI$3:$BM$3,0))</f>
        <v>Я 4
Н 2</v>
      </c>
      <c r="S10" s="31" t="str">
        <f>INDEX($AI$4:$BM$33,MATCH($B$10,$AC$3:$AC$33,0),MATCH(S2,$AI$3:$BM$3,0))</f>
        <v>Я 8
Н 6</v>
      </c>
      <c r="T10" s="31">
        <f>INDEX($AI$4:$BM$33,MATCH($B$10,$AC$3:$AC$33,0),MATCH(T2,$AI$3:$BM$3,0))</f>
        <v>0</v>
      </c>
      <c r="U10" s="31"/>
      <c r="V10" s="47">
        <f>SUM(F10:U11)</f>
        <v>0</v>
      </c>
      <c r="W10" s="47"/>
      <c r="X10" s="47"/>
      <c r="Y10" s="48"/>
      <c r="Z10" s="33">
        <f t="shared" ref="Z10" si="4">IF(D10=2,58.25,IF(D10=3,69.31,IF(D10=4,80.36,IF(D10=5,90.14,IF(D10=6,98.22,IF(D10=7,106.3,0))))))</f>
        <v>69.31</v>
      </c>
      <c r="AA10" s="33">
        <f t="shared" ref="AA10" si="5">V10*Z10</f>
        <v>0</v>
      </c>
      <c r="AC10" s="34" t="s">
        <v>31</v>
      </c>
      <c r="AD10" s="34" t="s">
        <v>20</v>
      </c>
      <c r="AE10" s="35">
        <v>82.22</v>
      </c>
      <c r="AF10" s="36">
        <v>156</v>
      </c>
      <c r="AG10" s="36">
        <v>20</v>
      </c>
      <c r="AH10" s="37"/>
      <c r="AI10" s="37" t="s">
        <v>21</v>
      </c>
      <c r="AJ10" s="37" t="s">
        <v>22</v>
      </c>
      <c r="AK10" s="37"/>
      <c r="AL10" s="37" t="s">
        <v>23</v>
      </c>
      <c r="AM10" s="37" t="s">
        <v>21</v>
      </c>
      <c r="AN10" s="37" t="s">
        <v>22</v>
      </c>
      <c r="AO10" s="37"/>
      <c r="AP10" s="37" t="s">
        <v>23</v>
      </c>
      <c r="AQ10" s="37" t="s">
        <v>21</v>
      </c>
      <c r="AR10" s="37" t="s">
        <v>22</v>
      </c>
      <c r="AS10" s="37"/>
      <c r="AT10" s="37"/>
      <c r="AU10" s="37"/>
      <c r="AV10" s="37"/>
      <c r="AW10" s="37"/>
      <c r="AX10" s="37" t="s">
        <v>23</v>
      </c>
      <c r="AY10" s="37" t="s">
        <v>21</v>
      </c>
      <c r="AZ10" s="37" t="s">
        <v>22</v>
      </c>
      <c r="BA10" s="37"/>
      <c r="BB10" s="37" t="s">
        <v>23</v>
      </c>
      <c r="BC10" s="37" t="s">
        <v>21</v>
      </c>
      <c r="BD10" s="37" t="s">
        <v>22</v>
      </c>
      <c r="BE10" s="37"/>
      <c r="BF10" s="37" t="s">
        <v>23</v>
      </c>
      <c r="BG10" s="37" t="s">
        <v>21</v>
      </c>
      <c r="BH10" s="37" t="s">
        <v>22</v>
      </c>
      <c r="BI10" s="37"/>
      <c r="BJ10" s="37" t="s">
        <v>23</v>
      </c>
      <c r="BK10" s="37" t="s">
        <v>21</v>
      </c>
      <c r="BL10" s="37" t="s">
        <v>22</v>
      </c>
      <c r="BM10" s="37"/>
    </row>
    <row r="11" spans="1:65" ht="30.75" thickBot="1" x14ac:dyDescent="0.3">
      <c r="A11" s="38"/>
      <c r="B11" s="39"/>
      <c r="C11" s="45"/>
      <c r="D11" s="40"/>
      <c r="E11" s="40"/>
      <c r="F11" s="31" t="str">
        <f>INDEX($AI$4:$BM$33,MATCH($B$10,$AC$3:$AC$33,0),MATCH(F3,$AI$3:$BM$3,0))</f>
        <v>Я 12</v>
      </c>
      <c r="G11" s="31" t="str">
        <f>INDEX($AI$4:$BM$33,MATCH($B$10,$AC$3:$AC$33,0),MATCH(G3,$AI$3:$BM$3,0))</f>
        <v>Я 4
Н 2</v>
      </c>
      <c r="H11" s="31" t="str">
        <f>INDEX($AI$4:$BM$33,MATCH($B$10,$AC$3:$AC$33,0),MATCH(H3,$AI$3:$BM$3,0))</f>
        <v>Я 8
Н 6</v>
      </c>
      <c r="I11" s="31">
        <f>INDEX($AI$4:$BM$33,MATCH($B$10,$AC$3:$AC$33,0),MATCH(I3,$AI$3:$BM$3,0))</f>
        <v>0</v>
      </c>
      <c r="J11" s="31" t="str">
        <f>INDEX($AI$4:$BM$33,MATCH($B$10,$AC$3:$AC$33,0),MATCH(J3,$AI$3:$BM$3,0))</f>
        <v>Я 12</v>
      </c>
      <c r="K11" s="31" t="str">
        <f>INDEX($AI$4:$BM$33,MATCH($B$10,$AC$3:$AC$33,0),MATCH(K3,$AI$3:$BM$3,0))</f>
        <v>Я 4
Н 2</v>
      </c>
      <c r="L11" s="31" t="str">
        <f>INDEX($AI$4:$BM$33,MATCH($B$10,$AC$3:$AC$33,0),MATCH(L3,$AI$3:$BM$3,0))</f>
        <v>Я 8
Н 6</v>
      </c>
      <c r="M11" s="31">
        <f>INDEX($AI$4:$BM$33,MATCH($B$10,$AC$3:$AC$33,0),MATCH(M3,$AI$3:$BM$3,0))</f>
        <v>0</v>
      </c>
      <c r="N11" s="31" t="str">
        <f>INDEX($AI$4:$BM$33,MATCH($B$10,$AC$3:$AC$33,0),MATCH(N3,$AI$3:$BM$3,0))</f>
        <v>Я 12</v>
      </c>
      <c r="O11" s="31" t="str">
        <f>INDEX($AI$4:$BM$33,MATCH($B$10,$AC$3:$AC$33,0),MATCH(O3,$AI$3:$BM$3,0))</f>
        <v>Я 4
Н 2</v>
      </c>
      <c r="P11" s="31" t="str">
        <f>INDEX($AI$4:$BM$33,MATCH($B$10,$AC$3:$AC$33,0),MATCH(P3,$AI$3:$BM$3,0))</f>
        <v>Я 8
Н 6</v>
      </c>
      <c r="Q11" s="31">
        <f>INDEX($AI$4:$BM$33,MATCH($B$10,$AC$3:$AC$33,0),MATCH(Q3,$AI$3:$BM$3,0))</f>
        <v>0</v>
      </c>
      <c r="R11" s="31" t="str">
        <f>INDEX($AI$4:$BM$33,MATCH($B$10,$AC$3:$AC$33,0),MATCH(R3,$AI$3:$BM$3,0))</f>
        <v>Я 12</v>
      </c>
      <c r="S11" s="31" t="str">
        <f>INDEX($AI$4:$BM$33,MATCH($B$10,$AC$3:$AC$33,0),MATCH(S3,$AI$3:$BM$3,0))</f>
        <v>Я 4
Н 2</v>
      </c>
      <c r="T11" s="31" t="str">
        <f>INDEX($AI$4:$BM$33,MATCH($B$10,$AC$3:$AC$33,0),MATCH(T3,$AI$3:$BM$3,0))</f>
        <v>Я 8
Н 6</v>
      </c>
      <c r="U11" s="31">
        <f>INDEX($AI$4:$BM$33,MATCH($B$10,$AC$3:$AC$33,0),MATCH(U3,$AI$3:$BM$3,0))</f>
        <v>0</v>
      </c>
      <c r="V11" s="47"/>
      <c r="W11" s="47"/>
      <c r="X11" s="47"/>
      <c r="Y11" s="48"/>
      <c r="Z11" s="43"/>
      <c r="AA11" s="43"/>
      <c r="AC11" s="34" t="s">
        <v>32</v>
      </c>
      <c r="AD11" s="34" t="s">
        <v>20</v>
      </c>
      <c r="AE11" s="35">
        <v>82.22</v>
      </c>
      <c r="AF11" s="36">
        <v>160</v>
      </c>
      <c r="AG11" s="36">
        <v>20</v>
      </c>
      <c r="AH11" s="37"/>
      <c r="AI11" s="37"/>
      <c r="AJ11" s="37" t="s">
        <v>23</v>
      </c>
      <c r="AK11" s="37" t="s">
        <v>21</v>
      </c>
      <c r="AL11" s="37" t="s">
        <v>22</v>
      </c>
      <c r="AM11" s="37"/>
      <c r="AN11" s="37" t="s">
        <v>23</v>
      </c>
      <c r="AO11" s="37" t="s">
        <v>21</v>
      </c>
      <c r="AP11" s="37" t="s">
        <v>22</v>
      </c>
      <c r="AQ11" s="37"/>
      <c r="AR11" s="37"/>
      <c r="AS11" s="37"/>
      <c r="AT11" s="37"/>
      <c r="AU11" s="37"/>
      <c r="AV11" s="37" t="s">
        <v>23</v>
      </c>
      <c r="AW11" s="37" t="s">
        <v>21</v>
      </c>
      <c r="AX11" s="37" t="s">
        <v>22</v>
      </c>
      <c r="AY11" s="37"/>
      <c r="AZ11" s="37" t="s">
        <v>23</v>
      </c>
      <c r="BA11" s="37" t="s">
        <v>21</v>
      </c>
      <c r="BB11" s="37" t="s">
        <v>22</v>
      </c>
      <c r="BC11" s="37"/>
      <c r="BD11" s="37" t="s">
        <v>23</v>
      </c>
      <c r="BE11" s="37" t="s">
        <v>21</v>
      </c>
      <c r="BF11" s="37" t="s">
        <v>22</v>
      </c>
      <c r="BG11" s="37"/>
      <c r="BH11" s="37" t="s">
        <v>23</v>
      </c>
      <c r="BI11" s="37" t="s">
        <v>21</v>
      </c>
      <c r="BJ11" s="37" t="s">
        <v>22</v>
      </c>
      <c r="BK11" s="37"/>
      <c r="BL11" s="37" t="s">
        <v>23</v>
      </c>
      <c r="BM11" s="37" t="s">
        <v>21</v>
      </c>
    </row>
    <row r="12" spans="1:65" ht="30" x14ac:dyDescent="0.25">
      <c r="A12" s="29">
        <v>5</v>
      </c>
      <c r="B12" s="44" t="s">
        <v>29</v>
      </c>
      <c r="C12" s="45" t="s">
        <v>19</v>
      </c>
      <c r="D12" s="46">
        <v>4</v>
      </c>
      <c r="E12" s="46">
        <v>700000448</v>
      </c>
      <c r="F12" s="31">
        <f>INDEX($AI$4:$BM$33,MATCH($B$12,$AC$3:$AC$33,0),MATCH(F2,$AI$3:$BM$3,0))</f>
        <v>0</v>
      </c>
      <c r="G12" s="31">
        <f>INDEX($AI$4:$BM$33,MATCH($B$12,$AC$3:$AC$33,0),MATCH(G2,$AI$3:$BM$3,0))</f>
        <v>0</v>
      </c>
      <c r="H12" s="31">
        <f>INDEX($AI$4:$BM$33,MATCH($B$12,$AC$3:$AC$33,0),MATCH(H2,$AI$3:$BM$3,0))</f>
        <v>0</v>
      </c>
      <c r="I12" s="31">
        <f>INDEX($AI$4:$BM$33,MATCH($B$12,$AC$3:$AC$33,0),MATCH(I2,$AI$3:$BM$3,0))</f>
        <v>0</v>
      </c>
      <c r="J12" s="31">
        <f>INDEX($AI$4:$BM$33,MATCH($B$12,$AC$3:$AC$33,0),MATCH(J2,$AI$3:$BM$3,0))</f>
        <v>0</v>
      </c>
      <c r="K12" s="31" t="str">
        <f>INDEX($AI$4:$BM$33,MATCH($B$12,$AC$3:$AC$33,0),MATCH(K2,$AI$3:$BM$3,0))</f>
        <v>Я 12</v>
      </c>
      <c r="L12" s="31" t="str">
        <f>INDEX($AI$4:$BM$33,MATCH($B$12,$AC$3:$AC$33,0),MATCH(L2,$AI$3:$BM$3,0))</f>
        <v>Я 4
Н 2</v>
      </c>
      <c r="M12" s="31" t="str">
        <f>INDEX($AI$4:$BM$33,MATCH($B$12,$AC$3:$AC$33,0),MATCH(M2,$AI$3:$BM$3,0))</f>
        <v>Я 8
Н 6</v>
      </c>
      <c r="N12" s="31">
        <f>INDEX($AI$4:$BM$33,MATCH($B$12,$AC$3:$AC$33,0),MATCH(N2,$AI$3:$BM$3,0))</f>
        <v>0</v>
      </c>
      <c r="O12" s="31" t="str">
        <f>INDEX($AI$4:$BM$33,MATCH($B$12,$AC$3:$AC$33,0),MATCH(O2,$AI$3:$BM$3,0))</f>
        <v>Я 12</v>
      </c>
      <c r="P12" s="31" t="str">
        <f>INDEX($AI$4:$BM$33,MATCH($B$12,$AC$3:$AC$33,0),MATCH(P2,$AI$3:$BM$3,0))</f>
        <v>Я 4
Н 2</v>
      </c>
      <c r="Q12" s="31" t="str">
        <f>INDEX($AI$4:$BM$33,MATCH($B$12,$AC$3:$AC$33,0),MATCH(Q2,$AI$3:$BM$3,0))</f>
        <v>Я 8
Н 6</v>
      </c>
      <c r="R12" s="31">
        <f>INDEX($AI$4:$BM$33,MATCH($B$12,$AC$3:$AC$33,0),MATCH(R2,$AI$3:$BM$3,0))</f>
        <v>0</v>
      </c>
      <c r="S12" s="31" t="str">
        <f>INDEX($AI$4:$BM$33,MATCH($B$12,$AC$3:$AC$33,0),MATCH(S2,$AI$3:$BM$3,0))</f>
        <v>Я 12</v>
      </c>
      <c r="T12" s="31" t="str">
        <f>INDEX($AI$4:$BM$33,MATCH($B$12,$AC$3:$AC$33,0),MATCH(T2,$AI$3:$BM$3,0))</f>
        <v>Я 4
Н 2</v>
      </c>
      <c r="U12" s="31"/>
      <c r="V12" s="47">
        <f>SUM(F12:U13)</f>
        <v>0</v>
      </c>
      <c r="W12" s="47"/>
      <c r="X12" s="47"/>
      <c r="Y12" s="48"/>
      <c r="Z12" s="33">
        <f t="shared" ref="Z12" si="6">IF(D12=2,58.25,IF(D12=3,69.31,IF(D12=4,80.36,IF(D12=5,90.14,IF(D12=6,98.22,IF(D12=7,106.3,0))))))</f>
        <v>80.36</v>
      </c>
      <c r="AA12" s="33">
        <f t="shared" ref="AA12" si="7">V12*Z12</f>
        <v>0</v>
      </c>
      <c r="AC12" s="34" t="s">
        <v>33</v>
      </c>
      <c r="AD12" s="34" t="s">
        <v>20</v>
      </c>
      <c r="AE12" s="35">
        <v>92.22</v>
      </c>
      <c r="AF12" s="36">
        <v>48</v>
      </c>
      <c r="AG12" s="36">
        <v>6</v>
      </c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 t="s">
        <v>23</v>
      </c>
      <c r="BH12" s="37" t="s">
        <v>21</v>
      </c>
      <c r="BI12" s="37" t="s">
        <v>22</v>
      </c>
      <c r="BJ12" s="37"/>
      <c r="BK12" s="37" t="s">
        <v>23</v>
      </c>
      <c r="BL12" s="37" t="s">
        <v>21</v>
      </c>
      <c r="BM12" s="37" t="s">
        <v>22</v>
      </c>
    </row>
    <row r="13" spans="1:65" ht="30.75" thickBot="1" x14ac:dyDescent="0.3">
      <c r="A13" s="38"/>
      <c r="B13" s="39"/>
      <c r="C13" s="45"/>
      <c r="D13" s="40"/>
      <c r="E13" s="40"/>
      <c r="F13" s="31" t="str">
        <f>INDEX($AI$4:$BM$33,MATCH($B$12,$AC$3:$AC$33,0),MATCH(F3,$AI$3:$BM$3,0))</f>
        <v>Я 8
Н 6</v>
      </c>
      <c r="G13" s="31">
        <f>INDEX($AI$4:$BM$33,MATCH($B$12,$AC$3:$AC$33,0),MATCH(G3,$AI$3:$BM$3,0))</f>
        <v>0</v>
      </c>
      <c r="H13" s="31" t="str">
        <f>INDEX($AI$4:$BM$33,MATCH($B$12,$AC$3:$AC$33,0),MATCH(H3,$AI$3:$BM$3,0))</f>
        <v>Я 12</v>
      </c>
      <c r="I13" s="31" t="str">
        <f>INDEX($AI$4:$BM$33,MATCH($B$12,$AC$3:$AC$33,0),MATCH(I3,$AI$3:$BM$3,0))</f>
        <v>Я 4
Н 2</v>
      </c>
      <c r="J13" s="31" t="str">
        <f>INDEX($AI$4:$BM$33,MATCH($B$12,$AC$3:$AC$33,0),MATCH(J3,$AI$3:$BM$3,0))</f>
        <v>Я 8
Н 6</v>
      </c>
      <c r="K13" s="31">
        <f>INDEX($AI$4:$BM$33,MATCH($B$12,$AC$3:$AC$33,0),MATCH(K3,$AI$3:$BM$3,0))</f>
        <v>0</v>
      </c>
      <c r="L13" s="31" t="str">
        <f>INDEX($AI$4:$BM$33,MATCH($B$12,$AC$3:$AC$33,0),MATCH(L3,$AI$3:$BM$3,0))</f>
        <v>Я 12</v>
      </c>
      <c r="M13" s="31" t="str">
        <f>INDEX($AI$4:$BM$33,MATCH($B$12,$AC$3:$AC$33,0),MATCH(M3,$AI$3:$BM$3,0))</f>
        <v>Я 4
Н 2</v>
      </c>
      <c r="N13" s="31" t="str">
        <f>INDEX($AI$4:$BM$33,MATCH($B$12,$AC$3:$AC$33,0),MATCH(N3,$AI$3:$BM$3,0))</f>
        <v>Я 8
Н 6</v>
      </c>
      <c r="O13" s="31">
        <f>INDEX($AI$4:$BM$33,MATCH($B$12,$AC$3:$AC$33,0),MATCH(O3,$AI$3:$BM$3,0))</f>
        <v>0</v>
      </c>
      <c r="P13" s="31" t="str">
        <f>INDEX($AI$4:$BM$33,MATCH($B$12,$AC$3:$AC$33,0),MATCH(P3,$AI$3:$BM$3,0))</f>
        <v>Я 12</v>
      </c>
      <c r="Q13" s="31" t="str">
        <f>INDEX($AI$4:$BM$33,MATCH($B$12,$AC$3:$AC$33,0),MATCH(Q3,$AI$3:$BM$3,0))</f>
        <v>Я 4
Н 2</v>
      </c>
      <c r="R13" s="31" t="str">
        <f>INDEX($AI$4:$BM$33,MATCH($B$12,$AC$3:$AC$33,0),MATCH(R3,$AI$3:$BM$3,0))</f>
        <v>Я 8
Н 6</v>
      </c>
      <c r="S13" s="31">
        <f>INDEX($AI$4:$BM$33,MATCH($B$12,$AC$3:$AC$33,0),MATCH(S3,$AI$3:$BM$3,0))</f>
        <v>0</v>
      </c>
      <c r="T13" s="31" t="str">
        <f>INDEX($AI$4:$BM$33,MATCH($B$12,$AC$3:$AC$33,0),MATCH(T3,$AI$3:$BM$3,0))</f>
        <v>Я 12</v>
      </c>
      <c r="U13" s="31" t="str">
        <f>INDEX($AI$4:$BM$33,MATCH($B$12,$AC$3:$AC$33,0),MATCH(U3,$AI$3:$BM$3,0))</f>
        <v>Я 4
Н 2</v>
      </c>
      <c r="V13" s="47"/>
      <c r="W13" s="47"/>
      <c r="X13" s="47"/>
      <c r="Y13" s="48"/>
      <c r="Z13" s="43"/>
      <c r="AA13" s="43"/>
      <c r="AC13" s="34" t="s">
        <v>34</v>
      </c>
      <c r="AD13" s="34" t="s">
        <v>20</v>
      </c>
      <c r="AE13" s="35">
        <v>59.6</v>
      </c>
      <c r="AF13" s="36">
        <v>164</v>
      </c>
      <c r="AG13" s="36">
        <v>20</v>
      </c>
      <c r="AH13" s="37"/>
      <c r="AI13" s="37" t="s">
        <v>22</v>
      </c>
      <c r="AJ13" s="37"/>
      <c r="AK13" s="37" t="s">
        <v>23</v>
      </c>
      <c r="AL13" s="37" t="s">
        <v>21</v>
      </c>
      <c r="AM13" s="37" t="s">
        <v>22</v>
      </c>
      <c r="AN13" s="37"/>
      <c r="AO13" s="37" t="s">
        <v>23</v>
      </c>
      <c r="AP13" s="37" t="s">
        <v>21</v>
      </c>
      <c r="AQ13" s="37" t="s">
        <v>22</v>
      </c>
      <c r="AR13" s="37"/>
      <c r="AS13" s="37" t="s">
        <v>23</v>
      </c>
      <c r="AT13" s="37" t="s">
        <v>21</v>
      </c>
      <c r="AU13" s="37" t="s">
        <v>22</v>
      </c>
      <c r="AV13" s="37"/>
      <c r="AW13" s="37" t="s">
        <v>23</v>
      </c>
      <c r="AX13" s="37" t="s">
        <v>21</v>
      </c>
      <c r="AY13" s="37" t="s">
        <v>22</v>
      </c>
      <c r="AZ13" s="37"/>
      <c r="BA13" s="37" t="s">
        <v>23</v>
      </c>
      <c r="BB13" s="37" t="s">
        <v>21</v>
      </c>
      <c r="BC13" s="37" t="s">
        <v>22</v>
      </c>
      <c r="BD13" s="37"/>
      <c r="BE13" s="37" t="s">
        <v>23</v>
      </c>
      <c r="BF13" s="37" t="s">
        <v>21</v>
      </c>
      <c r="BG13" s="37" t="s">
        <v>22</v>
      </c>
      <c r="BH13" s="37"/>
      <c r="BI13" s="37"/>
      <c r="BJ13" s="37"/>
      <c r="BK13" s="37"/>
      <c r="BL13" s="37"/>
      <c r="BM13" s="37" t="s">
        <v>23</v>
      </c>
    </row>
    <row r="14" spans="1:65" ht="30" x14ac:dyDescent="0.25">
      <c r="A14" s="29">
        <v>6</v>
      </c>
      <c r="B14" s="49" t="s">
        <v>30</v>
      </c>
      <c r="C14" s="45" t="s">
        <v>19</v>
      </c>
      <c r="D14" s="47">
        <v>5</v>
      </c>
      <c r="E14" s="50">
        <v>700000436</v>
      </c>
      <c r="F14" s="31" t="str">
        <f>INDEX($AI$4:$BM$33,MATCH($B$14,$AC$3:$AC$33,0),MATCH(F2,$AI$3:$BM$3,0))</f>
        <v>Я 4
Н 2</v>
      </c>
      <c r="G14" s="31" t="str">
        <f t="shared" ref="G14:U15" si="8">INDEX($AI$4:$BM$33,MATCH($B$14,$AC$3:$AC$33,0),MATCH(G2,$AI$3:$BM$3,0))</f>
        <v>Я 8
Н 6</v>
      </c>
      <c r="H14" s="31">
        <f t="shared" si="8"/>
        <v>0</v>
      </c>
      <c r="I14" s="31" t="str">
        <f t="shared" si="8"/>
        <v>Я 12</v>
      </c>
      <c r="J14" s="31" t="str">
        <f t="shared" si="8"/>
        <v>Я 4
Н 2</v>
      </c>
      <c r="K14" s="31" t="str">
        <f t="shared" si="8"/>
        <v>Я 8
Н 6</v>
      </c>
      <c r="L14" s="31">
        <f t="shared" si="8"/>
        <v>0</v>
      </c>
      <c r="M14" s="31" t="str">
        <f t="shared" si="8"/>
        <v>Я 12</v>
      </c>
      <c r="N14" s="31" t="str">
        <f t="shared" si="8"/>
        <v>Я 4
Н 2</v>
      </c>
      <c r="O14" s="31" t="str">
        <f t="shared" si="8"/>
        <v>Я 8
Н 6</v>
      </c>
      <c r="P14" s="31">
        <f t="shared" si="8"/>
        <v>0</v>
      </c>
      <c r="Q14" s="31">
        <f t="shared" si="8"/>
        <v>0</v>
      </c>
      <c r="R14" s="31">
        <f t="shared" si="8"/>
        <v>0</v>
      </c>
      <c r="S14" s="31">
        <f t="shared" si="8"/>
        <v>0</v>
      </c>
      <c r="T14" s="31">
        <f t="shared" si="8"/>
        <v>0</v>
      </c>
      <c r="U14" s="31"/>
      <c r="V14" s="47">
        <f>SUM(F14:U15)</f>
        <v>0</v>
      </c>
      <c r="W14" s="47"/>
      <c r="X14" s="47"/>
      <c r="Y14" s="51">
        <v>10</v>
      </c>
      <c r="Z14" s="33">
        <f t="shared" ref="Z14" si="9">IF(D14=2,58.25,IF(D14=3,69.31,IF(D14=4,80.36,IF(D14=5,90.14,IF(D14=6,98.22,IF(D14=7,106.3,0))))))</f>
        <v>90.14</v>
      </c>
      <c r="AA14" s="33">
        <f t="shared" ref="AA14" si="10">V14*Z14</f>
        <v>0</v>
      </c>
      <c r="AC14" s="34" t="s">
        <v>35</v>
      </c>
      <c r="AD14" s="34" t="s">
        <v>20</v>
      </c>
      <c r="AE14" s="35">
        <v>92.22</v>
      </c>
      <c r="AF14" s="36">
        <v>164</v>
      </c>
      <c r="AG14" s="36">
        <v>20</v>
      </c>
      <c r="AH14" s="37"/>
      <c r="AI14" s="37" t="s">
        <v>22</v>
      </c>
      <c r="AJ14" s="37"/>
      <c r="AK14" s="37"/>
      <c r="AL14" s="37"/>
      <c r="AM14" s="37"/>
      <c r="AN14" s="37"/>
      <c r="AO14" s="37" t="s">
        <v>23</v>
      </c>
      <c r="AP14" s="37" t="s">
        <v>21</v>
      </c>
      <c r="AQ14" s="37" t="s">
        <v>22</v>
      </c>
      <c r="AR14" s="37"/>
      <c r="AS14" s="37" t="s">
        <v>23</v>
      </c>
      <c r="AT14" s="37" t="s">
        <v>21</v>
      </c>
      <c r="AU14" s="37" t="s">
        <v>22</v>
      </c>
      <c r="AV14" s="37"/>
      <c r="AW14" s="37" t="s">
        <v>23</v>
      </c>
      <c r="AX14" s="37" t="s">
        <v>21</v>
      </c>
      <c r="AY14" s="37" t="s">
        <v>22</v>
      </c>
      <c r="AZ14" s="37"/>
      <c r="BA14" s="37" t="s">
        <v>23</v>
      </c>
      <c r="BB14" s="37" t="s">
        <v>21</v>
      </c>
      <c r="BC14" s="37" t="s">
        <v>22</v>
      </c>
      <c r="BD14" s="37"/>
      <c r="BE14" s="37" t="s">
        <v>23</v>
      </c>
      <c r="BF14" s="37" t="s">
        <v>21</v>
      </c>
      <c r="BG14" s="37" t="s">
        <v>22</v>
      </c>
      <c r="BH14" s="37"/>
      <c r="BI14" s="37" t="s">
        <v>23</v>
      </c>
      <c r="BJ14" s="37" t="s">
        <v>21</v>
      </c>
      <c r="BK14" s="37" t="s">
        <v>22</v>
      </c>
      <c r="BL14" s="37"/>
      <c r="BM14" s="37" t="s">
        <v>23</v>
      </c>
    </row>
    <row r="15" spans="1:65" ht="30.75" thickBot="1" x14ac:dyDescent="0.3">
      <c r="A15" s="38"/>
      <c r="B15" s="49"/>
      <c r="C15" s="45"/>
      <c r="D15" s="47"/>
      <c r="E15" s="50"/>
      <c r="F15" s="31" t="str">
        <f>INDEX($AI$4:$BM$33,MATCH($B$14,$AC$3:$AC$33,0),MATCH(F3,$AI$3:$BM$3,0))</f>
        <v>Я 12</v>
      </c>
      <c r="G15" s="31" t="str">
        <f t="shared" si="8"/>
        <v>Я 4
Н 2</v>
      </c>
      <c r="H15" s="31" t="str">
        <f t="shared" si="8"/>
        <v>Я 8
Н 6</v>
      </c>
      <c r="I15" s="31">
        <f t="shared" si="8"/>
        <v>0</v>
      </c>
      <c r="J15" s="31" t="str">
        <f t="shared" si="8"/>
        <v>Я 12</v>
      </c>
      <c r="K15" s="31" t="str">
        <f t="shared" si="8"/>
        <v>Я 4
Н 2</v>
      </c>
      <c r="L15" s="31" t="str">
        <f t="shared" si="8"/>
        <v>Я 8
Н 6</v>
      </c>
      <c r="M15" s="31">
        <f t="shared" si="8"/>
        <v>0</v>
      </c>
      <c r="N15" s="31" t="str">
        <f t="shared" si="8"/>
        <v>Я 12</v>
      </c>
      <c r="O15" s="31" t="str">
        <f t="shared" si="8"/>
        <v>Я 4
Н 2</v>
      </c>
      <c r="P15" s="31" t="str">
        <f t="shared" si="8"/>
        <v>Я 8
Н 6</v>
      </c>
      <c r="Q15" s="31">
        <f t="shared" si="8"/>
        <v>0</v>
      </c>
      <c r="R15" s="31" t="str">
        <f t="shared" si="8"/>
        <v>Я 12</v>
      </c>
      <c r="S15" s="31" t="str">
        <f t="shared" si="8"/>
        <v>Я 4
Н 2</v>
      </c>
      <c r="T15" s="31" t="str">
        <f t="shared" si="8"/>
        <v>Я 8
Н 6</v>
      </c>
      <c r="U15" s="31">
        <f t="shared" si="8"/>
        <v>0</v>
      </c>
      <c r="V15" s="47"/>
      <c r="W15" s="47"/>
      <c r="X15" s="47"/>
      <c r="Y15" s="52"/>
      <c r="Z15" s="43"/>
      <c r="AA15" s="43"/>
      <c r="AC15" s="34" t="s">
        <v>36</v>
      </c>
      <c r="AD15" s="34" t="s">
        <v>20</v>
      </c>
      <c r="AE15" s="35">
        <v>92.22</v>
      </c>
      <c r="AF15" s="36">
        <v>156</v>
      </c>
      <c r="AG15" s="36">
        <v>20</v>
      </c>
      <c r="AH15" s="37"/>
      <c r="AI15" s="37"/>
      <c r="AJ15" s="37"/>
      <c r="AK15" s="37"/>
      <c r="AL15" s="37"/>
      <c r="AM15" s="37"/>
      <c r="AN15" s="37" t="s">
        <v>21</v>
      </c>
      <c r="AO15" s="37" t="s">
        <v>22</v>
      </c>
      <c r="AP15" s="37"/>
      <c r="AQ15" s="37" t="s">
        <v>23</v>
      </c>
      <c r="AR15" s="37" t="s">
        <v>21</v>
      </c>
      <c r="AS15" s="37" t="s">
        <v>22</v>
      </c>
      <c r="AT15" s="37"/>
      <c r="AU15" s="37" t="s">
        <v>23</v>
      </c>
      <c r="AV15" s="37" t="s">
        <v>21</v>
      </c>
      <c r="AW15" s="37" t="s">
        <v>22</v>
      </c>
      <c r="AX15" s="37"/>
      <c r="AY15" s="37" t="s">
        <v>23</v>
      </c>
      <c r="AZ15" s="37" t="s">
        <v>21</v>
      </c>
      <c r="BA15" s="37" t="s">
        <v>22</v>
      </c>
      <c r="BB15" s="37"/>
      <c r="BC15" s="37" t="s">
        <v>23</v>
      </c>
      <c r="BD15" s="37" t="s">
        <v>21</v>
      </c>
      <c r="BE15" s="37" t="s">
        <v>22</v>
      </c>
      <c r="BF15" s="37"/>
      <c r="BG15" s="37" t="s">
        <v>23</v>
      </c>
      <c r="BH15" s="37" t="s">
        <v>21</v>
      </c>
      <c r="BI15" s="37" t="s">
        <v>22</v>
      </c>
      <c r="BJ15" s="37"/>
      <c r="BK15" s="37" t="s">
        <v>23</v>
      </c>
      <c r="BL15" s="37" t="s">
        <v>21</v>
      </c>
      <c r="BM15" s="37" t="s">
        <v>22</v>
      </c>
    </row>
    <row r="16" spans="1:65" ht="22.5" customHeight="1" x14ac:dyDescent="0.25">
      <c r="A16" s="56"/>
      <c r="B16" s="57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AC16" s="34" t="s">
        <v>37</v>
      </c>
      <c r="AD16" s="34" t="s">
        <v>20</v>
      </c>
      <c r="AE16" s="35">
        <v>70.91</v>
      </c>
      <c r="AF16" s="36">
        <v>164</v>
      </c>
      <c r="AG16" s="36">
        <v>20</v>
      </c>
      <c r="AH16" s="37"/>
      <c r="AI16" s="37" t="s">
        <v>22</v>
      </c>
      <c r="AJ16" s="37"/>
      <c r="AK16" s="37" t="s">
        <v>23</v>
      </c>
      <c r="AL16" s="37" t="s">
        <v>21</v>
      </c>
      <c r="AM16" s="37" t="s">
        <v>22</v>
      </c>
      <c r="AN16" s="37"/>
      <c r="AO16" s="37" t="s">
        <v>23</v>
      </c>
      <c r="AP16" s="37" t="s">
        <v>21</v>
      </c>
      <c r="AQ16" s="37" t="s">
        <v>22</v>
      </c>
      <c r="AR16" s="37"/>
      <c r="AS16" s="37" t="s">
        <v>23</v>
      </c>
      <c r="AT16" s="37" t="s">
        <v>21</v>
      </c>
      <c r="AU16" s="37" t="s">
        <v>22</v>
      </c>
      <c r="AV16" s="37"/>
      <c r="AW16" s="37" t="s">
        <v>23</v>
      </c>
      <c r="AX16" s="37" t="s">
        <v>21</v>
      </c>
      <c r="AY16" s="37" t="s">
        <v>22</v>
      </c>
      <c r="AZ16" s="37"/>
      <c r="BA16" s="37"/>
      <c r="BB16" s="37"/>
      <c r="BC16" s="37"/>
      <c r="BD16" s="37"/>
      <c r="BE16" s="37" t="s">
        <v>23</v>
      </c>
      <c r="BF16" s="37" t="s">
        <v>21</v>
      </c>
      <c r="BG16" s="37" t="s">
        <v>22</v>
      </c>
      <c r="BH16" s="37"/>
      <c r="BI16" s="37" t="s">
        <v>23</v>
      </c>
      <c r="BJ16" s="37" t="s">
        <v>21</v>
      </c>
      <c r="BK16" s="37" t="s">
        <v>22</v>
      </c>
      <c r="BL16" s="37"/>
      <c r="BM16" s="37" t="s">
        <v>23</v>
      </c>
    </row>
    <row r="17" spans="1:65" ht="22.5" x14ac:dyDescent="0.25">
      <c r="A17" s="56"/>
      <c r="B17" s="57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AC17" s="34" t="s">
        <v>38</v>
      </c>
      <c r="AD17" s="34" t="s">
        <v>39</v>
      </c>
      <c r="AE17" s="35">
        <v>70.91</v>
      </c>
      <c r="AF17" s="36">
        <v>180</v>
      </c>
      <c r="AG17" s="36">
        <v>23</v>
      </c>
      <c r="AH17" s="37"/>
      <c r="AI17" s="37" t="s">
        <v>23</v>
      </c>
      <c r="AJ17" s="37" t="s">
        <v>21</v>
      </c>
      <c r="AK17" s="37" t="s">
        <v>22</v>
      </c>
      <c r="AL17" s="37"/>
      <c r="AM17" s="37" t="s">
        <v>23</v>
      </c>
      <c r="AN17" s="37" t="s">
        <v>21</v>
      </c>
      <c r="AO17" s="37" t="s">
        <v>22</v>
      </c>
      <c r="AP17" s="37"/>
      <c r="AQ17" s="37" t="s">
        <v>23</v>
      </c>
      <c r="AR17" s="37" t="s">
        <v>21</v>
      </c>
      <c r="AS17" s="37" t="s">
        <v>22</v>
      </c>
      <c r="AT17" s="37"/>
      <c r="AU17" s="37" t="s">
        <v>23</v>
      </c>
      <c r="AV17" s="37" t="s">
        <v>21</v>
      </c>
      <c r="AW17" s="37" t="s">
        <v>22</v>
      </c>
      <c r="AX17" s="37"/>
      <c r="AY17" s="37" t="s">
        <v>23</v>
      </c>
      <c r="AZ17" s="37" t="s">
        <v>21</v>
      </c>
      <c r="BA17" s="37" t="s">
        <v>22</v>
      </c>
      <c r="BB17" s="37"/>
      <c r="BC17" s="37" t="s">
        <v>23</v>
      </c>
      <c r="BD17" s="37" t="s">
        <v>21</v>
      </c>
      <c r="BE17" s="37" t="s">
        <v>22</v>
      </c>
      <c r="BF17" s="37"/>
      <c r="BG17" s="37" t="s">
        <v>23</v>
      </c>
      <c r="BH17" s="37" t="s">
        <v>21</v>
      </c>
      <c r="BI17" s="37" t="s">
        <v>22</v>
      </c>
      <c r="BJ17" s="37"/>
      <c r="BK17" s="37"/>
      <c r="BL17" s="37" t="s">
        <v>21</v>
      </c>
      <c r="BM17" s="37" t="s">
        <v>22</v>
      </c>
    </row>
    <row r="18" spans="1:65" ht="22.5" customHeight="1" x14ac:dyDescent="0.25">
      <c r="A18" s="56"/>
      <c r="B18" s="57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AC18" s="34" t="s">
        <v>40</v>
      </c>
      <c r="AD18" s="34" t="s">
        <v>20</v>
      </c>
      <c r="AE18" s="35">
        <v>108.75</v>
      </c>
      <c r="AF18" s="36">
        <v>168</v>
      </c>
      <c r="AG18" s="36">
        <v>21</v>
      </c>
      <c r="AH18" s="37"/>
      <c r="AI18" s="37" t="s">
        <v>23</v>
      </c>
      <c r="AJ18" s="37" t="s">
        <v>21</v>
      </c>
      <c r="AK18" s="37" t="s">
        <v>22</v>
      </c>
      <c r="AL18" s="37"/>
      <c r="AM18" s="37" t="s">
        <v>23</v>
      </c>
      <c r="AN18" s="37" t="s">
        <v>21</v>
      </c>
      <c r="AO18" s="37" t="s">
        <v>22</v>
      </c>
      <c r="AP18" s="37"/>
      <c r="AQ18" s="37"/>
      <c r="AR18" s="37"/>
      <c r="AS18" s="37"/>
      <c r="AT18" s="37"/>
      <c r="AU18" s="37" t="s">
        <v>23</v>
      </c>
      <c r="AV18" s="37" t="s">
        <v>21</v>
      </c>
      <c r="AW18" s="37" t="s">
        <v>22</v>
      </c>
      <c r="AX18" s="37"/>
      <c r="AY18" s="37" t="s">
        <v>23</v>
      </c>
      <c r="AZ18" s="37" t="s">
        <v>21</v>
      </c>
      <c r="BA18" s="37" t="s">
        <v>22</v>
      </c>
      <c r="BB18" s="37"/>
      <c r="BC18" s="37" t="s">
        <v>23</v>
      </c>
      <c r="BD18" s="37" t="s">
        <v>21</v>
      </c>
      <c r="BE18" s="37" t="s">
        <v>22</v>
      </c>
      <c r="BF18" s="37"/>
      <c r="BG18" s="37" t="s">
        <v>23</v>
      </c>
      <c r="BH18" s="37" t="s">
        <v>21</v>
      </c>
      <c r="BI18" s="37" t="s">
        <v>22</v>
      </c>
      <c r="BJ18" s="37"/>
      <c r="BK18" s="37" t="s">
        <v>23</v>
      </c>
      <c r="BL18" s="37" t="s">
        <v>21</v>
      </c>
      <c r="BM18" s="37" t="s">
        <v>22</v>
      </c>
    </row>
    <row r="19" spans="1:65" ht="22.5" x14ac:dyDescent="0.25">
      <c r="B19" s="58" t="s">
        <v>57</v>
      </c>
      <c r="C19" s="58"/>
      <c r="D19" s="9" t="s">
        <v>58</v>
      </c>
      <c r="AC19" s="34" t="s">
        <v>41</v>
      </c>
      <c r="AD19" s="34" t="s">
        <v>20</v>
      </c>
      <c r="AE19" s="35">
        <v>82.22</v>
      </c>
      <c r="AF19" s="36">
        <v>96</v>
      </c>
      <c r="AG19" s="36">
        <v>12</v>
      </c>
      <c r="AH19" s="37"/>
      <c r="AI19" s="37" t="s">
        <v>23</v>
      </c>
      <c r="AJ19" s="37" t="s">
        <v>21</v>
      </c>
      <c r="AK19" s="37" t="s">
        <v>22</v>
      </c>
      <c r="AL19" s="37"/>
      <c r="AM19" s="37" t="s">
        <v>23</v>
      </c>
      <c r="AN19" s="37" t="s">
        <v>21</v>
      </c>
      <c r="AO19" s="37" t="s">
        <v>22</v>
      </c>
      <c r="AP19" s="37"/>
      <c r="AQ19" s="37" t="s">
        <v>23</v>
      </c>
      <c r="AR19" s="37" t="s">
        <v>21</v>
      </c>
      <c r="AS19" s="37" t="s">
        <v>22</v>
      </c>
      <c r="AT19" s="37"/>
      <c r="AU19" s="37" t="s">
        <v>23</v>
      </c>
      <c r="AV19" s="37" t="s">
        <v>21</v>
      </c>
      <c r="AW19" s="37" t="s">
        <v>22</v>
      </c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</row>
    <row r="20" spans="1:65" ht="22.5" customHeight="1" x14ac:dyDescent="0.25">
      <c r="C20" s="60"/>
      <c r="AC20" s="34" t="s">
        <v>42</v>
      </c>
      <c r="AD20" s="34" t="s">
        <v>20</v>
      </c>
      <c r="AE20" s="35">
        <v>82.22</v>
      </c>
      <c r="AF20" s="36">
        <v>64</v>
      </c>
      <c r="AG20" s="36">
        <v>8</v>
      </c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 t="s">
        <v>23</v>
      </c>
      <c r="BE20" s="37" t="s">
        <v>21</v>
      </c>
      <c r="BF20" s="37" t="s">
        <v>22</v>
      </c>
      <c r="BG20" s="37"/>
      <c r="BH20" s="37" t="s">
        <v>23</v>
      </c>
      <c r="BI20" s="37" t="s">
        <v>21</v>
      </c>
      <c r="BJ20" s="37" t="s">
        <v>22</v>
      </c>
      <c r="BK20" s="37"/>
      <c r="BL20" s="37" t="s">
        <v>23</v>
      </c>
      <c r="BM20" s="37" t="s">
        <v>21</v>
      </c>
    </row>
    <row r="21" spans="1:65" ht="22.5" x14ac:dyDescent="0.25">
      <c r="AC21" s="34" t="s">
        <v>43</v>
      </c>
      <c r="AD21" s="34" t="s">
        <v>20</v>
      </c>
      <c r="AE21" s="35">
        <v>70.91</v>
      </c>
      <c r="AF21" s="36">
        <v>168</v>
      </c>
      <c r="AG21" s="36">
        <v>22</v>
      </c>
      <c r="AH21" s="37"/>
      <c r="AI21" s="37" t="s">
        <v>21</v>
      </c>
      <c r="AJ21" s="37" t="s">
        <v>22</v>
      </c>
      <c r="AK21" s="37"/>
      <c r="AL21" s="37" t="s">
        <v>23</v>
      </c>
      <c r="AM21" s="37" t="s">
        <v>21</v>
      </c>
      <c r="AN21" s="37" t="s">
        <v>22</v>
      </c>
      <c r="AO21" s="37"/>
      <c r="AP21" s="37" t="s">
        <v>23</v>
      </c>
      <c r="AQ21" s="37" t="s">
        <v>21</v>
      </c>
      <c r="AR21" s="37" t="s">
        <v>22</v>
      </c>
      <c r="AS21" s="37"/>
      <c r="AT21" s="37"/>
      <c r="AU21" s="37" t="s">
        <v>21</v>
      </c>
      <c r="AV21" s="37" t="s">
        <v>22</v>
      </c>
      <c r="AW21" s="37"/>
      <c r="AX21" s="37" t="s">
        <v>23</v>
      </c>
      <c r="AY21" s="37" t="s">
        <v>21</v>
      </c>
      <c r="AZ21" s="37" t="s">
        <v>22</v>
      </c>
      <c r="BA21" s="37"/>
      <c r="BB21" s="37" t="s">
        <v>23</v>
      </c>
      <c r="BC21" s="37" t="s">
        <v>21</v>
      </c>
      <c r="BD21" s="37" t="s">
        <v>22</v>
      </c>
      <c r="BE21" s="37"/>
      <c r="BF21" s="37" t="s">
        <v>23</v>
      </c>
      <c r="BG21" s="37" t="s">
        <v>21</v>
      </c>
      <c r="BH21" s="37" t="s">
        <v>22</v>
      </c>
      <c r="BI21" s="37"/>
      <c r="BJ21" s="37" t="s">
        <v>23</v>
      </c>
      <c r="BK21" s="37" t="s">
        <v>21</v>
      </c>
      <c r="BL21" s="37" t="s">
        <v>22</v>
      </c>
      <c r="BM21" s="37"/>
    </row>
    <row r="22" spans="1:65" ht="22.5" customHeight="1" x14ac:dyDescent="0.25">
      <c r="B22" s="61" t="s">
        <v>59</v>
      </c>
      <c r="C22" s="61"/>
      <c r="D22" s="9" t="s">
        <v>60</v>
      </c>
      <c r="AC22" s="34" t="s">
        <v>44</v>
      </c>
      <c r="AD22" s="34" t="s">
        <v>39</v>
      </c>
      <c r="AE22" s="35">
        <v>70.91</v>
      </c>
      <c r="AF22" s="36">
        <v>171</v>
      </c>
      <c r="AG22" s="36">
        <v>22</v>
      </c>
      <c r="AH22" s="37"/>
      <c r="AI22" s="37"/>
      <c r="AJ22" s="37"/>
      <c r="AK22" s="37" t="s">
        <v>23</v>
      </c>
      <c r="AL22" s="37" t="s">
        <v>21</v>
      </c>
      <c r="AM22" s="37" t="s">
        <v>22</v>
      </c>
      <c r="AN22" s="37"/>
      <c r="AO22" s="37" t="s">
        <v>23</v>
      </c>
      <c r="AP22" s="37" t="s">
        <v>21</v>
      </c>
      <c r="AQ22" s="37" t="s">
        <v>22</v>
      </c>
      <c r="AR22" s="37"/>
      <c r="AS22" s="37" t="s">
        <v>23</v>
      </c>
      <c r="AT22" s="37" t="s">
        <v>21</v>
      </c>
      <c r="AU22" s="37" t="s">
        <v>22</v>
      </c>
      <c r="AV22" s="37"/>
      <c r="AW22" s="37" t="s">
        <v>23</v>
      </c>
      <c r="AX22" s="37" t="s">
        <v>21</v>
      </c>
      <c r="AY22" s="37" t="s">
        <v>22</v>
      </c>
      <c r="AZ22" s="37"/>
      <c r="BA22" s="37" t="s">
        <v>23</v>
      </c>
      <c r="BB22" s="37" t="s">
        <v>21</v>
      </c>
      <c r="BC22" s="37" t="s">
        <v>22</v>
      </c>
      <c r="BD22" s="37"/>
      <c r="BE22" s="37" t="s">
        <v>23</v>
      </c>
      <c r="BF22" s="37" t="s">
        <v>21</v>
      </c>
      <c r="BG22" s="37" t="s">
        <v>22</v>
      </c>
      <c r="BH22" s="37"/>
      <c r="BI22" s="37" t="s">
        <v>23</v>
      </c>
      <c r="BJ22" s="37" t="s">
        <v>21</v>
      </c>
      <c r="BK22" s="37" t="s">
        <v>22</v>
      </c>
      <c r="BL22" s="37"/>
      <c r="BM22" s="37" t="s">
        <v>45</v>
      </c>
    </row>
    <row r="23" spans="1:65" ht="22.5" x14ac:dyDescent="0.25">
      <c r="AC23" s="34" t="s">
        <v>46</v>
      </c>
      <c r="AD23" s="34" t="s">
        <v>20</v>
      </c>
      <c r="AE23" s="35">
        <v>92.22</v>
      </c>
      <c r="AF23" s="36">
        <v>104</v>
      </c>
      <c r="AG23" s="36">
        <v>13</v>
      </c>
      <c r="AH23" s="37"/>
      <c r="AI23" s="37" t="s">
        <v>21</v>
      </c>
      <c r="AJ23" s="37" t="s">
        <v>22</v>
      </c>
      <c r="AK23" s="37"/>
      <c r="AL23" s="37"/>
      <c r="AM23" s="37"/>
      <c r="AN23" s="37"/>
      <c r="AO23" s="37"/>
      <c r="AP23" s="37" t="s">
        <v>23</v>
      </c>
      <c r="AQ23" s="37" t="s">
        <v>21</v>
      </c>
      <c r="AR23" s="37" t="s">
        <v>22</v>
      </c>
      <c r="AS23" s="37"/>
      <c r="AT23" s="37" t="s">
        <v>23</v>
      </c>
      <c r="AU23" s="37" t="s">
        <v>21</v>
      </c>
      <c r="AV23" s="37" t="s">
        <v>22</v>
      </c>
      <c r="AW23" s="37"/>
      <c r="AX23" s="37" t="s">
        <v>23</v>
      </c>
      <c r="AY23" s="37" t="s">
        <v>21</v>
      </c>
      <c r="AZ23" s="37" t="s">
        <v>22</v>
      </c>
      <c r="BA23" s="37"/>
      <c r="BB23" s="37" t="s">
        <v>23</v>
      </c>
      <c r="BC23" s="37"/>
      <c r="BD23" s="37"/>
      <c r="BE23" s="37"/>
      <c r="BF23" s="37"/>
      <c r="BG23" s="37"/>
      <c r="BH23" s="37"/>
      <c r="BI23" s="37"/>
      <c r="BJ23" s="37"/>
      <c r="BK23" s="37"/>
      <c r="BL23" s="37" t="s">
        <v>22</v>
      </c>
      <c r="BM23" s="37"/>
    </row>
    <row r="24" spans="1:65" ht="22.5" customHeight="1" x14ac:dyDescent="0.25">
      <c r="AC24" s="34" t="s">
        <v>47</v>
      </c>
      <c r="AD24" s="34" t="s">
        <v>20</v>
      </c>
      <c r="AE24" s="35">
        <v>82.22</v>
      </c>
      <c r="AF24" s="36">
        <v>156</v>
      </c>
      <c r="AG24" s="36">
        <v>20</v>
      </c>
      <c r="AH24" s="37"/>
      <c r="AI24" s="37" t="s">
        <v>21</v>
      </c>
      <c r="AJ24" s="37" t="s">
        <v>22</v>
      </c>
      <c r="AK24" s="37"/>
      <c r="AL24" s="37" t="s">
        <v>23</v>
      </c>
      <c r="AM24" s="37" t="s">
        <v>21</v>
      </c>
      <c r="AN24" s="37" t="s">
        <v>22</v>
      </c>
      <c r="AO24" s="37"/>
      <c r="AP24" s="37" t="s">
        <v>23</v>
      </c>
      <c r="AQ24" s="37" t="s">
        <v>21</v>
      </c>
      <c r="AR24" s="37" t="s">
        <v>22</v>
      </c>
      <c r="AS24" s="37"/>
      <c r="AT24" s="37" t="s">
        <v>23</v>
      </c>
      <c r="AU24" s="37" t="s">
        <v>21</v>
      </c>
      <c r="AV24" s="37" t="s">
        <v>22</v>
      </c>
      <c r="AW24" s="37"/>
      <c r="AX24" s="37"/>
      <c r="AY24" s="37"/>
      <c r="AZ24" s="37"/>
      <c r="BA24" s="37"/>
      <c r="BB24" s="37" t="s">
        <v>23</v>
      </c>
      <c r="BC24" s="37" t="s">
        <v>21</v>
      </c>
      <c r="BD24" s="37" t="s">
        <v>22</v>
      </c>
      <c r="BE24" s="37"/>
      <c r="BF24" s="37" t="s">
        <v>23</v>
      </c>
      <c r="BG24" s="37" t="s">
        <v>21</v>
      </c>
      <c r="BH24" s="37" t="s">
        <v>22</v>
      </c>
      <c r="BI24" s="37"/>
      <c r="BJ24" s="37" t="s">
        <v>23</v>
      </c>
      <c r="BK24" s="37" t="s">
        <v>21</v>
      </c>
      <c r="BL24" s="37" t="s">
        <v>22</v>
      </c>
      <c r="BM24" s="37"/>
    </row>
    <row r="25" spans="1:65" ht="22.5" x14ac:dyDescent="0.25">
      <c r="AC25" s="34" t="s">
        <v>48</v>
      </c>
      <c r="AD25" s="34" t="s">
        <v>25</v>
      </c>
      <c r="AE25" s="35">
        <v>100.49</v>
      </c>
      <c r="AF25" s="36">
        <v>12</v>
      </c>
      <c r="AG25" s="36">
        <v>2</v>
      </c>
      <c r="AH25" s="37"/>
      <c r="AI25" s="37" t="s">
        <v>21</v>
      </c>
      <c r="AJ25" s="37" t="s">
        <v>22</v>
      </c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</row>
    <row r="26" spans="1:65" ht="22.5" customHeight="1" x14ac:dyDescent="0.25">
      <c r="AC26" s="34" t="s">
        <v>49</v>
      </c>
      <c r="AD26" s="34" t="s">
        <v>20</v>
      </c>
      <c r="AE26" s="35">
        <v>70.91</v>
      </c>
      <c r="AF26" s="36">
        <v>160</v>
      </c>
      <c r="AG26" s="36">
        <v>20</v>
      </c>
      <c r="AH26" s="37"/>
      <c r="AI26" s="37"/>
      <c r="AJ26" s="37" t="s">
        <v>23</v>
      </c>
      <c r="AK26" s="37" t="s">
        <v>21</v>
      </c>
      <c r="AL26" s="37" t="s">
        <v>22</v>
      </c>
      <c r="AM26" s="37"/>
      <c r="AN26" s="37" t="s">
        <v>23</v>
      </c>
      <c r="AO26" s="37" t="s">
        <v>21</v>
      </c>
      <c r="AP26" s="37" t="s">
        <v>22</v>
      </c>
      <c r="AQ26" s="37"/>
      <c r="AR26" s="37" t="s">
        <v>23</v>
      </c>
      <c r="AS26" s="37" t="s">
        <v>21</v>
      </c>
      <c r="AT26" s="37" t="s">
        <v>22</v>
      </c>
      <c r="AU26" s="37"/>
      <c r="AV26" s="37"/>
      <c r="AW26" s="37"/>
      <c r="AX26" s="37"/>
      <c r="AY26" s="37"/>
      <c r="AZ26" s="37" t="s">
        <v>23</v>
      </c>
      <c r="BA26" s="37" t="s">
        <v>21</v>
      </c>
      <c r="BB26" s="37" t="s">
        <v>22</v>
      </c>
      <c r="BC26" s="37"/>
      <c r="BD26" s="37" t="s">
        <v>23</v>
      </c>
      <c r="BE26" s="37" t="s">
        <v>21</v>
      </c>
      <c r="BF26" s="37" t="s">
        <v>22</v>
      </c>
      <c r="BG26" s="37"/>
      <c r="BH26" s="37" t="s">
        <v>23</v>
      </c>
      <c r="BI26" s="37" t="s">
        <v>21</v>
      </c>
      <c r="BJ26" s="37" t="s">
        <v>22</v>
      </c>
      <c r="BK26" s="37"/>
      <c r="BL26" s="37" t="s">
        <v>23</v>
      </c>
      <c r="BM26" s="37" t="s">
        <v>21</v>
      </c>
    </row>
    <row r="27" spans="1:65" ht="22.5" x14ac:dyDescent="0.25">
      <c r="AC27" s="34" t="s">
        <v>50</v>
      </c>
      <c r="AD27" s="34" t="s">
        <v>20</v>
      </c>
      <c r="AE27" s="35">
        <v>70.91</v>
      </c>
      <c r="AF27" s="36">
        <v>168</v>
      </c>
      <c r="AG27" s="36">
        <v>21</v>
      </c>
      <c r="AH27" s="37"/>
      <c r="AI27" s="37" t="s">
        <v>23</v>
      </c>
      <c r="AJ27" s="37" t="s">
        <v>21</v>
      </c>
      <c r="AK27" s="37" t="s">
        <v>22</v>
      </c>
      <c r="AL27" s="37"/>
      <c r="AM27" s="37" t="s">
        <v>23</v>
      </c>
      <c r="AN27" s="37" t="s">
        <v>21</v>
      </c>
      <c r="AO27" s="37" t="s">
        <v>22</v>
      </c>
      <c r="AP27" s="37"/>
      <c r="AQ27" s="37" t="s">
        <v>23</v>
      </c>
      <c r="AR27" s="37" t="s">
        <v>21</v>
      </c>
      <c r="AS27" s="37" t="s">
        <v>22</v>
      </c>
      <c r="AT27" s="37"/>
      <c r="AU27" s="37" t="s">
        <v>23</v>
      </c>
      <c r="AV27" s="37" t="s">
        <v>21</v>
      </c>
      <c r="AW27" s="37" t="s">
        <v>22</v>
      </c>
      <c r="AX27" s="37"/>
      <c r="AY27" s="37" t="s">
        <v>23</v>
      </c>
      <c r="AZ27" s="37" t="s">
        <v>21</v>
      </c>
      <c r="BA27" s="37" t="s">
        <v>22</v>
      </c>
      <c r="BB27" s="37"/>
      <c r="BC27" s="37"/>
      <c r="BD27" s="37"/>
      <c r="BE27" s="37"/>
      <c r="BF27" s="37"/>
      <c r="BG27" s="37" t="s">
        <v>23</v>
      </c>
      <c r="BH27" s="37" t="s">
        <v>21</v>
      </c>
      <c r="BI27" s="37" t="s">
        <v>22</v>
      </c>
      <c r="BJ27" s="37"/>
      <c r="BK27" s="37" t="s">
        <v>23</v>
      </c>
      <c r="BL27" s="37" t="s">
        <v>21</v>
      </c>
      <c r="BM27" s="37" t="s">
        <v>22</v>
      </c>
    </row>
    <row r="28" spans="1:65" ht="22.5" customHeight="1" x14ac:dyDescent="0.25">
      <c r="AC28" s="34" t="s">
        <v>51</v>
      </c>
      <c r="AD28" s="34" t="s">
        <v>20</v>
      </c>
      <c r="AE28" s="35">
        <v>70.91</v>
      </c>
      <c r="AF28" s="36">
        <v>164</v>
      </c>
      <c r="AG28" s="36">
        <v>20</v>
      </c>
      <c r="AH28" s="37"/>
      <c r="AI28" s="37" t="s">
        <v>22</v>
      </c>
      <c r="AJ28" s="37"/>
      <c r="AK28" s="37" t="s">
        <v>23</v>
      </c>
      <c r="AL28" s="37" t="s">
        <v>21</v>
      </c>
      <c r="AM28" s="37" t="s">
        <v>22</v>
      </c>
      <c r="AN28" s="37"/>
      <c r="AO28" s="37" t="s">
        <v>23</v>
      </c>
      <c r="AP28" s="37" t="s">
        <v>21</v>
      </c>
      <c r="AQ28" s="37" t="s">
        <v>22</v>
      </c>
      <c r="AR28" s="37"/>
      <c r="AS28" s="37" t="s">
        <v>23</v>
      </c>
      <c r="AT28" s="37" t="s">
        <v>21</v>
      </c>
      <c r="AU28" s="37" t="s">
        <v>22</v>
      </c>
      <c r="AV28" s="37"/>
      <c r="AW28" s="37" t="s">
        <v>23</v>
      </c>
      <c r="AX28" s="37" t="s">
        <v>21</v>
      </c>
      <c r="AY28" s="37" t="s">
        <v>22</v>
      </c>
      <c r="AZ28" s="37"/>
      <c r="BA28" s="37" t="s">
        <v>23</v>
      </c>
      <c r="BB28" s="37" t="s">
        <v>21</v>
      </c>
      <c r="BC28" s="37" t="s">
        <v>22</v>
      </c>
      <c r="BD28" s="37"/>
      <c r="BE28" s="37"/>
      <c r="BF28" s="37"/>
      <c r="BG28" s="37"/>
      <c r="BH28" s="37"/>
      <c r="BI28" s="37" t="s">
        <v>23</v>
      </c>
      <c r="BJ28" s="37" t="s">
        <v>21</v>
      </c>
      <c r="BK28" s="37" t="s">
        <v>22</v>
      </c>
      <c r="BL28" s="37"/>
      <c r="BM28" s="37" t="s">
        <v>23</v>
      </c>
    </row>
    <row r="29" spans="1:65" ht="22.5" x14ac:dyDescent="0.25">
      <c r="AC29" s="34" t="s">
        <v>52</v>
      </c>
      <c r="AD29" s="34" t="s">
        <v>20</v>
      </c>
      <c r="AE29" s="35">
        <v>70.91</v>
      </c>
      <c r="AF29" s="36">
        <v>156</v>
      </c>
      <c r="AG29" s="36">
        <v>20</v>
      </c>
      <c r="AH29" s="37"/>
      <c r="AI29" s="37" t="s">
        <v>21</v>
      </c>
      <c r="AJ29" s="37" t="s">
        <v>22</v>
      </c>
      <c r="AK29" s="37"/>
      <c r="AL29" s="37" t="s">
        <v>23</v>
      </c>
      <c r="AM29" s="37" t="s">
        <v>21</v>
      </c>
      <c r="AN29" s="37" t="s">
        <v>22</v>
      </c>
      <c r="AO29" s="37"/>
      <c r="AP29" s="37" t="s">
        <v>23</v>
      </c>
      <c r="AQ29" s="37" t="s">
        <v>21</v>
      </c>
      <c r="AR29" s="37" t="s">
        <v>22</v>
      </c>
      <c r="AS29" s="37"/>
      <c r="AT29" s="37" t="s">
        <v>23</v>
      </c>
      <c r="AU29" s="37" t="s">
        <v>21</v>
      </c>
      <c r="AV29" s="37" t="s">
        <v>22</v>
      </c>
      <c r="AW29" s="37"/>
      <c r="AX29" s="37" t="s">
        <v>23</v>
      </c>
      <c r="AY29" s="37" t="s">
        <v>21</v>
      </c>
      <c r="AZ29" s="37" t="s">
        <v>22</v>
      </c>
      <c r="BA29" s="37"/>
      <c r="BB29" s="37" t="s">
        <v>23</v>
      </c>
      <c r="BC29" s="37" t="s">
        <v>21</v>
      </c>
      <c r="BD29" s="37" t="s">
        <v>22</v>
      </c>
      <c r="BE29" s="37"/>
      <c r="BF29" s="37"/>
      <c r="BG29" s="37"/>
      <c r="BH29" s="37"/>
      <c r="BI29" s="37"/>
      <c r="BJ29" s="37" t="s">
        <v>23</v>
      </c>
      <c r="BK29" s="37" t="s">
        <v>21</v>
      </c>
      <c r="BL29" s="37" t="s">
        <v>22</v>
      </c>
      <c r="BM29" s="37"/>
    </row>
    <row r="30" spans="1:65" ht="22.5" customHeight="1" x14ac:dyDescent="0.25">
      <c r="AC30" s="34" t="s">
        <v>53</v>
      </c>
      <c r="AD30" s="34" t="s">
        <v>20</v>
      </c>
      <c r="AE30" s="35">
        <v>82.22</v>
      </c>
      <c r="AF30" s="36">
        <v>160</v>
      </c>
      <c r="AG30" s="36">
        <v>20</v>
      </c>
      <c r="AH30" s="37"/>
      <c r="AI30" s="37"/>
      <c r="AJ30" s="37" t="s">
        <v>23</v>
      </c>
      <c r="AK30" s="37" t="s">
        <v>21</v>
      </c>
      <c r="AL30" s="37" t="s">
        <v>22</v>
      </c>
      <c r="AM30" s="37"/>
      <c r="AN30" s="37" t="s">
        <v>23</v>
      </c>
      <c r="AO30" s="37" t="s">
        <v>21</v>
      </c>
      <c r="AP30" s="37" t="s">
        <v>22</v>
      </c>
      <c r="AQ30" s="37"/>
      <c r="AR30" s="37" t="s">
        <v>23</v>
      </c>
      <c r="AS30" s="37" t="s">
        <v>21</v>
      </c>
      <c r="AT30" s="37" t="s">
        <v>22</v>
      </c>
      <c r="AU30" s="37"/>
      <c r="AV30" s="37" t="s">
        <v>23</v>
      </c>
      <c r="AW30" s="37" t="s">
        <v>21</v>
      </c>
      <c r="AX30" s="37" t="s">
        <v>22</v>
      </c>
      <c r="AY30" s="37"/>
      <c r="AZ30" s="37" t="s">
        <v>23</v>
      </c>
      <c r="BA30" s="37" t="s">
        <v>21</v>
      </c>
      <c r="BB30" s="37" t="s">
        <v>22</v>
      </c>
      <c r="BC30" s="37"/>
      <c r="BD30" s="37"/>
      <c r="BE30" s="37"/>
      <c r="BF30" s="37"/>
      <c r="BG30" s="37"/>
      <c r="BH30" s="37" t="s">
        <v>23</v>
      </c>
      <c r="BI30" s="37" t="s">
        <v>21</v>
      </c>
      <c r="BJ30" s="37" t="s">
        <v>22</v>
      </c>
      <c r="BK30" s="37"/>
      <c r="BL30" s="37" t="s">
        <v>23</v>
      </c>
      <c r="BM30" s="37" t="s">
        <v>21</v>
      </c>
    </row>
    <row r="31" spans="1:65" ht="22.5" x14ac:dyDescent="0.25">
      <c r="AC31" s="34" t="s">
        <v>54</v>
      </c>
      <c r="AD31" s="34" t="s">
        <v>20</v>
      </c>
      <c r="AE31" s="35">
        <v>92.22</v>
      </c>
      <c r="AF31" s="36">
        <v>164</v>
      </c>
      <c r="AG31" s="36">
        <v>20</v>
      </c>
      <c r="AH31" s="37"/>
      <c r="AI31" s="37" t="s">
        <v>22</v>
      </c>
      <c r="AJ31" s="37"/>
      <c r="AK31" s="37" t="s">
        <v>23</v>
      </c>
      <c r="AL31" s="37" t="s">
        <v>21</v>
      </c>
      <c r="AM31" s="37" t="s">
        <v>22</v>
      </c>
      <c r="AN31" s="37"/>
      <c r="AO31" s="37" t="s">
        <v>23</v>
      </c>
      <c r="AP31" s="37" t="s">
        <v>21</v>
      </c>
      <c r="AQ31" s="37" t="s">
        <v>22</v>
      </c>
      <c r="AR31" s="37"/>
      <c r="AS31" s="37" t="s">
        <v>23</v>
      </c>
      <c r="AT31" s="37" t="s">
        <v>21</v>
      </c>
      <c r="AU31" s="37" t="s">
        <v>22</v>
      </c>
      <c r="AV31" s="37"/>
      <c r="AW31" s="37"/>
      <c r="AX31" s="37"/>
      <c r="AY31" s="37"/>
      <c r="AZ31" s="37"/>
      <c r="BA31" s="37" t="s">
        <v>23</v>
      </c>
      <c r="BB31" s="37" t="s">
        <v>21</v>
      </c>
      <c r="BC31" s="37" t="s">
        <v>22</v>
      </c>
      <c r="BD31" s="37"/>
      <c r="BE31" s="37" t="s">
        <v>23</v>
      </c>
      <c r="BF31" s="37" t="s">
        <v>21</v>
      </c>
      <c r="BG31" s="37" t="s">
        <v>22</v>
      </c>
      <c r="BH31" s="37"/>
      <c r="BI31" s="37" t="s">
        <v>23</v>
      </c>
      <c r="BJ31" s="37" t="s">
        <v>21</v>
      </c>
      <c r="BK31" s="37" t="s">
        <v>22</v>
      </c>
      <c r="BL31" s="37"/>
      <c r="BM31" s="37" t="s">
        <v>23</v>
      </c>
    </row>
    <row r="32" spans="1:65" ht="22.5" customHeight="1" x14ac:dyDescent="0.25">
      <c r="AC32" s="34" t="s">
        <v>55</v>
      </c>
      <c r="AD32" s="34" t="s">
        <v>20</v>
      </c>
      <c r="AE32" s="35">
        <v>82.22</v>
      </c>
      <c r="AF32" s="36">
        <v>48</v>
      </c>
      <c r="AG32" s="36">
        <v>6</v>
      </c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 t="s">
        <v>23</v>
      </c>
      <c r="BC32" s="37" t="s">
        <v>21</v>
      </c>
      <c r="BD32" s="37" t="s">
        <v>22</v>
      </c>
      <c r="BE32" s="37"/>
      <c r="BF32" s="37" t="s">
        <v>23</v>
      </c>
      <c r="BG32" s="37" t="s">
        <v>21</v>
      </c>
      <c r="BH32" s="37" t="s">
        <v>22</v>
      </c>
      <c r="BI32" s="37"/>
      <c r="BJ32" s="37"/>
      <c r="BK32" s="37"/>
      <c r="BL32" s="37"/>
      <c r="BM32" s="37"/>
    </row>
    <row r="33" spans="29:65" x14ac:dyDescent="0.25">
      <c r="AC33" s="53" t="s">
        <v>56</v>
      </c>
      <c r="AD33" s="21"/>
      <c r="AE33" s="21"/>
      <c r="AF33" s="54">
        <v>3790</v>
      </c>
      <c r="AG33" s="55">
        <v>467</v>
      </c>
      <c r="AH33" s="53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</row>
    <row r="34" spans="29:65" ht="15" customHeight="1" x14ac:dyDescent="0.25"/>
    <row r="36" spans="29:65" ht="15" customHeight="1" x14ac:dyDescent="0.25"/>
    <row r="38" spans="29:65" ht="15" customHeight="1" x14ac:dyDescent="0.25"/>
    <row r="40" spans="29:65" ht="15" customHeight="1" x14ac:dyDescent="0.25"/>
    <row r="42" spans="29:65" ht="15" customHeight="1" x14ac:dyDescent="0.25"/>
    <row r="44" spans="29:65" ht="15" customHeight="1" x14ac:dyDescent="0.25"/>
    <row r="46" spans="29:65" ht="15" customHeight="1" x14ac:dyDescent="0.25"/>
    <row r="48" spans="29:65" ht="15" customHeight="1" x14ac:dyDescent="0.25"/>
    <row r="50" ht="15" customHeight="1" x14ac:dyDescent="0.25"/>
    <row r="52" ht="15" customHeight="1" x14ac:dyDescent="0.25"/>
    <row r="54" ht="15" customHeight="1" x14ac:dyDescent="0.25"/>
    <row r="56" ht="15" customHeight="1" x14ac:dyDescent="0.25"/>
  </sheetData>
  <mergeCells count="75">
    <mergeCell ref="B19:C19"/>
    <mergeCell ref="B22:C22"/>
    <mergeCell ref="W14:W15"/>
    <mergeCell ref="X14:X15"/>
    <mergeCell ref="Y14:Y15"/>
    <mergeCell ref="Z14:Z15"/>
    <mergeCell ref="AA14:AA15"/>
    <mergeCell ref="A14:A15"/>
    <mergeCell ref="B14:B15"/>
    <mergeCell ref="C14:C15"/>
    <mergeCell ref="D14:D15"/>
    <mergeCell ref="E14:E15"/>
    <mergeCell ref="V14:V15"/>
    <mergeCell ref="V12:V13"/>
    <mergeCell ref="W12:W13"/>
    <mergeCell ref="X12:X13"/>
    <mergeCell ref="Y12:Y13"/>
    <mergeCell ref="Z12:Z13"/>
    <mergeCell ref="AA12:AA13"/>
    <mergeCell ref="W10:W11"/>
    <mergeCell ref="X10:X11"/>
    <mergeCell ref="Y10:Y11"/>
    <mergeCell ref="Z10:Z11"/>
    <mergeCell ref="AA10:AA11"/>
    <mergeCell ref="A12:A13"/>
    <mergeCell ref="B12:B13"/>
    <mergeCell ref="C12:C13"/>
    <mergeCell ref="D12:D13"/>
    <mergeCell ref="E12:E13"/>
    <mergeCell ref="X8:X9"/>
    <mergeCell ref="Y8:Y9"/>
    <mergeCell ref="Z8:Z9"/>
    <mergeCell ref="AA8:AA9"/>
    <mergeCell ref="A10:A11"/>
    <mergeCell ref="B10:B11"/>
    <mergeCell ref="C10:C11"/>
    <mergeCell ref="D10:D11"/>
    <mergeCell ref="E10:E11"/>
    <mergeCell ref="V10:V11"/>
    <mergeCell ref="Y6:Y7"/>
    <mergeCell ref="Z6:Z7"/>
    <mergeCell ref="AA6:AA7"/>
    <mergeCell ref="A8:A9"/>
    <mergeCell ref="B8:B9"/>
    <mergeCell ref="C8:C9"/>
    <mergeCell ref="D8:D9"/>
    <mergeCell ref="E8:E9"/>
    <mergeCell ref="V8:V9"/>
    <mergeCell ref="W8:W9"/>
    <mergeCell ref="Z4:Z5"/>
    <mergeCell ref="AA4:AA5"/>
    <mergeCell ref="A6:A7"/>
    <mergeCell ref="B6:B7"/>
    <mergeCell ref="C6:C7"/>
    <mergeCell ref="D6:D7"/>
    <mergeCell ref="E6:E7"/>
    <mergeCell ref="V6:V7"/>
    <mergeCell ref="W6:W7"/>
    <mergeCell ref="X6:X7"/>
    <mergeCell ref="W1:Y1"/>
    <mergeCell ref="A4:A5"/>
    <mergeCell ref="B4:B5"/>
    <mergeCell ref="C4:C5"/>
    <mergeCell ref="D4:D5"/>
    <mergeCell ref="E4:E5"/>
    <mergeCell ref="V4:V5"/>
    <mergeCell ref="W4:W5"/>
    <mergeCell ref="X4:X5"/>
    <mergeCell ref="Y4:Y5"/>
    <mergeCell ref="A1:A3"/>
    <mergeCell ref="B1:B3"/>
    <mergeCell ref="C1:C3"/>
    <mergeCell ref="D1:D3"/>
    <mergeCell ref="E1:E3"/>
    <mergeCell ref="F1:U1"/>
  </mergeCells>
  <pageMargins left="0.19685039370078741" right="0.19685039370078741" top="0.74803149606299213" bottom="0.15748031496062992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табель</vt:lpstr>
      <vt:lpstr>табель!Область_печати</vt:lpstr>
    </vt:vector>
  </TitlesOfParts>
  <Company>tchr-17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ZveroboevaNI</dc:creator>
  <cp:lastModifiedBy>ZveroboevaNI</cp:lastModifiedBy>
  <dcterms:created xsi:type="dcterms:W3CDTF">2016-08-31T02:34:04Z</dcterms:created>
  <dcterms:modified xsi:type="dcterms:W3CDTF">2016-08-31T02:41:35Z</dcterms:modified>
</cp:coreProperties>
</file>