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460"/>
  </bookViews>
  <sheets>
    <sheet name="Лист1" sheetId="1" r:id="rId1"/>
    <sheet name="Лист2" sheetId="2" r:id="rId2"/>
    <sheet name="Лист3" sheetId="3" r:id="rId3"/>
  </sheets>
  <calcPr calcId="150001" concurrentCalc="0"/>
  <pivotCaches>
    <pivotCache cacheId="6" r:id="rId4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H7" i="1"/>
  <c r="G8" i="1"/>
  <c r="H8" i="1"/>
  <c r="B4" i="1"/>
  <c r="I8" i="1"/>
  <c r="J8" i="1"/>
  <c r="G9" i="1"/>
  <c r="H9" i="1"/>
  <c r="I9" i="1"/>
  <c r="J9" i="1"/>
  <c r="G10" i="1"/>
  <c r="H10" i="1"/>
  <c r="I10" i="1"/>
  <c r="J10" i="1"/>
  <c r="G11" i="1"/>
  <c r="H11" i="1"/>
  <c r="I11" i="1"/>
  <c r="J11" i="1"/>
  <c r="G12" i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G19" i="1"/>
  <c r="H19" i="1"/>
  <c r="I19" i="1"/>
  <c r="J19" i="1"/>
  <c r="G20" i="1"/>
  <c r="H20" i="1"/>
  <c r="I20" i="1"/>
  <c r="J20" i="1"/>
  <c r="G21" i="1"/>
  <c r="H21" i="1"/>
  <c r="I21" i="1"/>
  <c r="J21" i="1"/>
  <c r="I7" i="1"/>
  <c r="J7" i="1"/>
  <c r="C4" i="1"/>
  <c r="D4" i="1"/>
  <c r="E4" i="1"/>
  <c r="F4" i="1"/>
  <c r="H4" i="1"/>
  <c r="G4" i="1"/>
</calcChain>
</file>

<file path=xl/comments1.xml><?xml version="1.0" encoding="utf-8"?>
<comments xmlns="http://schemas.openxmlformats.org/spreadsheetml/2006/main">
  <authors>
    <author>Aldakushev Mikhail (EnelRussia SG)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Aldakushev Mikhail (EnelRussia SG):</t>
        </r>
        <r>
          <rPr>
            <sz val="8"/>
            <color indexed="81"/>
            <rFont val="Tahoma"/>
            <family val="2"/>
            <charset val="204"/>
          </rPr>
          <t xml:space="preserve">
Дата и данные могут быть любыми и данных может быть за целый год</t>
        </r>
      </text>
    </comment>
  </commentList>
</comments>
</file>

<file path=xl/sharedStrings.xml><?xml version="1.0" encoding="utf-8"?>
<sst xmlns="http://schemas.openxmlformats.org/spreadsheetml/2006/main" count="26" uniqueCount="26">
  <si>
    <t>месяц</t>
  </si>
  <si>
    <t>Вахта 1</t>
  </si>
  <si>
    <t>Январь 2016</t>
  </si>
  <si>
    <t>Февраль 2016</t>
  </si>
  <si>
    <t>Март 2016</t>
  </si>
  <si>
    <t>Апрель 2016</t>
  </si>
  <si>
    <t>Май 2016</t>
  </si>
  <si>
    <t>Июнь 2016</t>
  </si>
  <si>
    <t>Июль 2016</t>
  </si>
  <si>
    <t>Август 2016</t>
  </si>
  <si>
    <t>Сентябрь 2016</t>
  </si>
  <si>
    <t>Октябрь 2016</t>
  </si>
  <si>
    <t>Ноябрь 2016</t>
  </si>
  <si>
    <t>Декабрь 2016</t>
  </si>
  <si>
    <t>Январь 2017</t>
  </si>
  <si>
    <t>Февраль 2017</t>
  </si>
  <si>
    <t>Март 2017</t>
  </si>
  <si>
    <t>Искомая начальная дата</t>
  </si>
  <si>
    <t>Дата</t>
  </si>
  <si>
    <t>э/э, МВт</t>
  </si>
  <si>
    <t>Названия строк</t>
  </si>
  <si>
    <t>2016</t>
  </si>
  <si>
    <t>янв</t>
  </si>
  <si>
    <t>февр</t>
  </si>
  <si>
    <t>март</t>
  </si>
  <si>
    <t>Среднее из э/э,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</si>
</sst>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"/>
  </numFmts>
  <fonts count="8" x14ac:knownFonts="1">
    <font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/>
  </cellStyleXfs>
  <cellXfs count="18">
    <xf numFmtId="0" fontId="0" fillId="0" borderId="0" xfId="0"/>
    <xf numFmtId="2" fontId="4" fillId="0" borderId="1" xfId="1" applyNumberFormat="1" applyFont="1" applyBorder="1" applyAlignment="1">
      <alignment horizontal="center" vertical="center"/>
    </xf>
    <xf numFmtId="164" fontId="2" fillId="0" borderId="1" xfId="1" applyNumberFormat="1" applyBorder="1" applyAlignment="1">
      <alignment horizontal="center" vertical="center"/>
    </xf>
    <xf numFmtId="0" fontId="2" fillId="0" borderId="0" xfId="1"/>
    <xf numFmtId="0" fontId="2" fillId="0" borderId="1" xfId="1" applyBorder="1"/>
    <xf numFmtId="2" fontId="2" fillId="0" borderId="2" xfId="1" applyNumberFormat="1" applyBorder="1" applyAlignment="1">
      <alignment horizontal="center" vertical="center"/>
    </xf>
    <xf numFmtId="2" fontId="2" fillId="0" borderId="1" xfId="1" applyNumberFormat="1" applyBorder="1"/>
    <xf numFmtId="14" fontId="2" fillId="0" borderId="1" xfId="1" applyNumberFormat="1" applyBorder="1"/>
    <xf numFmtId="0" fontId="3" fillId="0" borderId="1" xfId="1" applyFont="1" applyBorder="1" applyAlignment="1">
      <alignment horizontal="center" vertical="center" wrapText="1"/>
    </xf>
    <xf numFmtId="14" fontId="2" fillId="2" borderId="1" xfId="1" applyNumberFormat="1" applyFill="1" applyBorder="1" applyAlignment="1">
      <alignment horizontal="center" vertical="center"/>
    </xf>
    <xf numFmtId="14" fontId="2" fillId="0" borderId="1" xfId="1" applyNumberFormat="1" applyBorder="1"/>
    <xf numFmtId="2" fontId="4" fillId="0" borderId="1" xfId="1" applyNumberFormat="1" applyFont="1" applyBorder="1" applyAlignment="1">
      <alignment horizontal="center" vertical="center"/>
    </xf>
    <xf numFmtId="164" fontId="2" fillId="0" borderId="1" xfId="1" applyNumberFormat="1" applyBorder="1" applyAlignment="1">
      <alignment horizontal="center" vertical="center"/>
    </xf>
    <xf numFmtId="2" fontId="2" fillId="2" borderId="2" xfId="1" applyNumberForma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indent="1"/>
    </xf>
    <xf numFmtId="2" fontId="0" fillId="0" borderId="0" xfId="0" applyNumberFormat="1"/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пользователь Microsoft Office" refreshedDate="42613.332301041664" createdVersion="4" refreshedVersion="4" minRefreshableVersion="3" recordCount="31">
  <cacheSource type="worksheet">
    <worksheetSource ref="B7:C38" sheet="Лист1"/>
  </cacheSource>
  <cacheFields count="3">
    <cacheField name="Дата" numFmtId="164">
      <sharedItems containsSemiMixedTypes="0" containsNonDate="0" containsDate="1" containsString="0" minDate="2016-01-01T00:00:00" maxDate="2016-03-02T00:00:00" count="31">
        <d v="2016-01-01T00:00:00"/>
        <d v="2016-01-03T12:00:00"/>
        <d v="2016-01-05T00:00:00"/>
        <d v="2016-01-07T12:00:00"/>
        <d v="2016-01-09T00:00:00"/>
        <d v="2016-01-11T12:00:00"/>
        <d v="2016-01-13T00:00:00"/>
        <d v="2016-01-15T12:00:00"/>
        <d v="2016-01-17T00:00:00"/>
        <d v="2016-01-19T12:00:00"/>
        <d v="2016-01-21T00:00:00"/>
        <d v="2016-01-23T12:00:00"/>
        <d v="2016-01-25T00:00:00"/>
        <d v="2016-01-27T12:00:00"/>
        <d v="2016-01-29T00:00:00"/>
        <d v="2016-01-31T12:00:00"/>
        <d v="2016-02-02T00:00:00"/>
        <d v="2016-02-04T12:00:00"/>
        <d v="2016-02-06T00:00:00"/>
        <d v="2016-02-08T12:00:00"/>
        <d v="2016-02-10T00:00:00"/>
        <d v="2016-02-12T12:00:00"/>
        <d v="2016-02-14T00:00:00"/>
        <d v="2016-02-16T12:00:00"/>
        <d v="2016-02-18T00:00:00"/>
        <d v="2016-02-20T12:00:00"/>
        <d v="2016-02-22T00:00:00"/>
        <d v="2016-02-24T12:00:00"/>
        <d v="2016-02-26T00:00:00"/>
        <d v="2016-02-28T12:00:00"/>
        <d v="2016-03-01T00:00:00"/>
      </sharedItems>
      <fieldGroup par="2" base="0">
        <rangePr groupBy="months" startDate="2016-01-01T00:00:00" endDate="2016-03-02T00:00:00"/>
        <groupItems count="14">
          <s v="&lt;01.01.16"/>
          <s v="янв"/>
          <s v="февр"/>
          <s v="март"/>
          <s v="апр"/>
          <s v="май"/>
          <s v="июнь"/>
          <s v="июль"/>
          <s v="авг"/>
          <s v="сент"/>
          <s v="окт"/>
          <s v="нояб"/>
          <s v="дек"/>
          <s v="&gt;02.03.16"/>
        </groupItems>
      </fieldGroup>
    </cacheField>
    <cacheField name="э/э, МВт" numFmtId="2">
      <sharedItems containsSemiMixedTypes="0" containsString="0" containsNumber="1" minValue="6.658856057400472" maxValue="12.109418804275734" count="31">
        <n v="7.2606372641148971"/>
        <n v="7.1045846629986533"/>
        <n v="7.4930301247402618"/>
        <n v="7.3341797396184685"/>
        <n v="7.5771385028876814"/>
        <n v="7.1239396317300292"/>
        <n v="7.3009813600313249"/>
        <n v="7.6883573457313563"/>
        <n v="7.7128571251270577"/>
        <n v="7.6933278068479982"/>
        <n v="7.5042457645802889"/>
        <n v="12.109418804275734"/>
        <n v="10.841530105131277"/>
        <n v="7.7278287349483596"/>
        <n v="6.9347657659450261"/>
        <n v="6.7165495034029385"/>
        <n v="6.658856057400472"/>
        <n v="7.0811377131837219"/>
        <n v="6.8475057610721386"/>
        <n v="7.2612524917365899"/>
        <n v="6.9155682695518568"/>
        <n v="6.9480272882800547"/>
        <n v="6.9090142859347861"/>
        <n v="6.9491596684399148"/>
        <n v="7.0979318654118178"/>
        <n v="7.1571482481802535"/>
        <n v="7.4089333488090228"/>
        <n v="7.2857208739349106"/>
        <n v="7.2385549022305709"/>
        <n v="7.2833455407900551"/>
        <n v="7.2261778809428012"/>
      </sharedItems>
    </cacheField>
    <cacheField name="Годы" numFmtId="0" databaseField="0">
      <fieldGroup base="0">
        <rangePr groupBy="years" startDate="2016-01-01T00:00:00" endDate="2016-03-02T00:00:00"/>
        <groupItems count="3">
          <s v="&lt;01.01.16"/>
          <s v="2016"/>
          <s v="&gt;02.03.1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x v="0"/>
    <x v="0"/>
  </r>
  <r>
    <x v="1"/>
    <x v="1"/>
  </r>
  <r>
    <x v="2"/>
    <x v="2"/>
  </r>
  <r>
    <x v="3"/>
    <x v="3"/>
  </r>
  <r>
    <x v="4"/>
    <x v="4"/>
  </r>
  <r>
    <x v="5"/>
    <x v="5"/>
  </r>
  <r>
    <x v="6"/>
    <x v="6"/>
  </r>
  <r>
    <x v="7"/>
    <x v="7"/>
  </r>
  <r>
    <x v="8"/>
    <x v="8"/>
  </r>
  <r>
    <x v="9"/>
    <x v="9"/>
  </r>
  <r>
    <x v="10"/>
    <x v="10"/>
  </r>
  <r>
    <x v="11"/>
    <x v="11"/>
  </r>
  <r>
    <x v="12"/>
    <x v="12"/>
  </r>
  <r>
    <x v="13"/>
    <x v="13"/>
  </r>
  <r>
    <x v="14"/>
    <x v="14"/>
  </r>
  <r>
    <x v="15"/>
    <x v="15"/>
  </r>
  <r>
    <x v="16"/>
    <x v="16"/>
  </r>
  <r>
    <x v="17"/>
    <x v="17"/>
  </r>
  <r>
    <x v="18"/>
    <x v="18"/>
  </r>
  <r>
    <x v="19"/>
    <x v="19"/>
  </r>
  <r>
    <x v="20"/>
    <x v="20"/>
  </r>
  <r>
    <x v="21"/>
    <x v="21"/>
  </r>
  <r>
    <x v="22"/>
    <x v="22"/>
  </r>
  <r>
    <x v="23"/>
    <x v="23"/>
  </r>
  <r>
    <x v="24"/>
    <x v="24"/>
  </r>
  <r>
    <x v="25"/>
    <x v="25"/>
  </r>
  <r>
    <x v="26"/>
    <x v="26"/>
  </r>
  <r>
    <x v="27"/>
    <x v="27"/>
  </r>
  <r>
    <x v="28"/>
    <x v="28"/>
  </r>
  <r>
    <x v="29"/>
    <x v="29"/>
  </r>
  <r>
    <x v="30"/>
    <x v="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6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outline="1" outlineData="1" multipleFieldFilters="0">
  <location ref="L7:M11" firstHeaderRow="1" firstDataRow="1" firstDataCol="1"/>
  <pivotFields count="3">
    <pivotField axis="axisRow" numFmtId="16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numFmtId="2" showAll="0">
      <items count="32">
        <item x="16"/>
        <item x="15"/>
        <item x="18"/>
        <item x="22"/>
        <item x="20"/>
        <item x="14"/>
        <item x="21"/>
        <item x="23"/>
        <item x="17"/>
        <item x="24"/>
        <item x="1"/>
        <item x="5"/>
        <item x="25"/>
        <item x="30"/>
        <item x="28"/>
        <item x="0"/>
        <item x="19"/>
        <item x="29"/>
        <item x="27"/>
        <item x="6"/>
        <item x="3"/>
        <item x="26"/>
        <item x="2"/>
        <item x="10"/>
        <item x="4"/>
        <item x="7"/>
        <item x="9"/>
        <item x="8"/>
        <item x="13"/>
        <item x="12"/>
        <item x="11"/>
        <item t="default"/>
      </items>
    </pivotField>
    <pivotField axis="axisRow" showAll="0" defaultSubtotal="0">
      <items count="3">
        <item x="0"/>
        <item x="1"/>
        <item x="2"/>
      </items>
    </pivotField>
  </pivotFields>
  <rowFields count="2">
    <field x="2"/>
    <field x="0"/>
  </rowFields>
  <rowItems count="4">
    <i>
      <x v="1"/>
    </i>
    <i r="1">
      <x v="1"/>
    </i>
    <i r="1">
      <x v="2"/>
    </i>
    <i r="1">
      <x v="3"/>
    </i>
  </rowItems>
  <colItems count="1">
    <i/>
  </colItems>
  <dataFields count="1">
    <dataField name="Среднее из э/э, МВт" fld="1" subtotal="average" baseField="0" baseItem="0" numFmtId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comments" Target="../comments1.xml"/><Relationship Id="rId1" Type="http://schemas.openxmlformats.org/officeDocument/2006/relationships/pivotTable" Target="../pivotTables/pivotTable1.xml"/><Relationship Id="rId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38"/>
  <sheetViews>
    <sheetView tabSelected="1" workbookViewId="0">
      <selection activeCell="L7" sqref="L7"/>
    </sheetView>
  </sheetViews>
  <sheetFormatPr baseColWidth="10" defaultColWidth="8.83203125" defaultRowHeight="13" x14ac:dyDescent="0.15"/>
  <cols>
    <col min="6" max="6" width="12.83203125" customWidth="1"/>
    <col min="8" max="8" width="8.83203125" bestFit="1" customWidth="1"/>
    <col min="9" max="9" width="10.33203125" customWidth="1"/>
    <col min="10" max="10" width="11.83203125" bestFit="1" customWidth="1"/>
    <col min="12" max="12" width="18.83203125" customWidth="1"/>
    <col min="13" max="13" width="20.5" bestFit="1" customWidth="1"/>
  </cols>
  <sheetData>
    <row r="2" spans="2:13" ht="24" x14ac:dyDescent="0.15">
      <c r="F2" s="8" t="s">
        <v>17</v>
      </c>
      <c r="G2" s="9">
        <v>42370</v>
      </c>
    </row>
    <row r="4" spans="2:13" x14ac:dyDescent="0.15">
      <c r="B4" t="b">
        <f>ISNUMBER(B8)</f>
        <v>1</v>
      </c>
      <c r="C4" t="b">
        <f t="shared" ref="C4:F4" si="0">ISNUMBER(C7)</f>
        <v>0</v>
      </c>
      <c r="D4" t="b">
        <f t="shared" si="0"/>
        <v>0</v>
      </c>
      <c r="E4" t="b">
        <f t="shared" si="0"/>
        <v>0</v>
      </c>
      <c r="F4" t="b">
        <f t="shared" si="0"/>
        <v>0</v>
      </c>
      <c r="G4" t="b">
        <f>ISNUMBER(G7)</f>
        <v>1</v>
      </c>
      <c r="H4" t="b">
        <f>ISNUMBER(H7)</f>
        <v>1</v>
      </c>
    </row>
    <row r="6" spans="2:13" ht="15" x14ac:dyDescent="0.2">
      <c r="F6" s="6" t="s">
        <v>0</v>
      </c>
      <c r="G6" s="4"/>
      <c r="H6" s="4"/>
      <c r="I6" s="3" t="s">
        <v>1</v>
      </c>
    </row>
    <row r="7" spans="2:13" ht="15" x14ac:dyDescent="0.2">
      <c r="B7" s="2" t="s">
        <v>18</v>
      </c>
      <c r="C7" s="1" t="s">
        <v>19</v>
      </c>
      <c r="F7" s="6" t="s">
        <v>2</v>
      </c>
      <c r="G7" s="10">
        <f>G2</f>
        <v>42370</v>
      </c>
      <c r="H7" s="10">
        <f>EDATE(G7,1)</f>
        <v>42401</v>
      </c>
      <c r="I7" s="5">
        <f>IFERROR(AVERAGEIFS($C$3:$C$100,$B$3:$B$100,"&gt;="&amp;G7,$B$3:$B$100,"&lt;="&amp;H7),0)</f>
        <v>7.8827107651319608</v>
      </c>
      <c r="J7" s="13">
        <f>IFERROR(SUMPRODUCT($C$8:$C$38*($B$8:$B$38&gt;=G7)*($B$8:$B$38&lt;=H7))/SUMPRODUCT(ISNUMBER($C$8:$C$38)*($B$8:$B$38&gt;=G7)*($B$8:$B$38&lt;=H7)),0)</f>
        <v>7.8827107651319608</v>
      </c>
      <c r="L7" s="14" t="s">
        <v>20</v>
      </c>
      <c r="M7" t="s">
        <v>25</v>
      </c>
    </row>
    <row r="8" spans="2:13" ht="15" x14ac:dyDescent="0.2">
      <c r="B8" s="12">
        <v>42370</v>
      </c>
      <c r="C8" s="1">
        <v>7.2606372641148971</v>
      </c>
      <c r="F8" s="6" t="s">
        <v>3</v>
      </c>
      <c r="G8" s="7">
        <f>H7</f>
        <v>42401</v>
      </c>
      <c r="H8" s="10">
        <f t="shared" ref="H8:H21" si="1">EDATE(G8,1)</f>
        <v>42430</v>
      </c>
      <c r="I8" s="5">
        <f t="shared" ref="I8:I21" si="2">IFERROR(AVERAGEIFS($C$3:$C$100,$B$3:$B$100,"&gt;="&amp;G8,$B$3:$B$100,"&lt;="&amp;H8),0)</f>
        <v>7.0845556130599316</v>
      </c>
      <c r="J8" s="13">
        <f t="shared" ref="J8:J21" si="3">IFERROR(SUMPRODUCT($C$8:$C$38*($B$8:$B$38&gt;=G8)*($B$8:$B$38&lt;=H8))/SUMPRODUCT(ISNUMBER($C$8:$C$38)*($B$8:$B$38&gt;=G8)*($B$8:$B$38&lt;=H8)),0)</f>
        <v>7.0845556130599316</v>
      </c>
      <c r="L8" s="15" t="s">
        <v>21</v>
      </c>
      <c r="M8" s="17"/>
    </row>
    <row r="9" spans="2:13" ht="15" x14ac:dyDescent="0.2">
      <c r="B9" s="12">
        <v>42372.5</v>
      </c>
      <c r="C9" s="1">
        <v>7.1045846629986533</v>
      </c>
      <c r="F9" s="6" t="s">
        <v>4</v>
      </c>
      <c r="G9" s="10">
        <f t="shared" ref="G9:G21" si="4">H8</f>
        <v>42430</v>
      </c>
      <c r="H9" s="10">
        <f t="shared" si="1"/>
        <v>42461</v>
      </c>
      <c r="I9" s="5">
        <f t="shared" si="2"/>
        <v>7.2261778809428012</v>
      </c>
      <c r="J9" s="13">
        <f t="shared" si="3"/>
        <v>7.2261778809428012</v>
      </c>
      <c r="L9" s="16" t="s">
        <v>22</v>
      </c>
      <c r="M9" s="17">
        <v>7.8827107651319608</v>
      </c>
    </row>
    <row r="10" spans="2:13" ht="15" x14ac:dyDescent="0.2">
      <c r="B10" s="12">
        <v>42374</v>
      </c>
      <c r="C10" s="1">
        <v>7.4930301247402618</v>
      </c>
      <c r="F10" s="6" t="s">
        <v>5</v>
      </c>
      <c r="G10" s="10">
        <f t="shared" si="4"/>
        <v>42461</v>
      </c>
      <c r="H10" s="10">
        <f t="shared" si="1"/>
        <v>42491</v>
      </c>
      <c r="I10" s="5">
        <f t="shared" si="2"/>
        <v>0</v>
      </c>
      <c r="J10" s="13">
        <f t="shared" si="3"/>
        <v>0</v>
      </c>
      <c r="L10" s="16" t="s">
        <v>23</v>
      </c>
      <c r="M10" s="17">
        <v>7.0744397367825842</v>
      </c>
    </row>
    <row r="11" spans="2:13" ht="15" x14ac:dyDescent="0.2">
      <c r="B11" s="12">
        <v>42376.5</v>
      </c>
      <c r="C11" s="1">
        <v>7.3341797396184685</v>
      </c>
      <c r="F11" s="6" t="s">
        <v>6</v>
      </c>
      <c r="G11" s="10">
        <f t="shared" si="4"/>
        <v>42491</v>
      </c>
      <c r="H11" s="10">
        <f t="shared" si="1"/>
        <v>42522</v>
      </c>
      <c r="I11" s="5">
        <f t="shared" si="2"/>
        <v>0</v>
      </c>
      <c r="J11" s="13">
        <f t="shared" si="3"/>
        <v>0</v>
      </c>
      <c r="L11" s="16" t="s">
        <v>24</v>
      </c>
      <c r="M11" s="17">
        <v>7.2261778809428012</v>
      </c>
    </row>
    <row r="12" spans="2:13" ht="15" x14ac:dyDescent="0.2">
      <c r="B12" s="12">
        <v>42378</v>
      </c>
      <c r="C12" s="1">
        <v>7.5771385028876814</v>
      </c>
      <c r="F12" s="6" t="s">
        <v>7</v>
      </c>
      <c r="G12" s="10">
        <f t="shared" si="4"/>
        <v>42522</v>
      </c>
      <c r="H12" s="10">
        <f t="shared" si="1"/>
        <v>42552</v>
      </c>
      <c r="I12" s="5">
        <f t="shared" si="2"/>
        <v>0</v>
      </c>
      <c r="J12" s="13">
        <f t="shared" si="3"/>
        <v>0</v>
      </c>
    </row>
    <row r="13" spans="2:13" ht="15" x14ac:dyDescent="0.2">
      <c r="B13" s="12">
        <v>42380.5</v>
      </c>
      <c r="C13" s="1">
        <v>7.1239396317300292</v>
      </c>
      <c r="F13" s="6" t="s">
        <v>8</v>
      </c>
      <c r="G13" s="10">
        <f t="shared" si="4"/>
        <v>42552</v>
      </c>
      <c r="H13" s="10">
        <f t="shared" si="1"/>
        <v>42583</v>
      </c>
      <c r="I13" s="5">
        <f t="shared" si="2"/>
        <v>0</v>
      </c>
      <c r="J13" s="13">
        <f t="shared" si="3"/>
        <v>0</v>
      </c>
    </row>
    <row r="14" spans="2:13" ht="15" x14ac:dyDescent="0.2">
      <c r="B14" s="12">
        <v>42382</v>
      </c>
      <c r="C14" s="1">
        <v>7.3009813600313249</v>
      </c>
      <c r="F14" s="6" t="s">
        <v>9</v>
      </c>
      <c r="G14" s="10">
        <f t="shared" si="4"/>
        <v>42583</v>
      </c>
      <c r="H14" s="10">
        <f t="shared" si="1"/>
        <v>42614</v>
      </c>
      <c r="I14" s="5">
        <f t="shared" si="2"/>
        <v>0</v>
      </c>
      <c r="J14" s="13">
        <f t="shared" si="3"/>
        <v>0</v>
      </c>
    </row>
    <row r="15" spans="2:13" ht="15" x14ac:dyDescent="0.2">
      <c r="B15" s="12">
        <v>42384.5</v>
      </c>
      <c r="C15" s="1">
        <v>7.6883573457313563</v>
      </c>
      <c r="F15" s="6" t="s">
        <v>10</v>
      </c>
      <c r="G15" s="10">
        <f t="shared" si="4"/>
        <v>42614</v>
      </c>
      <c r="H15" s="10">
        <f t="shared" si="1"/>
        <v>42644</v>
      </c>
      <c r="I15" s="5">
        <f t="shared" si="2"/>
        <v>0</v>
      </c>
      <c r="J15" s="13">
        <f t="shared" si="3"/>
        <v>0</v>
      </c>
    </row>
    <row r="16" spans="2:13" ht="15" x14ac:dyDescent="0.2">
      <c r="B16" s="2">
        <v>42386</v>
      </c>
      <c r="C16" s="1">
        <v>7.7128571251270577</v>
      </c>
      <c r="F16" s="6" t="s">
        <v>11</v>
      </c>
      <c r="G16" s="10">
        <f t="shared" si="4"/>
        <v>42644</v>
      </c>
      <c r="H16" s="10">
        <f t="shared" si="1"/>
        <v>42675</v>
      </c>
      <c r="I16" s="5">
        <f t="shared" si="2"/>
        <v>0</v>
      </c>
      <c r="J16" s="13">
        <f t="shared" si="3"/>
        <v>0</v>
      </c>
    </row>
    <row r="17" spans="2:10" ht="15" x14ac:dyDescent="0.2">
      <c r="B17" s="2">
        <v>42388.5</v>
      </c>
      <c r="C17" s="1">
        <v>7.6933278068479982</v>
      </c>
      <c r="F17" s="6" t="s">
        <v>12</v>
      </c>
      <c r="G17" s="10">
        <f t="shared" si="4"/>
        <v>42675</v>
      </c>
      <c r="H17" s="10">
        <f t="shared" si="1"/>
        <v>42705</v>
      </c>
      <c r="I17" s="5">
        <f t="shared" si="2"/>
        <v>0</v>
      </c>
      <c r="J17" s="13">
        <f t="shared" si="3"/>
        <v>0</v>
      </c>
    </row>
    <row r="18" spans="2:10" ht="15" x14ac:dyDescent="0.2">
      <c r="B18" s="2">
        <v>42390</v>
      </c>
      <c r="C18" s="1">
        <v>7.5042457645802889</v>
      </c>
      <c r="F18" s="6" t="s">
        <v>13</v>
      </c>
      <c r="G18" s="10">
        <f t="shared" si="4"/>
        <v>42705</v>
      </c>
      <c r="H18" s="10">
        <f t="shared" si="1"/>
        <v>42736</v>
      </c>
      <c r="I18" s="5">
        <f t="shared" si="2"/>
        <v>0</v>
      </c>
      <c r="J18" s="13">
        <f t="shared" si="3"/>
        <v>0</v>
      </c>
    </row>
    <row r="19" spans="2:10" ht="15" x14ac:dyDescent="0.2">
      <c r="B19" s="2">
        <v>42392.5</v>
      </c>
      <c r="C19" s="1">
        <v>12.109418804275734</v>
      </c>
      <c r="F19" s="6" t="s">
        <v>14</v>
      </c>
      <c r="G19" s="10">
        <f t="shared" si="4"/>
        <v>42736</v>
      </c>
      <c r="H19" s="10">
        <f t="shared" si="1"/>
        <v>42767</v>
      </c>
      <c r="I19" s="5">
        <f t="shared" si="2"/>
        <v>0</v>
      </c>
      <c r="J19" s="13">
        <f t="shared" si="3"/>
        <v>0</v>
      </c>
    </row>
    <row r="20" spans="2:10" ht="15" x14ac:dyDescent="0.2">
      <c r="B20" s="2">
        <v>42394</v>
      </c>
      <c r="C20" s="1">
        <v>10.841530105131277</v>
      </c>
      <c r="F20" s="6" t="s">
        <v>15</v>
      </c>
      <c r="G20" s="10">
        <f t="shared" si="4"/>
        <v>42767</v>
      </c>
      <c r="H20" s="10">
        <f t="shared" si="1"/>
        <v>42795</v>
      </c>
      <c r="I20" s="5">
        <f t="shared" si="2"/>
        <v>0</v>
      </c>
      <c r="J20" s="13">
        <f t="shared" si="3"/>
        <v>0</v>
      </c>
    </row>
    <row r="21" spans="2:10" ht="15" x14ac:dyDescent="0.2">
      <c r="B21" s="2">
        <v>42396.5</v>
      </c>
      <c r="C21" s="1">
        <v>7.7278287349483596</v>
      </c>
      <c r="F21" s="6" t="s">
        <v>16</v>
      </c>
      <c r="G21" s="10">
        <f t="shared" si="4"/>
        <v>42795</v>
      </c>
      <c r="H21" s="10">
        <f t="shared" si="1"/>
        <v>42826</v>
      </c>
      <c r="I21" s="5">
        <f t="shared" si="2"/>
        <v>0</v>
      </c>
      <c r="J21" s="13">
        <f t="shared" si="3"/>
        <v>0</v>
      </c>
    </row>
    <row r="22" spans="2:10" ht="15" x14ac:dyDescent="0.15">
      <c r="B22" s="2">
        <v>42398</v>
      </c>
      <c r="C22" s="1">
        <v>6.9347657659450261</v>
      </c>
    </row>
    <row r="23" spans="2:10" ht="15" x14ac:dyDescent="0.15">
      <c r="B23" s="2">
        <v>42400.5</v>
      </c>
      <c r="C23" s="1">
        <v>6.7165495034029385</v>
      </c>
    </row>
    <row r="24" spans="2:10" ht="15" x14ac:dyDescent="0.15">
      <c r="B24" s="12">
        <v>42402</v>
      </c>
      <c r="C24" s="11">
        <v>6.658856057400472</v>
      </c>
    </row>
    <row r="25" spans="2:10" ht="15" x14ac:dyDescent="0.15">
      <c r="B25" s="12">
        <v>42404.5</v>
      </c>
      <c r="C25" s="11">
        <v>7.0811377131837219</v>
      </c>
    </row>
    <row r="26" spans="2:10" ht="15" x14ac:dyDescent="0.15">
      <c r="B26" s="12">
        <v>42406</v>
      </c>
      <c r="C26" s="11">
        <v>6.8475057610721386</v>
      </c>
    </row>
    <row r="27" spans="2:10" ht="15" x14ac:dyDescent="0.15">
      <c r="B27" s="12">
        <v>42408.5</v>
      </c>
      <c r="C27" s="11">
        <v>7.2612524917365899</v>
      </c>
    </row>
    <row r="28" spans="2:10" ht="15" x14ac:dyDescent="0.15">
      <c r="B28" s="12">
        <v>42410</v>
      </c>
      <c r="C28" s="11">
        <v>6.9155682695518568</v>
      </c>
    </row>
    <row r="29" spans="2:10" ht="15" x14ac:dyDescent="0.15">
      <c r="B29" s="12">
        <v>42412.5</v>
      </c>
      <c r="C29" s="11">
        <v>6.9480272882800547</v>
      </c>
    </row>
    <row r="30" spans="2:10" ht="15" x14ac:dyDescent="0.15">
      <c r="B30" s="12">
        <v>42414</v>
      </c>
      <c r="C30" s="11">
        <v>6.9090142859347861</v>
      </c>
    </row>
    <row r="31" spans="2:10" ht="15" x14ac:dyDescent="0.15">
      <c r="B31" s="12">
        <v>42416.5</v>
      </c>
      <c r="C31" s="11">
        <v>6.9491596684399148</v>
      </c>
    </row>
    <row r="32" spans="2:10" ht="15" x14ac:dyDescent="0.15">
      <c r="B32" s="12">
        <v>42418</v>
      </c>
      <c r="C32" s="11">
        <v>7.0979318654118178</v>
      </c>
    </row>
    <row r="33" spans="2:3" ht="15" x14ac:dyDescent="0.15">
      <c r="B33" s="12">
        <v>42420.5</v>
      </c>
      <c r="C33" s="11">
        <v>7.1571482481802535</v>
      </c>
    </row>
    <row r="34" spans="2:3" ht="15" x14ac:dyDescent="0.15">
      <c r="B34" s="12">
        <v>42422</v>
      </c>
      <c r="C34" s="11">
        <v>7.4089333488090228</v>
      </c>
    </row>
    <row r="35" spans="2:3" ht="15" x14ac:dyDescent="0.15">
      <c r="B35" s="12">
        <v>42424.5</v>
      </c>
      <c r="C35" s="11">
        <v>7.2857208739349106</v>
      </c>
    </row>
    <row r="36" spans="2:3" ht="15" x14ac:dyDescent="0.15">
      <c r="B36" s="12">
        <v>42426</v>
      </c>
      <c r="C36" s="11">
        <v>7.2385549022305709</v>
      </c>
    </row>
    <row r="37" spans="2:3" ht="15" x14ac:dyDescent="0.15">
      <c r="B37" s="12">
        <v>42428.5</v>
      </c>
      <c r="C37" s="11">
        <v>7.2833455407900551</v>
      </c>
    </row>
    <row r="38" spans="2:3" ht="15" x14ac:dyDescent="0.15">
      <c r="B38" s="12">
        <v>42430</v>
      </c>
      <c r="C38" s="11">
        <v>7.2261778809428012</v>
      </c>
    </row>
  </sheetData>
  <pageMargins left="0.7" right="0.7" top="0.75" bottom="0.75" header="0.3" footer="0.3"/>
  <pageSetup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Enel OGK-5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Aldakushev Mikhail (EnelRussia SG)</dc:creator>
  <cp:lastModifiedBy>пользователь Microsoft Office</cp:lastModifiedBy>
  <dcterms:created xsi:type="dcterms:W3CDTF">2016-08-31T04:05:34Z</dcterms:created>
  <dcterms:modified xsi:type="dcterms:W3CDTF">2016-08-31T05:00:59Z</dcterms:modified>
</cp:coreProperties>
</file>