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28800" windowHeight="12300"/>
  </bookViews>
  <sheets>
    <sheet name="ЗАКЛАДКА" sheetId="2" r:id="rId1"/>
    <sheet name="ПРИМЕНЯЕМОСТЬ" sheetId="9" r:id="rId2"/>
  </sheets>
  <definedNames>
    <definedName name="_xlnm._FilterDatabase" localSheetId="1" hidden="1">ПРИМЕНЯЕМОСТЬ!$A$1:$F$1</definedName>
    <definedName name="_xlnm.Extract" localSheetId="1">ПРИМЕНЯЕМОСТЬ!#REF!</definedName>
    <definedName name="_xlnm.Print_Area" localSheetId="0">ЗАКЛАДКА!$A$1:$L$16</definedName>
    <definedName name="_xlnm.Print_Area" localSheetId="1">ПРИМЕНЯЕМОСТЬ!$A$1:$G$72</definedName>
  </definedNames>
  <calcPr calcId="162913"/>
</workbook>
</file>

<file path=xl/calcChain.xml><?xml version="1.0" encoding="utf-8"?>
<calcChain xmlns="http://schemas.openxmlformats.org/spreadsheetml/2006/main">
  <c r="I13" i="2" l="1"/>
  <c r="D12" i="2"/>
  <c r="D13" i="2"/>
  <c r="D5" i="2" l="1"/>
  <c r="D4" i="2"/>
  <c r="D3" i="2"/>
  <c r="I6" i="2"/>
  <c r="I5" i="2"/>
  <c r="I4" i="2"/>
  <c r="I3" i="2"/>
  <c r="I10" i="2"/>
  <c r="H13" i="2"/>
  <c r="G13" i="2"/>
  <c r="F13" i="2"/>
  <c r="E13" i="2"/>
  <c r="D10" i="2" l="1"/>
  <c r="D8" i="2"/>
  <c r="I8" i="2" s="1"/>
  <c r="D7" i="2"/>
  <c r="D6" i="2"/>
  <c r="E3" i="2"/>
  <c r="H3" i="2"/>
  <c r="I12" i="2" l="1"/>
  <c r="D11" i="2"/>
  <c r="I11" i="2" s="1"/>
  <c r="D9" i="2"/>
  <c r="I9" i="2" s="1"/>
  <c r="I7" i="2" l="1"/>
  <c r="F5" i="2"/>
  <c r="E5" i="2"/>
  <c r="G5" i="2"/>
  <c r="H5" i="2"/>
  <c r="H11" i="2"/>
  <c r="G11" i="2"/>
  <c r="E11" i="2"/>
  <c r="F11" i="2"/>
  <c r="G8" i="2"/>
  <c r="H8" i="2"/>
  <c r="E8" i="2"/>
  <c r="F8" i="2"/>
  <c r="F3" i="2"/>
  <c r="G3" i="2"/>
  <c r="E6" i="2"/>
  <c r="F6" i="2"/>
  <c r="H6" i="2"/>
  <c r="G6" i="2"/>
  <c r="G12" i="2"/>
  <c r="H12" i="2"/>
  <c r="E12" i="2"/>
  <c r="F12" i="2"/>
  <c r="G4" i="2"/>
  <c r="H4" i="2"/>
  <c r="F4" i="2"/>
  <c r="E4" i="2"/>
  <c r="E10" i="2"/>
  <c r="F10" i="2"/>
  <c r="H10" i="2"/>
  <c r="G10" i="2"/>
  <c r="H7" i="2"/>
  <c r="E7" i="2"/>
  <c r="G7" i="2"/>
  <c r="F7" i="2"/>
  <c r="F9" i="2"/>
  <c r="E9" i="2"/>
  <c r="G9" i="2"/>
  <c r="H9" i="2"/>
  <c r="J9" i="2"/>
  <c r="J12" i="2"/>
  <c r="J4" i="2"/>
  <c r="J10" i="2"/>
  <c r="J7" i="2"/>
  <c r="J5" i="2"/>
  <c r="J11" i="2"/>
  <c r="J8" i="2"/>
  <c r="J6" i="2"/>
  <c r="J3" i="2"/>
</calcChain>
</file>

<file path=xl/sharedStrings.xml><?xml version="1.0" encoding="utf-8"?>
<sst xmlns="http://schemas.openxmlformats.org/spreadsheetml/2006/main" count="466" uniqueCount="152">
  <si>
    <t>3163-00-0000205-30</t>
  </si>
  <si>
    <t>2363-21-0000205-00</t>
  </si>
  <si>
    <t>2363-20-0000249-10</t>
  </si>
  <si>
    <t>2363-20-0000349-10</t>
  </si>
  <si>
    <t>2360-20-0000243-10</t>
  </si>
  <si>
    <t>3163-00-0000104-30</t>
  </si>
  <si>
    <t>2363-20-0000148-10</t>
  </si>
  <si>
    <t>3163-00-0000305-30</t>
  </si>
  <si>
    <t>3163-00-0000305-39</t>
  </si>
  <si>
    <t>Опция</t>
  </si>
  <si>
    <t xml:space="preserve">Модель </t>
  </si>
  <si>
    <t>+ППП</t>
  </si>
  <si>
    <t>3163-80-0000105-00</t>
  </si>
  <si>
    <t>3163-00-0000103-61</t>
  </si>
  <si>
    <t>3163-00-0000103-62</t>
  </si>
  <si>
    <t>3163-00-0000105-30</t>
  </si>
  <si>
    <t>2363-21-0000105-00</t>
  </si>
  <si>
    <t>3163-00-0000015-15</t>
  </si>
  <si>
    <t>3163-00-0000015-25</t>
  </si>
  <si>
    <t>3163-00-0000015-26</t>
  </si>
  <si>
    <t>3163-00-0000205-27</t>
  </si>
  <si>
    <t>3163-00-0000205-37</t>
  </si>
  <si>
    <t>3163-00-0000205-38</t>
  </si>
  <si>
    <t>3163-80-0000103-00</t>
  </si>
  <si>
    <t xml:space="preserve">3163-80-3724022-40 </t>
  </si>
  <si>
    <t xml:space="preserve">2360-80-3724022-34 </t>
  </si>
  <si>
    <t>3163-00-3724022-41</t>
  </si>
  <si>
    <t>2363-21-0000305-00</t>
  </si>
  <si>
    <t>3163-80-0000205-00</t>
  </si>
  <si>
    <t>2363-81-0000205-00</t>
  </si>
  <si>
    <t>3163-80-0000305-00</t>
  </si>
  <si>
    <t>2363-81-0000305-00</t>
  </si>
  <si>
    <t>3163-80-0000305-29</t>
  </si>
  <si>
    <t>3163-80-0000305-39</t>
  </si>
  <si>
    <t>2363-80-0000148-00</t>
  </si>
  <si>
    <t>2363-80-0000149-00</t>
  </si>
  <si>
    <t>2363-80-0000249-00</t>
  </si>
  <si>
    <t>2363-80-0000349-00</t>
  </si>
  <si>
    <t>2360-20-0001440-04</t>
  </si>
  <si>
    <t>2360-20-0000142-10</t>
  </si>
  <si>
    <t>2360-20-0000143-00</t>
  </si>
  <si>
    <t>2360-20-0001440-05</t>
  </si>
  <si>
    <t>2360-20-0000342-01</t>
  </si>
  <si>
    <t>2360-20-0000342-02</t>
  </si>
  <si>
    <t>2360-20-0000343-01</t>
  </si>
  <si>
    <t>2360-20-0000343-02</t>
  </si>
  <si>
    <t>2360-80-0000142-00</t>
  </si>
  <si>
    <t>2360-80-0000143-00</t>
  </si>
  <si>
    <t>2360-80-0000243-00</t>
  </si>
  <si>
    <t>№ Ячейки</t>
  </si>
  <si>
    <t xml:space="preserve">2360-20-3724026-13  </t>
  </si>
  <si>
    <t>3163-00-3724022-61</t>
  </si>
  <si>
    <t>3163-00-3724022-40</t>
  </si>
  <si>
    <t xml:space="preserve">2360-20-3724026-13 </t>
  </si>
  <si>
    <t xml:space="preserve">2360-20-3724022-34 </t>
  </si>
  <si>
    <t xml:space="preserve">3163-80-3724022-40  </t>
  </si>
  <si>
    <t xml:space="preserve">2360-20-3724022-34  </t>
  </si>
  <si>
    <t>3163-00-0000015-27</t>
  </si>
  <si>
    <t>2360-20-0000243-80</t>
  </si>
  <si>
    <t>Индикатор</t>
  </si>
  <si>
    <t>Жгут проводов освещения салона</t>
  </si>
  <si>
    <t>3163-00-3724035-32</t>
  </si>
  <si>
    <t>Жгут проводов КМПСУД</t>
  </si>
  <si>
    <t>Жгут проводов АБС-9</t>
  </si>
  <si>
    <t xml:space="preserve">Жгут проводов в моторный отсек </t>
  </si>
  <si>
    <t>3163-00-3724090-25</t>
  </si>
  <si>
    <t xml:space="preserve">Жгут проводов в салон </t>
  </si>
  <si>
    <t>Жгут проводов в моторный отсек</t>
  </si>
  <si>
    <t>3163-00-3724024-40</t>
  </si>
  <si>
    <t>3163-00-3724024-61</t>
  </si>
  <si>
    <t>3163-80-3724024-40</t>
  </si>
  <si>
    <t>2360-20-3724024-40</t>
  </si>
  <si>
    <t>2360-80-3724024-40</t>
  </si>
  <si>
    <r>
      <t>3163-00-3724035-</t>
    </r>
    <r>
      <rPr>
        <b/>
        <sz val="18"/>
        <color theme="1"/>
        <rFont val="Times New Roman"/>
        <family val="1"/>
        <charset val="204"/>
      </rPr>
      <t>40</t>
    </r>
    <r>
      <rPr>
        <sz val="11"/>
        <color theme="1"/>
        <rFont val="Calibri"/>
        <family val="2"/>
        <charset val="204"/>
        <scheme val="minor"/>
      </rPr>
      <t/>
    </r>
  </si>
  <si>
    <r>
      <t>3163-00-3724030-</t>
    </r>
    <r>
      <rPr>
        <b/>
        <sz val="18"/>
        <color theme="1"/>
        <rFont val="Times New Roman"/>
        <family val="1"/>
        <charset val="204"/>
      </rPr>
      <t>61</t>
    </r>
  </si>
  <si>
    <r>
      <t>3163-00-3724030-</t>
    </r>
    <r>
      <rPr>
        <b/>
        <sz val="18"/>
        <color theme="1"/>
        <rFont val="Times New Roman"/>
        <family val="1"/>
        <charset val="204"/>
      </rPr>
      <t>40</t>
    </r>
    <r>
      <rPr>
        <sz val="14"/>
        <color theme="1"/>
        <rFont val="Times New Roman"/>
        <family val="1"/>
        <charset val="204"/>
      </rPr>
      <t xml:space="preserve"> </t>
    </r>
  </si>
  <si>
    <t>3163-00-0000375-00</t>
  </si>
  <si>
    <r>
      <t>3163-00-3724030-</t>
    </r>
    <r>
      <rPr>
        <b/>
        <sz val="18"/>
        <color theme="1"/>
        <rFont val="Times New Roman"/>
        <family val="1"/>
        <charset val="204"/>
      </rPr>
      <t>42</t>
    </r>
    <r>
      <rPr>
        <sz val="14"/>
        <color theme="1"/>
        <rFont val="Times New Roman"/>
        <family val="1"/>
        <charset val="204"/>
      </rPr>
      <t xml:space="preserve"> </t>
    </r>
  </si>
  <si>
    <r>
      <t>3163-00-3724030-</t>
    </r>
    <r>
      <rPr>
        <b/>
        <sz val="18"/>
        <color theme="1"/>
        <rFont val="Times New Roman"/>
        <family val="1"/>
        <charset val="204"/>
      </rPr>
      <t>42</t>
    </r>
    <r>
      <rPr>
        <sz val="14"/>
        <color theme="1"/>
        <rFont val="Times New Roman"/>
        <family val="1"/>
        <charset val="204"/>
      </rPr>
      <t/>
    </r>
  </si>
  <si>
    <r>
      <t>3163-00-3724030-</t>
    </r>
    <r>
      <rPr>
        <b/>
        <sz val="18"/>
        <color theme="1"/>
        <rFont val="Times New Roman"/>
        <family val="1"/>
        <charset val="204"/>
      </rPr>
      <t>88</t>
    </r>
  </si>
  <si>
    <r>
      <t>3163-</t>
    </r>
    <r>
      <rPr>
        <b/>
        <sz val="18"/>
        <color theme="1"/>
        <rFont val="Times New Roman"/>
        <family val="1"/>
        <charset val="204"/>
      </rPr>
      <t>80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40</t>
    </r>
  </si>
  <si>
    <r>
      <t>3163-</t>
    </r>
    <r>
      <rPr>
        <b/>
        <sz val="18"/>
        <color theme="1"/>
        <rFont val="Times New Roman"/>
        <family val="1"/>
        <charset val="204"/>
      </rPr>
      <t>80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42</t>
    </r>
    <r>
      <rPr>
        <sz val="14"/>
        <color theme="1"/>
        <rFont val="Times New Roman"/>
        <family val="1"/>
        <charset val="204"/>
      </rPr>
      <t xml:space="preserve"> </t>
    </r>
  </si>
  <si>
    <r>
      <t>3163-</t>
    </r>
    <r>
      <rPr>
        <b/>
        <sz val="18"/>
        <color theme="1"/>
        <rFont val="Times New Roman"/>
        <family val="1"/>
        <charset val="204"/>
      </rPr>
      <t>80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42</t>
    </r>
    <r>
      <rPr>
        <sz val="14"/>
        <color theme="1"/>
        <rFont val="Times New Roman"/>
        <family val="1"/>
        <charset val="204"/>
      </rPr>
      <t/>
    </r>
  </si>
  <si>
    <r>
      <t>3163-</t>
    </r>
    <r>
      <rPr>
        <b/>
        <sz val="18"/>
        <color theme="1"/>
        <rFont val="Times New Roman"/>
        <family val="1"/>
        <charset val="204"/>
      </rPr>
      <t>80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88</t>
    </r>
  </si>
  <si>
    <r>
      <t>2363-</t>
    </r>
    <r>
      <rPr>
        <b/>
        <sz val="18"/>
        <color theme="1"/>
        <rFont val="Times New Roman"/>
        <family val="1"/>
        <charset val="204"/>
      </rPr>
      <t>20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40</t>
    </r>
  </si>
  <si>
    <r>
      <t>2363-</t>
    </r>
    <r>
      <rPr>
        <b/>
        <sz val="18"/>
        <color theme="1"/>
        <rFont val="Times New Roman"/>
        <family val="1"/>
        <charset val="204"/>
      </rPr>
      <t>20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42</t>
    </r>
  </si>
  <si>
    <r>
      <t>2363-</t>
    </r>
    <r>
      <rPr>
        <b/>
        <sz val="18"/>
        <color theme="1"/>
        <rFont val="Times New Roman"/>
        <family val="1"/>
        <charset val="204"/>
      </rPr>
      <t>80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40</t>
    </r>
  </si>
  <si>
    <r>
      <t>2363-</t>
    </r>
    <r>
      <rPr>
        <b/>
        <sz val="18"/>
        <color theme="1"/>
        <rFont val="Times New Roman"/>
        <family val="1"/>
        <charset val="204"/>
      </rPr>
      <t>80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42</t>
    </r>
  </si>
  <si>
    <r>
      <t>2360-</t>
    </r>
    <r>
      <rPr>
        <b/>
        <sz val="18"/>
        <color theme="1"/>
        <rFont val="Times New Roman"/>
        <family val="1"/>
        <charset val="204"/>
      </rPr>
      <t>20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34</t>
    </r>
  </si>
  <si>
    <r>
      <t>2360-</t>
    </r>
    <r>
      <rPr>
        <b/>
        <sz val="18"/>
        <color theme="1"/>
        <rFont val="Times New Roman"/>
        <family val="1"/>
        <charset val="204"/>
      </rPr>
      <t>20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34</t>
    </r>
    <r>
      <rPr>
        <sz val="11"/>
        <color theme="1"/>
        <rFont val="Calibri"/>
        <family val="2"/>
        <charset val="204"/>
        <scheme val="minor"/>
      </rPr>
      <t/>
    </r>
  </si>
  <si>
    <r>
      <t>2360-</t>
    </r>
    <r>
      <rPr>
        <b/>
        <sz val="18"/>
        <color theme="1"/>
        <rFont val="Times New Roman"/>
        <family val="1"/>
        <charset val="204"/>
      </rPr>
      <t>80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34</t>
    </r>
    <r>
      <rPr>
        <sz val="11"/>
        <color theme="1"/>
        <rFont val="Calibri"/>
        <family val="2"/>
        <charset val="204"/>
        <scheme val="minor"/>
      </rPr>
      <t/>
    </r>
  </si>
  <si>
    <t>3163-00-0000475-00</t>
  </si>
  <si>
    <t>3163-00-0000175-00</t>
  </si>
  <si>
    <t>3163-00-0000275-00</t>
  </si>
  <si>
    <t>2363-20-0000152-00</t>
  </si>
  <si>
    <t>2363-20-0000252-00</t>
  </si>
  <si>
    <t>2363-20-0000352-00</t>
  </si>
  <si>
    <t>2363-20-0000452-00</t>
  </si>
  <si>
    <t>2360-20-0000151-00</t>
  </si>
  <si>
    <t>2360-20-0000151-10</t>
  </si>
  <si>
    <t>3163-00-3724022-55</t>
  </si>
  <si>
    <t>3163-00-3724024-55</t>
  </si>
  <si>
    <t>2360-20-3724024-55</t>
  </si>
  <si>
    <t xml:space="preserve">2360-20-3724026-15  </t>
  </si>
  <si>
    <t>2360-20-3724026-15</t>
  </si>
  <si>
    <r>
      <t>2363</t>
    </r>
    <r>
      <rPr>
        <b/>
        <sz val="18"/>
        <color theme="1"/>
        <rFont val="Times New Roman"/>
        <family val="1"/>
        <charset val="204"/>
      </rPr>
      <t>-20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45</t>
    </r>
  </si>
  <si>
    <r>
      <t>2363</t>
    </r>
    <r>
      <rPr>
        <b/>
        <sz val="18"/>
        <color theme="1"/>
        <rFont val="Times New Roman"/>
        <family val="1"/>
        <charset val="204"/>
      </rPr>
      <t>-20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55</t>
    </r>
  </si>
  <si>
    <r>
      <t>3163-00-3724030-</t>
    </r>
    <r>
      <rPr>
        <b/>
        <sz val="18"/>
        <color theme="1"/>
        <rFont val="Times New Roman"/>
        <family val="1"/>
        <charset val="204"/>
      </rPr>
      <t>45</t>
    </r>
  </si>
  <si>
    <r>
      <t>3163-00-3724030-</t>
    </r>
    <r>
      <rPr>
        <b/>
        <sz val="18"/>
        <color theme="1"/>
        <rFont val="Times New Roman"/>
        <family val="1"/>
        <charset val="204"/>
      </rPr>
      <t>55</t>
    </r>
  </si>
  <si>
    <r>
      <t>2360-</t>
    </r>
    <r>
      <rPr>
        <b/>
        <sz val="18"/>
        <color theme="1"/>
        <rFont val="Times New Roman"/>
        <family val="1"/>
        <charset val="204"/>
      </rPr>
      <t>20</t>
    </r>
    <r>
      <rPr>
        <sz val="14"/>
        <color theme="1"/>
        <rFont val="Times New Roman"/>
        <family val="1"/>
        <charset val="204"/>
      </rPr>
      <t>-3724030-</t>
    </r>
    <r>
      <rPr>
        <b/>
        <sz val="18"/>
        <color theme="1"/>
        <rFont val="Times New Roman"/>
        <family val="1"/>
        <charset val="204"/>
      </rPr>
      <t>55</t>
    </r>
  </si>
  <si>
    <r>
      <t>3163-00-3724035-</t>
    </r>
    <r>
      <rPr>
        <b/>
        <sz val="18"/>
        <color theme="1"/>
        <rFont val="Times New Roman"/>
        <family val="1"/>
        <charset val="204"/>
      </rPr>
      <t>42</t>
    </r>
  </si>
  <si>
    <r>
      <t>3163-00-3724035-</t>
    </r>
    <r>
      <rPr>
        <b/>
        <sz val="18"/>
        <color theme="1"/>
        <rFont val="Times New Roman"/>
        <family val="1"/>
        <charset val="204"/>
      </rPr>
      <t>42</t>
    </r>
    <r>
      <rPr>
        <sz val="11"/>
        <color theme="1"/>
        <rFont val="Calibri"/>
        <family val="2"/>
        <charset val="204"/>
        <scheme val="minor"/>
      </rPr>
      <t/>
    </r>
  </si>
  <si>
    <t>3163-00-3724090-30</t>
  </si>
  <si>
    <r>
      <t>3163-00-3724035-32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</si>
  <si>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8"/>
        <color theme="1"/>
        <rFont val="Times New Roman"/>
        <family val="1"/>
        <charset val="204"/>
      </rPr>
      <t>2360</t>
    </r>
    <r>
      <rPr>
        <sz val="14"/>
        <color theme="1"/>
        <rFont val="Times New Roman"/>
        <family val="1"/>
        <charset val="204"/>
      </rPr>
      <t>-00-3724035-32</t>
    </r>
  </si>
  <si>
    <t>3163-00-3724022-56</t>
  </si>
  <si>
    <t>2360-20-0000251-00</t>
  </si>
  <si>
    <t>2360-20-0000142-61</t>
  </si>
  <si>
    <t>2363-20-0000148-65</t>
  </si>
  <si>
    <t>2360-20-3724022-55</t>
  </si>
  <si>
    <t>3163-00-3724026-15</t>
  </si>
  <si>
    <t>2360-20-3724022-61</t>
  </si>
  <si>
    <t>2363-20-3724022-60</t>
  </si>
  <si>
    <r>
      <t>2360-</t>
    </r>
    <r>
      <rPr>
        <b/>
        <sz val="18"/>
        <color theme="1"/>
        <rFont val="Times New Roman"/>
        <family val="1"/>
        <charset val="204"/>
      </rPr>
      <t>80</t>
    </r>
    <r>
      <rPr>
        <sz val="14"/>
        <color theme="1"/>
        <rFont val="Times New Roman"/>
        <family val="1"/>
        <charset val="204"/>
      </rPr>
      <t>-3724030-22</t>
    </r>
  </si>
  <si>
    <t xml:space="preserve">2360-80-3724022-40  </t>
  </si>
  <si>
    <t>2360-00-3724022-55</t>
  </si>
  <si>
    <t>2989-40-0000205-00</t>
  </si>
  <si>
    <t>+ГА3+ЗП2+ППП</t>
  </si>
  <si>
    <t>2989-40-0000105-00</t>
  </si>
  <si>
    <t>2989-40-0000305-00</t>
  </si>
  <si>
    <r>
      <t>3163-00-3724035-</t>
    </r>
    <r>
      <rPr>
        <b/>
        <sz val="18"/>
        <color theme="1"/>
        <rFont val="Times New Roman"/>
        <family val="1"/>
        <charset val="204"/>
      </rPr>
      <t>32</t>
    </r>
  </si>
  <si>
    <r>
      <t>2360-00-3724035-</t>
    </r>
    <r>
      <rPr>
        <b/>
        <sz val="18"/>
        <color theme="1"/>
        <rFont val="Times New Roman"/>
        <family val="1"/>
        <charset val="204"/>
      </rPr>
      <t>32</t>
    </r>
  </si>
  <si>
    <r>
      <t>2363-20-3724030-</t>
    </r>
    <r>
      <rPr>
        <b/>
        <sz val="18"/>
        <color theme="1"/>
        <rFont val="Times New Roman"/>
        <family val="1"/>
        <charset val="204"/>
      </rPr>
      <t>60</t>
    </r>
  </si>
  <si>
    <r>
      <t>2360-20-3724030-</t>
    </r>
    <r>
      <rPr>
        <b/>
        <sz val="18"/>
        <color theme="1"/>
        <rFont val="Times New Roman"/>
        <family val="1"/>
        <charset val="204"/>
      </rPr>
      <t>34</t>
    </r>
  </si>
  <si>
    <t>2989-41-0000148-00</t>
  </si>
  <si>
    <t>2989-41-0000249-00</t>
  </si>
  <si>
    <t>2989-41-0000349-00</t>
  </si>
  <si>
    <t>+МО</t>
  </si>
  <si>
    <t>2363-80-0000249-06</t>
  </si>
  <si>
    <t>3163-80-0000205-06</t>
  </si>
  <si>
    <t>2363-20-0000148-64</t>
  </si>
  <si>
    <t>2360-20-0000345-02</t>
  </si>
  <si>
    <t>2989-40-0000104-00</t>
  </si>
  <si>
    <t>+ГА3+ПП</t>
  </si>
  <si>
    <t>+ГА3+ППП</t>
  </si>
  <si>
    <t>+ГА3 +ППП</t>
  </si>
  <si>
    <t>0</t>
  </si>
  <si>
    <t>В I13  должно быть значение из K13 (привязка к применяемости)</t>
  </si>
  <si>
    <t>Освещение</t>
  </si>
  <si>
    <t xml:space="preserve">  в салон </t>
  </si>
  <si>
    <t xml:space="preserve"> КМПСУД</t>
  </si>
  <si>
    <t>мотор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</si>
</sst>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\-00\-0000000\-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0" fillId="0" borderId="0" xfId="0" applyFont="1"/>
    <xf numFmtId="0" fontId="2" fillId="5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0" fillId="3" borderId="6" xfId="0" applyFill="1" applyBorder="1"/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 vertical="center"/>
    </xf>
    <xf numFmtId="2" fontId="2" fillId="6" borderId="5" xfId="0" applyNumberFormat="1" applyFont="1" applyFill="1" applyBorder="1" applyAlignment="1">
      <alignment horizontal="center" vertical="center" wrapText="1"/>
    </xf>
    <xf numFmtId="2" fontId="2" fillId="6" borderId="9" xfId="0" applyNumberFormat="1" applyFont="1" applyFill="1" applyBorder="1" applyAlignment="1">
      <alignment horizontal="center" vertical="center" wrapText="1"/>
    </xf>
    <xf numFmtId="2" fontId="2" fillId="6" borderId="12" xfId="0" applyNumberFormat="1" applyFont="1" applyFill="1" applyBorder="1" applyAlignment="1">
      <alignment horizontal="center" vertical="center" wrapText="1"/>
    </xf>
    <xf numFmtId="2" fontId="2" fillId="6" borderId="16" xfId="0" applyNumberFormat="1" applyFont="1" applyFill="1" applyBorder="1" applyAlignment="1">
      <alignment horizontal="center" vertical="center" wrapText="1"/>
    </xf>
    <xf numFmtId="2" fontId="2" fillId="6" borderId="20" xfId="0" applyNumberFormat="1" applyFont="1" applyFill="1" applyBorder="1" applyAlignment="1">
      <alignment horizontal="center" vertical="center" wrapText="1"/>
    </xf>
    <xf numFmtId="2" fontId="2" fillId="6" borderId="8" xfId="0" applyNumberFormat="1" applyFont="1" applyFill="1" applyBorder="1" applyAlignment="1">
      <alignment horizontal="center" vertical="center" wrapText="1"/>
    </xf>
    <xf numFmtId="2" fontId="2" fillId="6" borderId="14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  <pageSetUpPr fitToPage="1"/>
  </sheetPr>
  <dimension ref="A1:W14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I14" sqref="I14"/>
    </sheetView>
  </sheetViews>
  <sheetFormatPr defaultRowHeight="15" x14ac:dyDescent="0.25"/>
  <cols>
    <col min="1" max="1" width="16.28515625" style="11" bestFit="1" customWidth="1"/>
    <col min="2" max="2" width="25.5703125" style="2" customWidth="1"/>
    <col min="3" max="3" width="40.140625" style="4" customWidth="1"/>
    <col min="4" max="4" width="16" style="4" customWidth="1"/>
    <col min="5" max="6" width="27.42578125" style="4" customWidth="1"/>
    <col min="7" max="7" width="36" style="3" hidden="1" customWidth="1"/>
    <col min="8" max="8" width="27.7109375" style="3" customWidth="1"/>
    <col min="9" max="9" width="27.42578125" style="3" customWidth="1"/>
    <col min="10" max="10" width="31.28515625" style="4" hidden="1" customWidth="1"/>
    <col min="11" max="11" width="61.42578125" style="3" bestFit="1" customWidth="1"/>
    <col min="12" max="14" width="9.140625" style="3"/>
    <col min="16" max="16384" width="9.140625" style="3"/>
  </cols>
  <sheetData>
    <row r="1" spans="1:23" ht="15" customHeight="1" x14ac:dyDescent="0.25">
      <c r="A1" s="71" t="s">
        <v>49</v>
      </c>
      <c r="B1" s="68" t="s">
        <v>10</v>
      </c>
      <c r="C1" s="70" t="s">
        <v>9</v>
      </c>
      <c r="D1" s="73" t="s">
        <v>59</v>
      </c>
      <c r="E1" s="66">
        <v>1</v>
      </c>
      <c r="F1" s="67"/>
      <c r="G1" s="65">
        <v>2</v>
      </c>
      <c r="H1" s="65"/>
      <c r="I1" s="65"/>
      <c r="J1" s="65"/>
    </row>
    <row r="2" spans="1:23" ht="38.25" customHeight="1" x14ac:dyDescent="0.25">
      <c r="A2" s="72"/>
      <c r="B2" s="69"/>
      <c r="C2" s="70"/>
      <c r="D2" s="74"/>
      <c r="E2" s="19" t="s">
        <v>148</v>
      </c>
      <c r="F2" s="15" t="s">
        <v>149</v>
      </c>
      <c r="G2" s="16" t="s">
        <v>67</v>
      </c>
      <c r="H2" s="16" t="s">
        <v>150</v>
      </c>
      <c r="I2" s="16" t="s">
        <v>151</v>
      </c>
      <c r="J2" s="23" t="s">
        <v>63</v>
      </c>
    </row>
    <row r="3" spans="1:23" s="4" customFormat="1" ht="34.5" customHeight="1" x14ac:dyDescent="0.25">
      <c r="A3" s="12">
        <v>1</v>
      </c>
      <c r="B3" s="18" t="s">
        <v>2</v>
      </c>
      <c r="C3" s="48" t="s">
        <v>146</v>
      </c>
      <c r="D3" s="17">
        <f t="shared" ref="D3:D8" si="0">COUNTIF(C3,"*+ППП*")</f>
        <v>0</v>
      </c>
      <c r="E3" s="13" t="str">
        <f>VLOOKUP(B3,ПРИМЕНЯЕМОСТЬ!A:E,2,0)</f>
        <v>3163-00-3724035-40</v>
      </c>
      <c r="F3" s="13" t="str">
        <f>VLOOKUP(B3,ПРИМЕНЯЕМОСТЬ!A:E,3,0)</f>
        <v>2363-20-3724030-42</v>
      </c>
      <c r="G3" s="14" t="str">
        <f>VLOOKUP(B3,ПРИМЕНЯЕМОСТЬ!A:F,4,0)</f>
        <v>3163-00-3724024-40</v>
      </c>
      <c r="H3" s="14" t="str">
        <f>VLOOKUP(B3,ПРИМЕНЯЕМОСТЬ!A:F,5,0)</f>
        <v xml:space="preserve">2360-20-3724026-13 </v>
      </c>
      <c r="I3" s="20" t="str">
        <f>IF(D3&lt;&gt;0,"3163-00-3724022-41",VLOOKUP(B3,ПРИМЕНЯЕМОСТЬ!A:F,6,0))</f>
        <v>3163-00-3724022-40</v>
      </c>
      <c r="J3" s="14">
        <f>VLOOKUP(B3,ПРИМЕНЯЕМОСТЬ!A:G,7,0)</f>
        <v>0</v>
      </c>
    </row>
    <row r="4" spans="1:23" s="4" customFormat="1" ht="34.5" customHeight="1" x14ac:dyDescent="0.25">
      <c r="A4" s="12">
        <v>2</v>
      </c>
      <c r="B4" s="18" t="s">
        <v>142</v>
      </c>
      <c r="C4" s="48" t="s">
        <v>143</v>
      </c>
      <c r="D4" s="17">
        <f t="shared" si="0"/>
        <v>0</v>
      </c>
      <c r="E4" s="13" t="str">
        <f>VLOOKUP(B4,ПРИМЕНЯЕМОСТЬ!A:E,2,0)</f>
        <v>3163-00-3724035-32</v>
      </c>
      <c r="F4" s="13" t="str">
        <f>VLOOKUP(B4,ПРИМЕНЯЕМОСТЬ!A:E,3,0)</f>
        <v xml:space="preserve">3163-00-3724030-40 </v>
      </c>
      <c r="G4" s="14" t="str">
        <f>VLOOKUP(B4,ПРИМЕНЯЕМОСТЬ!A:F,4,0)</f>
        <v>3163-00-3724024-40</v>
      </c>
      <c r="H4" s="14" t="str">
        <f>VLOOKUP(B4,ПРИМЕНЯЕМОСТЬ!A:F,5,0)</f>
        <v xml:space="preserve">2360-20-3724026-13 </v>
      </c>
      <c r="I4" s="20" t="str">
        <f>IF(D4&lt;&gt;0,"3163-00-3724022-41",VLOOKUP(B4,ПРИМЕНЯЕМОСТЬ!A:F,6,0))</f>
        <v>3163-00-3724022-40</v>
      </c>
      <c r="J4" s="14">
        <f>VLOOKUP(B4,ПРИМЕНЯЕМОСТЬ!A:G,7,0)</f>
        <v>0</v>
      </c>
    </row>
    <row r="5" spans="1:23" s="4" customFormat="1" ht="34.5" customHeight="1" x14ac:dyDescent="0.25">
      <c r="A5" s="12">
        <v>3</v>
      </c>
      <c r="B5" s="18" t="s">
        <v>142</v>
      </c>
      <c r="C5" s="48" t="s">
        <v>145</v>
      </c>
      <c r="D5" s="17">
        <f t="shared" si="0"/>
        <v>1</v>
      </c>
      <c r="E5" s="13" t="str">
        <f>VLOOKUP(B5,ПРИМЕНЯЕМОСТЬ!A:E,2,0)</f>
        <v>3163-00-3724035-32</v>
      </c>
      <c r="F5" s="13" t="str">
        <f>VLOOKUP(B5,ПРИМЕНЯЕМОСТЬ!A:E,3,0)</f>
        <v xml:space="preserve">3163-00-3724030-40 </v>
      </c>
      <c r="G5" s="14" t="str">
        <f>VLOOKUP(B5,ПРИМЕНЯЕМОСТЬ!A:F,4,0)</f>
        <v>3163-00-3724024-40</v>
      </c>
      <c r="H5" s="14" t="str">
        <f>VLOOKUP(B5,ПРИМЕНЯЕМОСТЬ!A:F,5,0)</f>
        <v xml:space="preserve">2360-20-3724026-13 </v>
      </c>
      <c r="I5" s="20" t="str">
        <f>IF(D5&lt;&gt;0,"3163-00-3724022-41",VLOOKUP(B5,ПРИМЕНЯЕМОСТЬ!A:F,6,0))</f>
        <v>3163-00-3724022-41</v>
      </c>
      <c r="J5" s="14">
        <f>VLOOKUP(B5,ПРИМЕНЯЕМОСТЬ!A:G,7,0)</f>
        <v>0</v>
      </c>
    </row>
    <row r="6" spans="1:23" s="4" customFormat="1" ht="34.5" customHeight="1" x14ac:dyDescent="0.25">
      <c r="A6" s="12">
        <v>4</v>
      </c>
      <c r="B6" s="18" t="s">
        <v>142</v>
      </c>
      <c r="C6" s="48" t="s">
        <v>144</v>
      </c>
      <c r="D6" s="17">
        <f t="shared" si="0"/>
        <v>1</v>
      </c>
      <c r="E6" s="13" t="str">
        <f>VLOOKUP(B6,ПРИМЕНЯЕМОСТЬ!A:E,2,0)</f>
        <v>3163-00-3724035-32</v>
      </c>
      <c r="F6" s="13" t="str">
        <f>VLOOKUP(B6,ПРИМЕНЯЕМОСТЬ!A:E,3,0)</f>
        <v xml:space="preserve">3163-00-3724030-40 </v>
      </c>
      <c r="G6" s="14" t="str">
        <f>VLOOKUP(B6,ПРИМЕНЯЕМОСТЬ!A:F,4,0)</f>
        <v>3163-00-3724024-40</v>
      </c>
      <c r="H6" s="14" t="str">
        <f>VLOOKUP(B6,ПРИМЕНЯЕМОСТЬ!A:F,5,0)</f>
        <v xml:space="preserve">2360-20-3724026-13 </v>
      </c>
      <c r="I6" s="20" t="str">
        <f>IF(D6&lt;&gt;0,"3163-00-3724022-41",VLOOKUP(B6,ПРИМЕНЯЕМОСТЬ!A:F,6,0))</f>
        <v>3163-00-3724022-41</v>
      </c>
      <c r="J6" s="14">
        <f>VLOOKUP(B6,ПРИМЕНЯЕМОСТЬ!A:G,7,0)</f>
        <v>0</v>
      </c>
    </row>
    <row r="7" spans="1:23" s="4" customFormat="1" ht="34.5" customHeight="1" x14ac:dyDescent="0.25">
      <c r="A7" s="12">
        <v>5</v>
      </c>
      <c r="B7" s="18" t="s">
        <v>142</v>
      </c>
      <c r="C7" s="48" t="s">
        <v>143</v>
      </c>
      <c r="D7" s="17">
        <f t="shared" si="0"/>
        <v>0</v>
      </c>
      <c r="E7" s="13" t="str">
        <f>VLOOKUP(B7,ПРИМЕНЯЕМОСТЬ!A:E,2,0)</f>
        <v>3163-00-3724035-32</v>
      </c>
      <c r="F7" s="13" t="str">
        <f>VLOOKUP(B7,ПРИМЕНЯЕМОСТЬ!A:E,3,0)</f>
        <v xml:space="preserve">3163-00-3724030-40 </v>
      </c>
      <c r="G7" s="14" t="str">
        <f>VLOOKUP(B7,ПРИМЕНЯЕМОСТЬ!A:F,4,0)</f>
        <v>3163-00-3724024-40</v>
      </c>
      <c r="H7" s="14" t="str">
        <f>VLOOKUP(B7,ПРИМЕНЯЕМОСТЬ!A:F,5,0)</f>
        <v xml:space="preserve">2360-20-3724026-13 </v>
      </c>
      <c r="I7" s="20" t="str">
        <f>IF(D7&lt;&gt;0,"3163-00-3724022-41",VLOOKUP(B7,ПРИМЕНЯЕМОСТЬ!A:F,6,0))</f>
        <v>3163-00-3724022-40</v>
      </c>
      <c r="J7" s="14">
        <f>VLOOKUP(B7,ПРИМЕНЯЕМОСТЬ!A:G,7,0)</f>
        <v>0</v>
      </c>
    </row>
    <row r="8" spans="1:23" s="4" customFormat="1" ht="34.5" customHeight="1" x14ac:dyDescent="0.25">
      <c r="A8" s="12">
        <v>6</v>
      </c>
      <c r="B8" s="18" t="s">
        <v>142</v>
      </c>
      <c r="C8" s="48" t="s">
        <v>143</v>
      </c>
      <c r="D8" s="17">
        <f t="shared" si="0"/>
        <v>0</v>
      </c>
      <c r="E8" s="13" t="str">
        <f>VLOOKUP(B8,ПРИМЕНЯЕМОСТЬ!A:E,2,0)</f>
        <v>3163-00-3724035-32</v>
      </c>
      <c r="F8" s="13" t="str">
        <f>VLOOKUP(B8,ПРИМЕНЯЕМОСТЬ!A:E,3,0)</f>
        <v xml:space="preserve">3163-00-3724030-40 </v>
      </c>
      <c r="G8" s="14" t="str">
        <f>VLOOKUP(B8,ПРИМЕНЯЕМОСТЬ!A:F,4,0)</f>
        <v>3163-00-3724024-40</v>
      </c>
      <c r="H8" s="14" t="str">
        <f>VLOOKUP(B8,ПРИМЕНЯЕМОСТЬ!A:F,5,0)</f>
        <v xml:space="preserve">2360-20-3724026-13 </v>
      </c>
      <c r="I8" s="20" t="str">
        <f>IF(D8&lt;&gt;0,"3163-00-3724022-41",VLOOKUP(B8,ПРИМЕНЯЕМОСТЬ!A:F,6,0))</f>
        <v>3163-00-3724022-40</v>
      </c>
      <c r="J8" s="14">
        <f>VLOOKUP(B8,ПРИМЕНЯЕМОСТЬ!A:G,7,0)</f>
        <v>0</v>
      </c>
    </row>
    <row r="9" spans="1:23" s="4" customFormat="1" ht="34.5" customHeight="1" x14ac:dyDescent="0.25">
      <c r="A9" s="12">
        <v>7</v>
      </c>
      <c r="B9" s="18" t="s">
        <v>142</v>
      </c>
      <c r="C9" s="48" t="s">
        <v>143</v>
      </c>
      <c r="D9" s="17">
        <f t="shared" ref="D9:D12" si="1">COUNTIF(C9,"*+ППП*")</f>
        <v>0</v>
      </c>
      <c r="E9" s="13" t="str">
        <f>VLOOKUP(B9,ПРИМЕНЯЕМОСТЬ!A:E,2,0)</f>
        <v>3163-00-3724035-32</v>
      </c>
      <c r="F9" s="13" t="str">
        <f>VLOOKUP(B9,ПРИМЕНЯЕМОСТЬ!A:E,3,0)</f>
        <v xml:space="preserve">3163-00-3724030-40 </v>
      </c>
      <c r="G9" s="14" t="str">
        <f>VLOOKUP(B9,ПРИМЕНЯЕМОСТЬ!A:F,4,0)</f>
        <v>3163-00-3724024-40</v>
      </c>
      <c r="H9" s="14" t="str">
        <f>VLOOKUP(B9,ПРИМЕНЯЕМОСТЬ!A:F,5,0)</f>
        <v xml:space="preserve">2360-20-3724026-13 </v>
      </c>
      <c r="I9" s="20" t="str">
        <f>IF(D9&lt;&gt;0,"3163-00-3724022-41",VLOOKUP(B9,ПРИМЕНЯЕМОСТЬ!A:F,6,0))</f>
        <v>3163-00-3724022-40</v>
      </c>
      <c r="J9" s="14">
        <f>VLOOKUP(B9,ПРИМЕНЯЕМОСТЬ!A:G,7,0)</f>
        <v>0</v>
      </c>
    </row>
    <row r="10" spans="1:23" s="4" customFormat="1" ht="34.5" customHeight="1" x14ac:dyDescent="0.25">
      <c r="A10" s="12">
        <v>8</v>
      </c>
      <c r="B10" s="18" t="s">
        <v>13</v>
      </c>
      <c r="C10" s="48" t="s">
        <v>137</v>
      </c>
      <c r="D10" s="17">
        <f>COUNTIF(C10,"*+ППП*")</f>
        <v>0</v>
      </c>
      <c r="E10" s="13" t="str">
        <f>VLOOKUP(B10,ПРИМЕНЯЕМОСТЬ!A:E,2,0)</f>
        <v>3163-00-3724035-32</v>
      </c>
      <c r="F10" s="13" t="str">
        <f>VLOOKUP(B10,ПРИМЕНЯЕМОСТЬ!A:E,3,0)</f>
        <v>3163-00-3724030-61</v>
      </c>
      <c r="G10" s="14" t="str">
        <f>VLOOKUP(B10,ПРИМЕНЯЕМОСТЬ!A:F,4,0)</f>
        <v>3163-00-3724024-61</v>
      </c>
      <c r="H10" s="14" t="str">
        <f>VLOOKUP(B10,ПРИМЕНЯЕМОСТЬ!A:F,5,0)</f>
        <v xml:space="preserve">2360-20-3724026-13 </v>
      </c>
      <c r="I10" s="20" t="str">
        <f>IF(D10&lt;&gt;0,"3163-00-3724022-41",VLOOKUP(B10,ПРИМЕНЯЕМОСТЬ!A:F,6,0))</f>
        <v>3163-00-3724022-61</v>
      </c>
      <c r="J10" s="14">
        <f>VLOOKUP(B10,ПРИМЕНЯЕМОСТЬ!A:G,7,0)</f>
        <v>0</v>
      </c>
      <c r="W10" s="4">
        <v>7</v>
      </c>
    </row>
    <row r="11" spans="1:23" s="4" customFormat="1" ht="34.5" customHeight="1" x14ac:dyDescent="0.25">
      <c r="A11" s="12">
        <v>9</v>
      </c>
      <c r="B11" s="18" t="s">
        <v>126</v>
      </c>
      <c r="C11" s="48" t="s">
        <v>127</v>
      </c>
      <c r="D11" s="17">
        <f t="shared" si="1"/>
        <v>1</v>
      </c>
      <c r="E11" s="13" t="str">
        <f>VLOOKUP(B11,ПРИМЕНЯЕМОСТЬ!A:E,2,0)</f>
        <v>3163-00-3724035-40</v>
      </c>
      <c r="F11" s="13" t="str">
        <f>VLOOKUP(B11,ПРИМЕНЯЕМОСТЬ!A:E,3,0)</f>
        <v>3163-00-3724030-42</v>
      </c>
      <c r="G11" s="14" t="str">
        <f>VLOOKUP(B11,ПРИМЕНЯЕМОСТЬ!A:F,4,0)</f>
        <v>3163-00-3724024-40</v>
      </c>
      <c r="H11" s="14" t="str">
        <f>VLOOKUP(B11,ПРИМЕНЯЕМОСТЬ!A:F,5,0)</f>
        <v xml:space="preserve">2360-20-3724026-13 </v>
      </c>
      <c r="I11" s="20" t="str">
        <f>IF(D11&lt;&gt;0,"3163-00-3724022-41",VLOOKUP(B11,ПРИМЕНЯЕМОСТЬ!A:F,6,0))</f>
        <v>3163-00-3724022-41</v>
      </c>
      <c r="J11" s="14" t="str">
        <f>VLOOKUP(B11,ПРИМЕНЯЕМОСТЬ!A:G,7,0)</f>
        <v>3163-00-3724090-25</v>
      </c>
    </row>
    <row r="12" spans="1:23" s="4" customFormat="1" ht="34.5" customHeight="1" x14ac:dyDescent="0.25">
      <c r="A12" s="12">
        <v>10</v>
      </c>
      <c r="B12" s="18" t="s">
        <v>126</v>
      </c>
      <c r="C12" s="48" t="s">
        <v>127</v>
      </c>
      <c r="D12" s="17">
        <f>COUNTIF(C12,"*+ППП*")</f>
        <v>1</v>
      </c>
      <c r="E12" s="13" t="str">
        <f>VLOOKUP(B12,ПРИМЕНЯЕМОСТЬ!A:E,2,0)</f>
        <v>3163-00-3724035-40</v>
      </c>
      <c r="F12" s="13" t="str">
        <f>VLOOKUP(B12,ПРИМЕНЯЕМОСТЬ!A:E,3,0)</f>
        <v>3163-00-3724030-42</v>
      </c>
      <c r="G12" s="14" t="str">
        <f>VLOOKUP(B12,ПРИМЕНЯЕМОСТЬ!A:F,4,0)</f>
        <v>3163-00-3724024-40</v>
      </c>
      <c r="H12" s="14" t="str">
        <f>VLOOKUP(B12,ПРИМЕНЯЕМОСТЬ!A:F,5,0)</f>
        <v xml:space="preserve">2360-20-3724026-13 </v>
      </c>
      <c r="I12" s="20" t="str">
        <f>IF(D12&lt;&gt;0,"3163-00-3724022-41",VLOOKUP(B12,ПРИМЕНЯЕМОСТЬ!A:F,6,0))</f>
        <v>3163-00-3724022-41</v>
      </c>
      <c r="J12" s="14" t="str">
        <f>VLOOKUP(B12,ПРИМЕНЯЕМОСТЬ!A:G,7,0)</f>
        <v>3163-00-3724090-25</v>
      </c>
    </row>
    <row r="13" spans="1:23" ht="61.5" x14ac:dyDescent="0.25">
      <c r="A13" s="12">
        <v>10</v>
      </c>
      <c r="B13" s="62" t="s">
        <v>116</v>
      </c>
      <c r="C13" s="48" t="s">
        <v>127</v>
      </c>
      <c r="D13" s="17">
        <f>COUNTIF(C13,"*+ППП*")</f>
        <v>1</v>
      </c>
      <c r="E13" s="13" t="str">
        <f>VLOOKUP(B13,ПРИМЕНЯЕМОСТЬ!A:E,2,0)</f>
        <v>3163-00-3724035-42</v>
      </c>
      <c r="F13" s="13" t="str">
        <f>VLOOKUP(B13,ПРИМЕНЯЕМОСТЬ!A:E,3,0)</f>
        <v>2360-20-3724030-55</v>
      </c>
      <c r="G13" s="14" t="str">
        <f>VLOOKUP(B13,ПРИМЕНЯЕМОСТЬ!A:F,4,0)</f>
        <v>2360-20-3724024-55</v>
      </c>
      <c r="H13" s="14" t="str">
        <f>VLOOKUP(B13,ПРИМЕНЯЕМОСТЬ!A:F,5,0)</f>
        <v>3163-00-3724026-15</v>
      </c>
      <c r="I13" s="64" t="str">
        <f>IF(D13&lt;&gt;0,"3163-00-3724022-41",VLOOKUP(B13,ПРИМЕНЯЕМОСТЬ!A:F,6,0))</f>
        <v>3163-00-3724022-41</v>
      </c>
      <c r="K13" s="60" t="s">
        <v>115</v>
      </c>
    </row>
    <row r="14" spans="1:23" ht="18.75" x14ac:dyDescent="0.25">
      <c r="K14" s="63" t="s">
        <v>147</v>
      </c>
    </row>
  </sheetData>
  <mergeCells count="6">
    <mergeCell ref="G1:J1"/>
    <mergeCell ref="E1:F1"/>
    <mergeCell ref="B1:B2"/>
    <mergeCell ref="C1:C2"/>
    <mergeCell ref="A1:A2"/>
    <mergeCell ref="D1:D2"/>
  </mergeCells>
  <pageMargins left="0.23622047244094491" right="0.23622047244094491" top="0.74803149606299213" bottom="0.74803149606299213" header="0.31496062992125984" footer="0.31496062992125984"/>
  <pageSetup paperSize="9" scale="35" fitToHeight="0" orientation="portrait" r:id="rId1"/>
  <headerFooter>
    <oddHeader>&amp;L&amp;D  &amp;T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FFCE4F68-8EB3-4785-85FE-01C575E4FF46}">
            <xm:f>NOT(ISERROR(SEARCH(ПРИМЕНЯЕМОСТЬ!$C$72,I3)))</xm:f>
            <xm:f>ПРИМЕНЯЕМОСТЬ!$C$72</xm:f>
            <x14:dxf>
              <fill>
                <patternFill>
                  <bgColor rgb="FFFFFF00"/>
                </patternFill>
              </fill>
            </x14:dxf>
          </x14:cfRule>
          <x14:cfRule type="containsText" priority="6" operator="containsText" id="{5C37B209-B462-4F62-BAEC-5DD5A42BD0E9}">
            <xm:f>NOT(ISERROR(SEARCH(ПРИМЕНЯЕМОСТЬ!$C$71,I3)))</xm:f>
            <xm:f>ПРИМЕНЯЕМОСТЬ!$C$71</xm:f>
            <x14:dxf>
              <fill>
                <patternFill>
                  <bgColor rgb="FF92D050"/>
                </patternFill>
              </fill>
            </x14:dxf>
          </x14:cfRule>
          <xm:sqref>I3:I12</xm:sqref>
        </x14:conditionalFormatting>
        <x14:conditionalFormatting xmlns:xm="http://schemas.microsoft.com/office/excel/2006/main">
          <x14:cfRule type="containsText" priority="3" operator="containsText" id="{E3F41252-4B7D-4E46-B3FC-B326CADB5EB7}">
            <xm:f>NOT(ISERROR(SEARCH(ПРИМЕНЯЕМОСТЬ!$C$72,I13)))</xm:f>
            <xm:f>ПРИМЕНЯЕМОСТЬ!$C$72</xm:f>
            <x14:dxf>
              <fill>
                <patternFill>
                  <bgColor rgb="FFFFFF00"/>
                </patternFill>
              </fill>
            </x14:dxf>
          </x14:cfRule>
          <x14:cfRule type="containsText" priority="4" operator="containsText" id="{2393FBF0-9310-471C-BCAF-1CFC324C8EFC}">
            <xm:f>NOT(ISERROR(SEARCH(ПРИМЕНЯЕМОСТЬ!$C$71,I13)))</xm:f>
            <xm:f>ПРИМЕНЯЕМОСТЬ!$C$71</xm:f>
            <x14:dxf>
              <fill>
                <patternFill>
                  <bgColor rgb="FF92D05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1" operator="containsText" id="{61706603-9EBE-4D4E-8E5F-7C5884F17776}">
            <xm:f>NOT(ISERROR(SEARCH(ПРИМЕНЯЕМОСТЬ!$C$72,K13)))</xm:f>
            <xm:f>ПРИМЕНЯЕМОСТЬ!$C$72</xm:f>
            <x14:dxf>
              <fill>
                <patternFill>
                  <bgColor rgb="FFFFFF00"/>
                </patternFill>
              </fill>
            </x14:dxf>
          </x14:cfRule>
          <x14:cfRule type="containsText" priority="2" operator="containsText" id="{C5ECC3D3-A8D8-42E1-A960-51B73D60DC20}">
            <xm:f>NOT(ISERROR(SEARCH(ПРИМЕНЯЕМОСТЬ!$C$71,K13)))</xm:f>
            <xm:f>ПРИМЕНЯЕМОСТЬ!$C$71</xm:f>
            <x14:dxf>
              <fill>
                <patternFill>
                  <bgColor rgb="FF92D050"/>
                </patternFill>
              </fill>
            </x14:dxf>
          </x14:cfRule>
          <xm:sqref>K13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  <pageSetUpPr fitToPage="1"/>
  </sheetPr>
  <dimension ref="A1:Q72"/>
  <sheetViews>
    <sheetView view="pageBreakPreview" topLeftCell="A40" zoomScale="85" zoomScaleNormal="85" zoomScaleSheetLayoutView="85" workbookViewId="0">
      <selection activeCell="C71" sqref="C71"/>
    </sheetView>
  </sheetViews>
  <sheetFormatPr defaultRowHeight="18.75" x14ac:dyDescent="0.25"/>
  <cols>
    <col min="1" max="1" width="25.85546875" style="9" bestFit="1" customWidth="1"/>
    <col min="2" max="3" width="27.42578125" style="10" customWidth="1"/>
    <col min="4" max="4" width="27.42578125" style="5" hidden="1" customWidth="1"/>
    <col min="5" max="5" width="25.85546875" style="10" bestFit="1" customWidth="1"/>
    <col min="6" max="6" width="27.42578125" customWidth="1"/>
    <col min="7" max="7" width="27.42578125" style="10" hidden="1" customWidth="1"/>
  </cols>
  <sheetData>
    <row r="1" spans="1:7" ht="42" x14ac:dyDescent="0.25">
      <c r="A1" s="6" t="s">
        <v>10</v>
      </c>
      <c r="B1" s="7" t="s">
        <v>60</v>
      </c>
      <c r="C1" s="7" t="s">
        <v>66</v>
      </c>
      <c r="D1" s="16" t="s">
        <v>67</v>
      </c>
      <c r="E1" s="7" t="s">
        <v>62</v>
      </c>
      <c r="F1" s="7" t="s">
        <v>64</v>
      </c>
      <c r="G1" s="7" t="s">
        <v>63</v>
      </c>
    </row>
    <row r="2" spans="1:7" s="5" customFormat="1" ht="18" customHeight="1" x14ac:dyDescent="0.25">
      <c r="A2" s="49" t="s">
        <v>13</v>
      </c>
      <c r="B2" s="8" t="s">
        <v>61</v>
      </c>
      <c r="C2" s="8" t="s">
        <v>74</v>
      </c>
      <c r="D2" s="21" t="s">
        <v>69</v>
      </c>
      <c r="E2" s="21" t="s">
        <v>53</v>
      </c>
      <c r="F2" s="21" t="s">
        <v>51</v>
      </c>
      <c r="G2" s="21"/>
    </row>
    <row r="3" spans="1:7" s="5" customFormat="1" ht="18" customHeight="1" x14ac:dyDescent="0.25">
      <c r="A3" s="49" t="s">
        <v>14</v>
      </c>
      <c r="B3" s="8" t="s">
        <v>61</v>
      </c>
      <c r="C3" s="8" t="s">
        <v>74</v>
      </c>
      <c r="D3" s="21" t="s">
        <v>69</v>
      </c>
      <c r="E3" s="21" t="s">
        <v>53</v>
      </c>
      <c r="F3" s="21" t="s">
        <v>51</v>
      </c>
      <c r="G3" s="21"/>
    </row>
    <row r="4" spans="1:7" s="5" customFormat="1" ht="18" customHeight="1" x14ac:dyDescent="0.25">
      <c r="A4" s="49" t="s">
        <v>5</v>
      </c>
      <c r="B4" s="8" t="s">
        <v>61</v>
      </c>
      <c r="C4" s="8" t="s">
        <v>75</v>
      </c>
      <c r="D4" s="21" t="s">
        <v>68</v>
      </c>
      <c r="E4" s="21" t="s">
        <v>53</v>
      </c>
      <c r="F4" s="21" t="s">
        <v>52</v>
      </c>
      <c r="G4" s="21"/>
    </row>
    <row r="5" spans="1:7" s="5" customFormat="1" ht="18" customHeight="1" x14ac:dyDescent="0.25">
      <c r="A5" s="49" t="s">
        <v>15</v>
      </c>
      <c r="B5" s="8" t="s">
        <v>61</v>
      </c>
      <c r="C5" s="8" t="s">
        <v>75</v>
      </c>
      <c r="D5" s="21" t="s">
        <v>68</v>
      </c>
      <c r="E5" s="21" t="s">
        <v>53</v>
      </c>
      <c r="F5" s="21" t="s">
        <v>52</v>
      </c>
      <c r="G5" s="21"/>
    </row>
    <row r="6" spans="1:7" s="5" customFormat="1" ht="18" customHeight="1" x14ac:dyDescent="0.25">
      <c r="A6" s="49" t="s">
        <v>16</v>
      </c>
      <c r="B6" s="8" t="s">
        <v>61</v>
      </c>
      <c r="C6" s="8" t="s">
        <v>75</v>
      </c>
      <c r="D6" s="21" t="s">
        <v>68</v>
      </c>
      <c r="E6" s="21" t="s">
        <v>53</v>
      </c>
      <c r="F6" s="21" t="s">
        <v>52</v>
      </c>
      <c r="G6" s="21"/>
    </row>
    <row r="7" spans="1:7" s="5" customFormat="1" ht="18" customHeight="1" x14ac:dyDescent="0.25">
      <c r="A7" s="50" t="s">
        <v>17</v>
      </c>
      <c r="B7" s="8" t="s">
        <v>61</v>
      </c>
      <c r="C7" s="8" t="s">
        <v>83</v>
      </c>
      <c r="D7" s="21" t="s">
        <v>68</v>
      </c>
      <c r="E7" s="21" t="s">
        <v>53</v>
      </c>
      <c r="F7" s="21" t="s">
        <v>52</v>
      </c>
      <c r="G7" s="21"/>
    </row>
    <row r="8" spans="1:7" s="5" customFormat="1" ht="18" customHeight="1" x14ac:dyDescent="0.25">
      <c r="A8" s="50" t="s">
        <v>18</v>
      </c>
      <c r="B8" s="8" t="s">
        <v>61</v>
      </c>
      <c r="C8" s="8" t="s">
        <v>77</v>
      </c>
      <c r="D8" s="21" t="s">
        <v>68</v>
      </c>
      <c r="E8" s="21" t="s">
        <v>53</v>
      </c>
      <c r="F8" s="21" t="s">
        <v>52</v>
      </c>
      <c r="G8" s="21"/>
    </row>
    <row r="9" spans="1:7" s="5" customFormat="1" ht="18" customHeight="1" x14ac:dyDescent="0.25">
      <c r="A9" s="50" t="s">
        <v>19</v>
      </c>
      <c r="B9" s="8" t="s">
        <v>61</v>
      </c>
      <c r="C9" s="8" t="s">
        <v>77</v>
      </c>
      <c r="D9" s="21" t="s">
        <v>68</v>
      </c>
      <c r="E9" s="21" t="s">
        <v>53</v>
      </c>
      <c r="F9" s="21" t="s">
        <v>52</v>
      </c>
      <c r="G9" s="21"/>
    </row>
    <row r="10" spans="1:7" s="5" customFormat="1" ht="18" customHeight="1" x14ac:dyDescent="0.25">
      <c r="A10" s="50" t="s">
        <v>57</v>
      </c>
      <c r="B10" s="8" t="s">
        <v>61</v>
      </c>
      <c r="C10" s="8" t="s">
        <v>78</v>
      </c>
      <c r="D10" s="21" t="s">
        <v>68</v>
      </c>
      <c r="E10" s="21" t="s">
        <v>53</v>
      </c>
      <c r="F10" s="21" t="s">
        <v>52</v>
      </c>
      <c r="G10" s="21"/>
    </row>
    <row r="11" spans="1:7" s="5" customFormat="1" ht="18" customHeight="1" x14ac:dyDescent="0.25">
      <c r="A11" s="49" t="s">
        <v>20</v>
      </c>
      <c r="B11" s="8" t="s">
        <v>73</v>
      </c>
      <c r="C11" s="8" t="s">
        <v>78</v>
      </c>
      <c r="D11" s="21" t="s">
        <v>68</v>
      </c>
      <c r="E11" s="21" t="s">
        <v>53</v>
      </c>
      <c r="F11" s="21" t="s">
        <v>52</v>
      </c>
      <c r="G11" s="21" t="s">
        <v>65</v>
      </c>
    </row>
    <row r="12" spans="1:7" ht="18" customHeight="1" x14ac:dyDescent="0.25">
      <c r="A12" s="49" t="s">
        <v>0</v>
      </c>
      <c r="B12" s="8" t="s">
        <v>73</v>
      </c>
      <c r="C12" s="8" t="s">
        <v>78</v>
      </c>
      <c r="D12" s="21" t="s">
        <v>68</v>
      </c>
      <c r="E12" s="21" t="s">
        <v>53</v>
      </c>
      <c r="F12" s="21" t="s">
        <v>52</v>
      </c>
      <c r="G12" s="22" t="s">
        <v>65</v>
      </c>
    </row>
    <row r="13" spans="1:7" s="5" customFormat="1" ht="18" customHeight="1" x14ac:dyDescent="0.25">
      <c r="A13" s="49" t="s">
        <v>1</v>
      </c>
      <c r="B13" s="8" t="s">
        <v>73</v>
      </c>
      <c r="C13" s="8" t="s">
        <v>78</v>
      </c>
      <c r="D13" s="21" t="s">
        <v>68</v>
      </c>
      <c r="E13" s="21" t="s">
        <v>53</v>
      </c>
      <c r="F13" s="21" t="s">
        <v>52</v>
      </c>
      <c r="G13" s="21" t="s">
        <v>65</v>
      </c>
    </row>
    <row r="14" spans="1:7" s="5" customFormat="1" ht="18" customHeight="1" x14ac:dyDescent="0.25">
      <c r="A14" s="49" t="s">
        <v>21</v>
      </c>
      <c r="B14" s="8" t="s">
        <v>73</v>
      </c>
      <c r="C14" s="8" t="s">
        <v>78</v>
      </c>
      <c r="D14" s="21" t="s">
        <v>68</v>
      </c>
      <c r="E14" s="21" t="s">
        <v>53</v>
      </c>
      <c r="F14" s="21" t="s">
        <v>52</v>
      </c>
      <c r="G14" s="22" t="s">
        <v>65</v>
      </c>
    </row>
    <row r="15" spans="1:7" s="5" customFormat="1" ht="18" customHeight="1" x14ac:dyDescent="0.25">
      <c r="A15" s="49" t="s">
        <v>22</v>
      </c>
      <c r="B15" s="8" t="s">
        <v>73</v>
      </c>
      <c r="C15" s="8" t="s">
        <v>78</v>
      </c>
      <c r="D15" s="21" t="s">
        <v>68</v>
      </c>
      <c r="E15" s="21" t="s">
        <v>53</v>
      </c>
      <c r="F15" s="21" t="s">
        <v>52</v>
      </c>
      <c r="G15" s="21" t="s">
        <v>65</v>
      </c>
    </row>
    <row r="16" spans="1:7" ht="18" customHeight="1" x14ac:dyDescent="0.25">
      <c r="A16" s="49" t="s">
        <v>7</v>
      </c>
      <c r="B16" s="8" t="s">
        <v>73</v>
      </c>
      <c r="C16" s="8" t="s">
        <v>78</v>
      </c>
      <c r="D16" s="21" t="s">
        <v>68</v>
      </c>
      <c r="E16" s="21" t="s">
        <v>53</v>
      </c>
      <c r="F16" s="21" t="s">
        <v>52</v>
      </c>
      <c r="G16" s="22" t="s">
        <v>65</v>
      </c>
    </row>
    <row r="17" spans="1:17" s="1" customFormat="1" ht="18" customHeight="1" x14ac:dyDescent="0.25">
      <c r="A17" s="49" t="s">
        <v>27</v>
      </c>
      <c r="B17" s="8" t="s">
        <v>73</v>
      </c>
      <c r="C17" s="8" t="s">
        <v>78</v>
      </c>
      <c r="D17" s="21" t="s">
        <v>68</v>
      </c>
      <c r="E17" s="21" t="s">
        <v>53</v>
      </c>
      <c r="F17" s="21" t="s">
        <v>52</v>
      </c>
      <c r="G17" s="21" t="s">
        <v>65</v>
      </c>
    </row>
    <row r="18" spans="1:17" s="5" customFormat="1" ht="18" customHeight="1" x14ac:dyDescent="0.25">
      <c r="A18" s="49" t="s">
        <v>8</v>
      </c>
      <c r="B18" s="8" t="s">
        <v>73</v>
      </c>
      <c r="C18" s="8" t="s">
        <v>79</v>
      </c>
      <c r="D18" s="21" t="s">
        <v>68</v>
      </c>
      <c r="E18" s="21" t="s">
        <v>53</v>
      </c>
      <c r="F18" s="21" t="s">
        <v>52</v>
      </c>
      <c r="G18" s="22" t="s">
        <v>65</v>
      </c>
    </row>
    <row r="19" spans="1:17" s="5" customFormat="1" ht="18" customHeight="1" x14ac:dyDescent="0.25">
      <c r="A19" s="49" t="s">
        <v>23</v>
      </c>
      <c r="B19" s="8" t="s">
        <v>61</v>
      </c>
      <c r="C19" s="8" t="s">
        <v>80</v>
      </c>
      <c r="D19" s="21" t="s">
        <v>70</v>
      </c>
      <c r="E19" s="21"/>
      <c r="F19" s="21" t="s">
        <v>55</v>
      </c>
      <c r="G19" s="21"/>
    </row>
    <row r="20" spans="1:17" s="5" customFormat="1" ht="18" customHeight="1" x14ac:dyDescent="0.25">
      <c r="A20" s="49" t="s">
        <v>12</v>
      </c>
      <c r="B20" s="8" t="s">
        <v>61</v>
      </c>
      <c r="C20" s="8" t="s">
        <v>80</v>
      </c>
      <c r="D20" s="21" t="s">
        <v>70</v>
      </c>
      <c r="E20" s="21"/>
      <c r="F20" s="21" t="s">
        <v>24</v>
      </c>
      <c r="G20" s="21"/>
    </row>
    <row r="21" spans="1:17" ht="18" customHeight="1" x14ac:dyDescent="0.25">
      <c r="A21" s="49" t="s">
        <v>28</v>
      </c>
      <c r="B21" s="8" t="s">
        <v>73</v>
      </c>
      <c r="C21" s="8" t="s">
        <v>81</v>
      </c>
      <c r="D21" s="21" t="s">
        <v>70</v>
      </c>
      <c r="E21" s="21"/>
      <c r="F21" s="21" t="s">
        <v>24</v>
      </c>
      <c r="G21" s="22" t="s">
        <v>65</v>
      </c>
    </row>
    <row r="22" spans="1:17" s="5" customFormat="1" ht="18" customHeight="1" x14ac:dyDescent="0.25">
      <c r="A22" s="49" t="s">
        <v>139</v>
      </c>
      <c r="B22" s="8" t="s">
        <v>73</v>
      </c>
      <c r="C22" s="8" t="s">
        <v>81</v>
      </c>
      <c r="D22" s="21" t="s">
        <v>70</v>
      </c>
      <c r="E22" s="21"/>
      <c r="F22" s="21" t="s">
        <v>24</v>
      </c>
      <c r="G22" s="22" t="s">
        <v>65</v>
      </c>
    </row>
    <row r="23" spans="1:17" s="5" customFormat="1" ht="18" customHeight="1" x14ac:dyDescent="0.25">
      <c r="A23" s="49" t="s">
        <v>29</v>
      </c>
      <c r="B23" s="8" t="s">
        <v>73</v>
      </c>
      <c r="C23" s="8" t="s">
        <v>81</v>
      </c>
      <c r="D23" s="21" t="s">
        <v>70</v>
      </c>
      <c r="E23" s="21"/>
      <c r="F23" s="21" t="s">
        <v>24</v>
      </c>
      <c r="G23" s="22" t="s">
        <v>65</v>
      </c>
    </row>
    <row r="24" spans="1:17" ht="18" customHeight="1" x14ac:dyDescent="0.25">
      <c r="A24" s="49" t="s">
        <v>30</v>
      </c>
      <c r="B24" s="8" t="s">
        <v>73</v>
      </c>
      <c r="C24" s="8" t="s">
        <v>82</v>
      </c>
      <c r="D24" s="21" t="s">
        <v>70</v>
      </c>
      <c r="E24" s="21"/>
      <c r="F24" s="21" t="s">
        <v>24</v>
      </c>
      <c r="G24" s="22" t="s">
        <v>65</v>
      </c>
    </row>
    <row r="25" spans="1:17" s="5" customFormat="1" ht="18" customHeight="1" x14ac:dyDescent="0.25">
      <c r="A25" s="49" t="s">
        <v>31</v>
      </c>
      <c r="B25" s="8" t="s">
        <v>73</v>
      </c>
      <c r="C25" s="8" t="s">
        <v>82</v>
      </c>
      <c r="D25" s="21" t="s">
        <v>70</v>
      </c>
      <c r="E25" s="21"/>
      <c r="F25" s="21" t="s">
        <v>24</v>
      </c>
      <c r="G25" s="22" t="s">
        <v>65</v>
      </c>
    </row>
    <row r="26" spans="1:17" ht="18" customHeight="1" x14ac:dyDescent="0.25">
      <c r="A26" s="49" t="s">
        <v>32</v>
      </c>
      <c r="B26" s="8" t="s">
        <v>73</v>
      </c>
      <c r="C26" s="8" t="s">
        <v>83</v>
      </c>
      <c r="D26" s="21" t="s">
        <v>70</v>
      </c>
      <c r="E26" s="21"/>
      <c r="F26" s="21" t="s">
        <v>24</v>
      </c>
      <c r="G26" s="22" t="s">
        <v>65</v>
      </c>
    </row>
    <row r="27" spans="1:17" ht="18" customHeight="1" x14ac:dyDescent="0.25">
      <c r="A27" s="49" t="s">
        <v>33</v>
      </c>
      <c r="B27" s="8" t="s">
        <v>73</v>
      </c>
      <c r="C27" s="8" t="s">
        <v>83</v>
      </c>
      <c r="D27" s="21" t="s">
        <v>70</v>
      </c>
      <c r="E27" s="21"/>
      <c r="F27" s="21" t="s">
        <v>55</v>
      </c>
      <c r="G27" s="22" t="s">
        <v>65</v>
      </c>
    </row>
    <row r="28" spans="1:17" ht="18" customHeight="1" x14ac:dyDescent="0.25">
      <c r="A28" s="49" t="s">
        <v>6</v>
      </c>
      <c r="B28" s="8" t="s">
        <v>61</v>
      </c>
      <c r="C28" s="8" t="s">
        <v>84</v>
      </c>
      <c r="D28" s="21" t="s">
        <v>68</v>
      </c>
      <c r="E28" s="21" t="s">
        <v>53</v>
      </c>
      <c r="F28" s="21" t="s">
        <v>52</v>
      </c>
      <c r="G28" s="21"/>
      <c r="Q28" s="34"/>
    </row>
    <row r="29" spans="1:17" ht="18" customHeight="1" x14ac:dyDescent="0.25">
      <c r="A29" s="49" t="s">
        <v>2</v>
      </c>
      <c r="B29" s="8" t="s">
        <v>73</v>
      </c>
      <c r="C29" s="8" t="s">
        <v>85</v>
      </c>
      <c r="D29" s="21" t="s">
        <v>68</v>
      </c>
      <c r="E29" s="21" t="s">
        <v>53</v>
      </c>
      <c r="F29" s="21" t="s">
        <v>52</v>
      </c>
      <c r="G29" s="21"/>
    </row>
    <row r="30" spans="1:17" ht="18" customHeight="1" x14ac:dyDescent="0.25">
      <c r="A30" s="49" t="s">
        <v>3</v>
      </c>
      <c r="B30" s="8" t="s">
        <v>73</v>
      </c>
      <c r="C30" s="8" t="s">
        <v>85</v>
      </c>
      <c r="D30" s="21" t="s">
        <v>68</v>
      </c>
      <c r="E30" s="21" t="s">
        <v>53</v>
      </c>
      <c r="F30" s="21" t="s">
        <v>52</v>
      </c>
      <c r="G30" s="22" t="s">
        <v>65</v>
      </c>
    </row>
    <row r="31" spans="1:17" ht="18" customHeight="1" x14ac:dyDescent="0.25">
      <c r="A31" s="49" t="s">
        <v>34</v>
      </c>
      <c r="B31" s="8" t="s">
        <v>113</v>
      </c>
      <c r="C31" s="8" t="s">
        <v>86</v>
      </c>
      <c r="D31" s="21" t="s">
        <v>70</v>
      </c>
      <c r="E31" s="21"/>
      <c r="F31" s="21" t="s">
        <v>55</v>
      </c>
      <c r="G31" s="21"/>
    </row>
    <row r="32" spans="1:17" s="5" customFormat="1" ht="18" customHeight="1" x14ac:dyDescent="0.25">
      <c r="A32" s="49" t="s">
        <v>35</v>
      </c>
      <c r="B32" s="8" t="s">
        <v>113</v>
      </c>
      <c r="C32" s="8" t="s">
        <v>86</v>
      </c>
      <c r="D32" s="21" t="s">
        <v>70</v>
      </c>
      <c r="E32" s="21"/>
      <c r="F32" s="21" t="s">
        <v>24</v>
      </c>
      <c r="G32" s="21"/>
    </row>
    <row r="33" spans="1:7" ht="18" customHeight="1" x14ac:dyDescent="0.25">
      <c r="A33" s="49" t="s">
        <v>36</v>
      </c>
      <c r="B33" s="8" t="s">
        <v>73</v>
      </c>
      <c r="C33" s="8" t="s">
        <v>87</v>
      </c>
      <c r="D33" s="21" t="s">
        <v>70</v>
      </c>
      <c r="E33" s="21"/>
      <c r="F33" s="21" t="s">
        <v>24</v>
      </c>
      <c r="G33" s="21"/>
    </row>
    <row r="34" spans="1:7" s="5" customFormat="1" ht="18" customHeight="1" x14ac:dyDescent="0.25">
      <c r="A34" s="49" t="s">
        <v>138</v>
      </c>
      <c r="B34" s="8" t="s">
        <v>73</v>
      </c>
      <c r="C34" s="8" t="s">
        <v>87</v>
      </c>
      <c r="D34" s="21" t="s">
        <v>70</v>
      </c>
      <c r="E34" s="21"/>
      <c r="F34" s="21" t="s">
        <v>24</v>
      </c>
      <c r="G34" s="21"/>
    </row>
    <row r="35" spans="1:7" ht="18" customHeight="1" x14ac:dyDescent="0.25">
      <c r="A35" s="49" t="s">
        <v>37</v>
      </c>
      <c r="B35" s="8" t="s">
        <v>73</v>
      </c>
      <c r="C35" s="8" t="s">
        <v>87</v>
      </c>
      <c r="D35" s="21" t="s">
        <v>70</v>
      </c>
      <c r="E35" s="21"/>
      <c r="F35" s="21" t="s">
        <v>24</v>
      </c>
      <c r="G35" s="22" t="s">
        <v>65</v>
      </c>
    </row>
    <row r="36" spans="1:7" ht="18" customHeight="1" x14ac:dyDescent="0.25">
      <c r="A36" s="49" t="s">
        <v>38</v>
      </c>
      <c r="B36" s="8" t="s">
        <v>114</v>
      </c>
      <c r="C36" s="8" t="s">
        <v>88</v>
      </c>
      <c r="D36" s="21" t="s">
        <v>71</v>
      </c>
      <c r="E36" s="21" t="s">
        <v>53</v>
      </c>
      <c r="F36" s="21" t="s">
        <v>56</v>
      </c>
      <c r="G36" s="21"/>
    </row>
    <row r="37" spans="1:7" ht="18" customHeight="1" x14ac:dyDescent="0.25">
      <c r="A37" s="49" t="s">
        <v>39</v>
      </c>
      <c r="B37" s="8" t="s">
        <v>114</v>
      </c>
      <c r="C37" s="8" t="s">
        <v>88</v>
      </c>
      <c r="D37" s="21" t="s">
        <v>71</v>
      </c>
      <c r="E37" s="21" t="s">
        <v>53</v>
      </c>
      <c r="F37" s="21" t="s">
        <v>56</v>
      </c>
      <c r="G37" s="21"/>
    </row>
    <row r="38" spans="1:7" ht="18" customHeight="1" x14ac:dyDescent="0.25">
      <c r="A38" s="49" t="s">
        <v>40</v>
      </c>
      <c r="B38" s="8" t="s">
        <v>114</v>
      </c>
      <c r="C38" s="8" t="s">
        <v>89</v>
      </c>
      <c r="D38" s="21" t="s">
        <v>71</v>
      </c>
      <c r="E38" s="21" t="s">
        <v>53</v>
      </c>
      <c r="F38" s="21" t="s">
        <v>54</v>
      </c>
      <c r="G38" s="21"/>
    </row>
    <row r="39" spans="1:7" ht="18" customHeight="1" x14ac:dyDescent="0.25">
      <c r="A39" s="49" t="s">
        <v>41</v>
      </c>
      <c r="B39" s="8" t="s">
        <v>114</v>
      </c>
      <c r="C39" s="8" t="s">
        <v>89</v>
      </c>
      <c r="D39" s="21" t="s">
        <v>71</v>
      </c>
      <c r="E39" s="21" t="s">
        <v>53</v>
      </c>
      <c r="F39" s="21" t="s">
        <v>56</v>
      </c>
      <c r="G39" s="21"/>
    </row>
    <row r="40" spans="1:7" ht="18" customHeight="1" x14ac:dyDescent="0.25">
      <c r="A40" s="49" t="s">
        <v>4</v>
      </c>
      <c r="B40" s="8" t="s">
        <v>114</v>
      </c>
      <c r="C40" s="8" t="s">
        <v>89</v>
      </c>
      <c r="D40" s="21" t="s">
        <v>71</v>
      </c>
      <c r="E40" s="21" t="s">
        <v>53</v>
      </c>
      <c r="F40" s="21" t="s">
        <v>56</v>
      </c>
      <c r="G40" s="21"/>
    </row>
    <row r="41" spans="1:7" s="5" customFormat="1" ht="18" customHeight="1" x14ac:dyDescent="0.25">
      <c r="A41" s="49" t="s">
        <v>58</v>
      </c>
      <c r="B41" s="8" t="s">
        <v>114</v>
      </c>
      <c r="C41" s="8" t="s">
        <v>89</v>
      </c>
      <c r="D41" s="21" t="s">
        <v>71</v>
      </c>
      <c r="E41" s="21" t="s">
        <v>53</v>
      </c>
      <c r="F41" s="21" t="s">
        <v>56</v>
      </c>
      <c r="G41" s="21"/>
    </row>
    <row r="42" spans="1:7" s="5" customFormat="1" ht="18" customHeight="1" x14ac:dyDescent="0.25">
      <c r="A42" s="49" t="s">
        <v>42</v>
      </c>
      <c r="B42" s="8" t="s">
        <v>114</v>
      </c>
      <c r="C42" s="8" t="s">
        <v>89</v>
      </c>
      <c r="D42" s="21" t="s">
        <v>71</v>
      </c>
      <c r="E42" s="21" t="s">
        <v>53</v>
      </c>
      <c r="F42" s="21" t="s">
        <v>54</v>
      </c>
      <c r="G42" s="21"/>
    </row>
    <row r="43" spans="1:7" s="5" customFormat="1" ht="18" customHeight="1" x14ac:dyDescent="0.25">
      <c r="A43" s="49" t="s">
        <v>43</v>
      </c>
      <c r="B43" s="8" t="s">
        <v>114</v>
      </c>
      <c r="C43" s="8" t="s">
        <v>89</v>
      </c>
      <c r="D43" s="21" t="s">
        <v>71</v>
      </c>
      <c r="E43" s="21" t="s">
        <v>53</v>
      </c>
      <c r="F43" s="21" t="s">
        <v>54</v>
      </c>
      <c r="G43" s="21"/>
    </row>
    <row r="44" spans="1:7" s="5" customFormat="1" ht="18" customHeight="1" x14ac:dyDescent="0.25">
      <c r="A44" s="49" t="s">
        <v>44</v>
      </c>
      <c r="B44" s="8" t="s">
        <v>114</v>
      </c>
      <c r="C44" s="8" t="s">
        <v>89</v>
      </c>
      <c r="D44" s="21" t="s">
        <v>71</v>
      </c>
      <c r="E44" s="21" t="s">
        <v>53</v>
      </c>
      <c r="F44" s="21" t="s">
        <v>54</v>
      </c>
      <c r="G44" s="21"/>
    </row>
    <row r="45" spans="1:7" s="5" customFormat="1" ht="18" customHeight="1" x14ac:dyDescent="0.25">
      <c r="A45" s="49" t="s">
        <v>45</v>
      </c>
      <c r="B45" s="8" t="s">
        <v>114</v>
      </c>
      <c r="C45" s="8" t="s">
        <v>89</v>
      </c>
      <c r="D45" s="21" t="s">
        <v>71</v>
      </c>
      <c r="E45" s="21" t="s">
        <v>50</v>
      </c>
      <c r="F45" s="21" t="s">
        <v>54</v>
      </c>
      <c r="G45" s="21"/>
    </row>
    <row r="46" spans="1:7" s="5" customFormat="1" ht="18" customHeight="1" x14ac:dyDescent="0.25">
      <c r="A46" s="49" t="s">
        <v>141</v>
      </c>
      <c r="B46" s="8" t="s">
        <v>114</v>
      </c>
      <c r="C46" s="8" t="s">
        <v>89</v>
      </c>
      <c r="D46" s="21" t="s">
        <v>71</v>
      </c>
      <c r="E46" s="21" t="s">
        <v>50</v>
      </c>
      <c r="F46" s="21" t="s">
        <v>54</v>
      </c>
      <c r="G46" s="21"/>
    </row>
    <row r="47" spans="1:7" ht="18" customHeight="1" x14ac:dyDescent="0.25">
      <c r="A47" s="49" t="s">
        <v>46</v>
      </c>
      <c r="B47" s="8" t="s">
        <v>114</v>
      </c>
      <c r="C47" s="8" t="s">
        <v>90</v>
      </c>
      <c r="D47" s="21" t="s">
        <v>72</v>
      </c>
      <c r="E47" s="21"/>
      <c r="F47" s="21" t="s">
        <v>25</v>
      </c>
      <c r="G47" s="21"/>
    </row>
    <row r="48" spans="1:7" ht="18" customHeight="1" x14ac:dyDescent="0.25">
      <c r="A48" s="49" t="s">
        <v>47</v>
      </c>
      <c r="B48" s="8" t="s">
        <v>114</v>
      </c>
      <c r="C48" s="8" t="s">
        <v>123</v>
      </c>
      <c r="D48" s="21" t="s">
        <v>72</v>
      </c>
      <c r="E48" s="21"/>
      <c r="F48" s="21" t="s">
        <v>124</v>
      </c>
      <c r="G48" s="21"/>
    </row>
    <row r="49" spans="1:7" ht="18" customHeight="1" thickBot="1" x14ac:dyDescent="0.3">
      <c r="A49" s="51" t="s">
        <v>48</v>
      </c>
      <c r="B49" s="8" t="s">
        <v>114</v>
      </c>
      <c r="C49" s="24" t="s">
        <v>90</v>
      </c>
      <c r="D49" s="25" t="s">
        <v>72</v>
      </c>
      <c r="E49" s="25"/>
      <c r="F49" s="25" t="s">
        <v>25</v>
      </c>
      <c r="G49" s="25"/>
    </row>
    <row r="50" spans="1:7" s="5" customFormat="1" ht="18" customHeight="1" x14ac:dyDescent="0.25">
      <c r="A50" s="52" t="s">
        <v>92</v>
      </c>
      <c r="B50" s="30" t="s">
        <v>110</v>
      </c>
      <c r="C50" s="30" t="s">
        <v>107</v>
      </c>
      <c r="D50" s="27" t="s">
        <v>101</v>
      </c>
      <c r="E50" s="27" t="s">
        <v>103</v>
      </c>
      <c r="F50" s="27" t="s">
        <v>100</v>
      </c>
      <c r="G50" s="31"/>
    </row>
    <row r="51" spans="1:7" s="5" customFormat="1" ht="18" customHeight="1" x14ac:dyDescent="0.25">
      <c r="A51" s="53" t="s">
        <v>93</v>
      </c>
      <c r="B51" s="8" t="s">
        <v>110</v>
      </c>
      <c r="C51" s="8" t="s">
        <v>107</v>
      </c>
      <c r="D51" s="21" t="s">
        <v>101</v>
      </c>
      <c r="E51" s="21" t="s">
        <v>103</v>
      </c>
      <c r="F51" s="21" t="s">
        <v>100</v>
      </c>
      <c r="G51" s="32"/>
    </row>
    <row r="52" spans="1:7" s="5" customFormat="1" ht="18" customHeight="1" x14ac:dyDescent="0.25">
      <c r="A52" s="46" t="s">
        <v>76</v>
      </c>
      <c r="B52" s="8" t="s">
        <v>111</v>
      </c>
      <c r="C52" s="8" t="s">
        <v>108</v>
      </c>
      <c r="D52" s="21" t="s">
        <v>101</v>
      </c>
      <c r="E52" s="21" t="s">
        <v>104</v>
      </c>
      <c r="F52" s="21" t="s">
        <v>100</v>
      </c>
      <c r="G52" s="29" t="s">
        <v>112</v>
      </c>
    </row>
    <row r="53" spans="1:7" s="5" customFormat="1" ht="18" customHeight="1" x14ac:dyDescent="0.25">
      <c r="A53" s="46" t="s">
        <v>91</v>
      </c>
      <c r="B53" s="8" t="s">
        <v>111</v>
      </c>
      <c r="C53" s="8" t="s">
        <v>108</v>
      </c>
      <c r="D53" s="21" t="s">
        <v>101</v>
      </c>
      <c r="E53" s="21" t="s">
        <v>104</v>
      </c>
      <c r="F53" s="21" t="s">
        <v>100</v>
      </c>
      <c r="G53" s="29" t="s">
        <v>112</v>
      </c>
    </row>
    <row r="54" spans="1:7" s="5" customFormat="1" ht="18" customHeight="1" x14ac:dyDescent="0.25">
      <c r="A54" s="53" t="s">
        <v>94</v>
      </c>
      <c r="B54" s="8" t="s">
        <v>111</v>
      </c>
      <c r="C54" s="8" t="s">
        <v>105</v>
      </c>
      <c r="D54" s="21" t="s">
        <v>101</v>
      </c>
      <c r="E54" s="21" t="s">
        <v>104</v>
      </c>
      <c r="F54" s="21" t="s">
        <v>100</v>
      </c>
      <c r="G54" s="32"/>
    </row>
    <row r="55" spans="1:7" s="5" customFormat="1" ht="18" customHeight="1" x14ac:dyDescent="0.25">
      <c r="A55" s="53" t="s">
        <v>95</v>
      </c>
      <c r="B55" s="8" t="s">
        <v>111</v>
      </c>
      <c r="C55" s="8" t="s">
        <v>105</v>
      </c>
      <c r="D55" s="21" t="s">
        <v>101</v>
      </c>
      <c r="E55" s="21" t="s">
        <v>104</v>
      </c>
      <c r="F55" s="21" t="s">
        <v>100</v>
      </c>
      <c r="G55" s="32"/>
    </row>
    <row r="56" spans="1:7" s="5" customFormat="1" ht="18" customHeight="1" x14ac:dyDescent="0.25">
      <c r="A56" s="46" t="s">
        <v>96</v>
      </c>
      <c r="B56" s="8" t="s">
        <v>111</v>
      </c>
      <c r="C56" s="8" t="s">
        <v>106</v>
      </c>
      <c r="D56" s="21" t="s">
        <v>101</v>
      </c>
      <c r="E56" s="21" t="s">
        <v>104</v>
      </c>
      <c r="F56" s="21" t="s">
        <v>100</v>
      </c>
      <c r="G56" s="29" t="s">
        <v>112</v>
      </c>
    </row>
    <row r="57" spans="1:7" s="5" customFormat="1" ht="18" customHeight="1" x14ac:dyDescent="0.25">
      <c r="A57" s="46" t="s">
        <v>97</v>
      </c>
      <c r="B57" s="8" t="s">
        <v>111</v>
      </c>
      <c r="C57" s="8" t="s">
        <v>106</v>
      </c>
      <c r="D57" s="21" t="s">
        <v>101</v>
      </c>
      <c r="E57" s="21" t="s">
        <v>104</v>
      </c>
      <c r="F57" s="21" t="s">
        <v>100</v>
      </c>
      <c r="G57" s="29" t="s">
        <v>112</v>
      </c>
    </row>
    <row r="58" spans="1:7" s="5" customFormat="1" ht="18" customHeight="1" x14ac:dyDescent="0.25">
      <c r="A58" s="46" t="s">
        <v>98</v>
      </c>
      <c r="B58" s="8" t="s">
        <v>111</v>
      </c>
      <c r="C58" s="8" t="s">
        <v>109</v>
      </c>
      <c r="D58" s="21" t="s">
        <v>102</v>
      </c>
      <c r="E58" s="21" t="s">
        <v>104</v>
      </c>
      <c r="F58" s="25" t="s">
        <v>125</v>
      </c>
      <c r="G58" s="32"/>
    </row>
    <row r="59" spans="1:7" s="5" customFormat="1" ht="18" customHeight="1" thickBot="1" x14ac:dyDescent="0.3">
      <c r="A59" s="47" t="s">
        <v>99</v>
      </c>
      <c r="B59" s="24" t="s">
        <v>111</v>
      </c>
      <c r="C59" s="24" t="s">
        <v>109</v>
      </c>
      <c r="D59" s="25" t="s">
        <v>102</v>
      </c>
      <c r="E59" s="25" t="s">
        <v>104</v>
      </c>
      <c r="F59" s="25" t="s">
        <v>125</v>
      </c>
      <c r="G59" s="33"/>
    </row>
    <row r="60" spans="1:7" s="5" customFormat="1" ht="18" customHeight="1" x14ac:dyDescent="0.25">
      <c r="A60" s="54" t="s">
        <v>117</v>
      </c>
      <c r="B60" s="24" t="s">
        <v>131</v>
      </c>
      <c r="C60" s="24" t="s">
        <v>133</v>
      </c>
      <c r="D60" s="25" t="s">
        <v>71</v>
      </c>
      <c r="E60" s="25" t="s">
        <v>53</v>
      </c>
      <c r="F60" s="25" t="s">
        <v>121</v>
      </c>
      <c r="G60" s="35"/>
    </row>
    <row r="61" spans="1:7" s="5" customFormat="1" ht="18" customHeight="1" x14ac:dyDescent="0.25">
      <c r="A61" s="47" t="s">
        <v>116</v>
      </c>
      <c r="B61" s="8" t="s">
        <v>111</v>
      </c>
      <c r="C61" s="8" t="s">
        <v>109</v>
      </c>
      <c r="D61" s="21" t="s">
        <v>102</v>
      </c>
      <c r="E61" s="21" t="s">
        <v>120</v>
      </c>
      <c r="F61" s="21" t="s">
        <v>119</v>
      </c>
      <c r="G61" s="35"/>
    </row>
    <row r="62" spans="1:7" s="5" customFormat="1" ht="18" customHeight="1" x14ac:dyDescent="0.25">
      <c r="A62" s="55" t="s">
        <v>140</v>
      </c>
      <c r="B62" s="8" t="s">
        <v>130</v>
      </c>
      <c r="C62" s="8" t="s">
        <v>132</v>
      </c>
      <c r="D62" s="21" t="s">
        <v>68</v>
      </c>
      <c r="E62" s="21" t="s">
        <v>53</v>
      </c>
      <c r="F62" s="21" t="s">
        <v>122</v>
      </c>
      <c r="G62" s="35"/>
    </row>
    <row r="63" spans="1:7" s="5" customFormat="1" ht="18" customHeight="1" thickBot="1" x14ac:dyDescent="0.3">
      <c r="A63" s="56" t="s">
        <v>118</v>
      </c>
      <c r="B63" s="42" t="s">
        <v>130</v>
      </c>
      <c r="C63" s="42" t="s">
        <v>132</v>
      </c>
      <c r="D63" s="43" t="s">
        <v>68</v>
      </c>
      <c r="E63" s="43" t="s">
        <v>53</v>
      </c>
      <c r="F63" s="43" t="s">
        <v>122</v>
      </c>
      <c r="G63" s="35"/>
    </row>
    <row r="64" spans="1:7" s="5" customFormat="1" ht="18" customHeight="1" thickBot="1" x14ac:dyDescent="0.3">
      <c r="A64" s="52" t="s">
        <v>142</v>
      </c>
      <c r="B64" s="30" t="s">
        <v>130</v>
      </c>
      <c r="C64" s="30" t="s">
        <v>75</v>
      </c>
      <c r="D64" s="27" t="s">
        <v>68</v>
      </c>
      <c r="E64" s="27" t="s">
        <v>53</v>
      </c>
      <c r="F64" s="31" t="s">
        <v>52</v>
      </c>
      <c r="G64" s="40"/>
    </row>
    <row r="65" spans="1:17" s="5" customFormat="1" ht="18" customHeight="1" x14ac:dyDescent="0.25">
      <c r="A65" s="52" t="s">
        <v>128</v>
      </c>
      <c r="B65" s="30" t="s">
        <v>130</v>
      </c>
      <c r="C65" s="30" t="s">
        <v>75</v>
      </c>
      <c r="D65" s="27" t="s">
        <v>68</v>
      </c>
      <c r="E65" s="27" t="s">
        <v>53</v>
      </c>
      <c r="F65" s="31" t="s">
        <v>52</v>
      </c>
      <c r="G65" s="40"/>
    </row>
    <row r="66" spans="1:17" s="5" customFormat="1" ht="18" customHeight="1" x14ac:dyDescent="0.25">
      <c r="A66" s="53" t="s">
        <v>126</v>
      </c>
      <c r="B66" s="8" t="s">
        <v>73</v>
      </c>
      <c r="C66" s="8" t="s">
        <v>78</v>
      </c>
      <c r="D66" s="21" t="s">
        <v>68</v>
      </c>
      <c r="E66" s="21" t="s">
        <v>53</v>
      </c>
      <c r="F66" s="32" t="s">
        <v>52</v>
      </c>
      <c r="G66" s="41" t="s">
        <v>65</v>
      </c>
    </row>
    <row r="67" spans="1:17" s="5" customFormat="1" ht="18" customHeight="1" x14ac:dyDescent="0.25">
      <c r="A67" s="53" t="s">
        <v>129</v>
      </c>
      <c r="B67" s="8" t="s">
        <v>73</v>
      </c>
      <c r="C67" s="8" t="s">
        <v>78</v>
      </c>
      <c r="D67" s="21" t="s">
        <v>68</v>
      </c>
      <c r="E67" s="21" t="s">
        <v>53</v>
      </c>
      <c r="F67" s="32" t="s">
        <v>52</v>
      </c>
      <c r="G67" s="41" t="s">
        <v>65</v>
      </c>
    </row>
    <row r="68" spans="1:17" s="5" customFormat="1" ht="18" customHeight="1" x14ac:dyDescent="0.25">
      <c r="A68" s="53" t="s">
        <v>134</v>
      </c>
      <c r="B68" s="8" t="s">
        <v>130</v>
      </c>
      <c r="C68" s="8" t="s">
        <v>84</v>
      </c>
      <c r="D68" s="21" t="s">
        <v>68</v>
      </c>
      <c r="E68" s="21" t="s">
        <v>53</v>
      </c>
      <c r="F68" s="32" t="s">
        <v>52</v>
      </c>
      <c r="G68" s="40"/>
      <c r="Q68" s="34"/>
    </row>
    <row r="69" spans="1:17" s="5" customFormat="1" ht="18" customHeight="1" x14ac:dyDescent="0.25">
      <c r="A69" s="53" t="s">
        <v>135</v>
      </c>
      <c r="B69" s="8" t="s">
        <v>73</v>
      </c>
      <c r="C69" s="8" t="s">
        <v>85</v>
      </c>
      <c r="D69" s="21" t="s">
        <v>68</v>
      </c>
      <c r="E69" s="21" t="s">
        <v>53</v>
      </c>
      <c r="F69" s="32" t="s">
        <v>52</v>
      </c>
      <c r="G69" s="40"/>
    </row>
    <row r="70" spans="1:17" s="5" customFormat="1" ht="18" customHeight="1" thickBot="1" x14ac:dyDescent="0.3">
      <c r="A70" s="57" t="s">
        <v>136</v>
      </c>
      <c r="B70" s="44" t="s">
        <v>73</v>
      </c>
      <c r="C70" s="44" t="s">
        <v>85</v>
      </c>
      <c r="D70" s="45" t="s">
        <v>68</v>
      </c>
      <c r="E70" s="45" t="s">
        <v>53</v>
      </c>
      <c r="F70" s="33" t="s">
        <v>52</v>
      </c>
      <c r="G70" s="41" t="s">
        <v>65</v>
      </c>
    </row>
    <row r="71" spans="1:17" ht="18" customHeight="1" x14ac:dyDescent="0.25">
      <c r="A71" s="59" t="s">
        <v>11</v>
      </c>
      <c r="B71" s="26"/>
      <c r="C71" s="61" t="s">
        <v>26</v>
      </c>
      <c r="D71" s="36"/>
      <c r="E71" s="37"/>
      <c r="F71" s="38"/>
      <c r="G71" s="28"/>
    </row>
    <row r="72" spans="1:17" s="5" customFormat="1" ht="18" customHeight="1" x14ac:dyDescent="0.25">
      <c r="A72" s="58" t="s">
        <v>11</v>
      </c>
      <c r="B72" s="26"/>
      <c r="C72" s="60" t="s">
        <v>115</v>
      </c>
      <c r="D72" s="36"/>
      <c r="E72" s="37"/>
      <c r="F72" s="38"/>
      <c r="G72" s="39"/>
    </row>
  </sheetData>
  <autoFilter ref="A1:F1"/>
  <pageMargins left="0.23622047244094491" right="0.23622047244094491" top="0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ЗАКЛАДКА</vt:lpstr>
      <vt:lpstr>ПРИМЕНЯЕМОСТЬ</vt:lpstr>
      <vt:lpstr>ЗАКЛАДКА!Область_печати</vt:lpstr>
      <vt:lpstr>ПРИМЕНЯЕМОСТЬ!Область_печати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 Вадим Владимирович</dc:creator>
  <cp:lastModifiedBy>Иван</cp:lastModifiedBy>
  <cp:lastPrinted>2016-08-25T09:37:27Z</cp:lastPrinted>
  <dcterms:created xsi:type="dcterms:W3CDTF">2015-04-09T09:52:29Z</dcterms:created>
  <dcterms:modified xsi:type="dcterms:W3CDTF">2016-08-30T16:20:29Z</dcterms:modified>
</cp:coreProperties>
</file>