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/>
  <bookViews>
    <workbookView xWindow="0" yWindow="0" windowWidth="15345" windowHeight="4650"/>
  </bookViews>
  <sheets>
    <sheet name="Sheet4" sheetId="5" r:id="rId1"/>
    <sheet name="Математика" sheetId="1" r:id="rId2"/>
  </sheets>
  <definedNames>
    <definedName name="_xlnm._FilterDatabase" localSheetId="1" hidden="1">Математика!$A$2:$K$258</definedName>
    <definedName name="_xlnm.Print_Area" localSheetId="1">Математика!$C$1:$K$291</definedName>
  </definedNames>
  <calcPr calcId="145621"/>
  <pivotCaches>
    <pivotCache cacheId="3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4" i="1"/>
  <c r="O6" i="1"/>
  <c r="O7" i="1"/>
  <c r="O8" i="1" s="1"/>
  <c r="O9" i="1" s="1"/>
  <c r="O10" i="1" s="1"/>
  <c r="S10" i="1" s="1"/>
  <c r="O11" i="1"/>
  <c r="O12" i="1" s="1"/>
  <c r="O13" i="1" s="1"/>
  <c r="O14" i="1" s="1"/>
  <c r="O15" i="1"/>
  <c r="O16" i="1" s="1"/>
  <c r="O17" i="1" s="1"/>
  <c r="O18" i="1" s="1"/>
  <c r="S18" i="1" s="1"/>
  <c r="O19" i="1"/>
  <c r="O20" i="1" s="1"/>
  <c r="O21" i="1" s="1"/>
  <c r="O22" i="1" s="1"/>
  <c r="O23" i="1"/>
  <c r="O24" i="1" s="1"/>
  <c r="O25" i="1" s="1"/>
  <c r="O26" i="1" s="1"/>
  <c r="O27" i="1" s="1"/>
  <c r="O28" i="1"/>
  <c r="O29" i="1"/>
  <c r="O30" i="1" s="1"/>
  <c r="O31" i="1" s="1"/>
  <c r="O32" i="1"/>
  <c r="O33" i="1"/>
  <c r="O34" i="1" s="1"/>
  <c r="O35" i="1" s="1"/>
  <c r="O36" i="1"/>
  <c r="O37" i="1"/>
  <c r="O38" i="1" s="1"/>
  <c r="O39" i="1" s="1"/>
  <c r="O40" i="1"/>
  <c r="O41" i="1"/>
  <c r="O42" i="1" s="1"/>
  <c r="O43" i="1" s="1"/>
  <c r="O44" i="1"/>
  <c r="O45" i="1"/>
  <c r="O46" i="1" s="1"/>
  <c r="O47" i="1" s="1"/>
  <c r="O48" i="1"/>
  <c r="O49" i="1"/>
  <c r="O50" i="1" s="1"/>
  <c r="O51" i="1" s="1"/>
  <c r="O52" i="1" s="1"/>
  <c r="O53" i="1"/>
  <c r="O54" i="1" s="1"/>
  <c r="O55" i="1" s="1"/>
  <c r="O56" i="1" s="1"/>
  <c r="O57" i="1" s="1"/>
  <c r="O58" i="1"/>
  <c r="O59" i="1"/>
  <c r="O60" i="1" s="1"/>
  <c r="O61" i="1" s="1"/>
  <c r="O62" i="1" s="1"/>
  <c r="O63" i="1"/>
  <c r="O64" i="1" s="1"/>
  <c r="O65" i="1" s="1"/>
  <c r="O66" i="1" s="1"/>
  <c r="O67" i="1" s="1"/>
  <c r="O68" i="1"/>
  <c r="O69" i="1"/>
  <c r="O70" i="1" s="1"/>
  <c r="O71" i="1" s="1"/>
  <c r="O72" i="1" s="1"/>
  <c r="O73" i="1"/>
  <c r="O74" i="1" s="1"/>
  <c r="O75" i="1" s="1"/>
  <c r="O76" i="1" s="1"/>
  <c r="O77" i="1" s="1"/>
  <c r="O78" i="1"/>
  <c r="O79" i="1"/>
  <c r="O80" i="1" s="1"/>
  <c r="O81" i="1" s="1"/>
  <c r="S81" i="1" s="1"/>
  <c r="O82" i="1"/>
  <c r="O83" i="1"/>
  <c r="O84" i="1" s="1"/>
  <c r="O85" i="1" s="1"/>
  <c r="S85" i="1" s="1"/>
  <c r="O86" i="1"/>
  <c r="O87" i="1"/>
  <c r="O88" i="1" s="1"/>
  <c r="O89" i="1" s="1"/>
  <c r="S89" i="1" s="1"/>
  <c r="O90" i="1"/>
  <c r="O91" i="1"/>
  <c r="O92" i="1" s="1"/>
  <c r="O93" i="1" s="1"/>
  <c r="O94" i="1" s="1"/>
  <c r="O95" i="1" s="1"/>
  <c r="S95" i="1" s="1"/>
  <c r="O96" i="1"/>
  <c r="O97" i="1"/>
  <c r="O98" i="1" s="1"/>
  <c r="O99" i="1" s="1"/>
  <c r="O100" i="1" s="1"/>
  <c r="O101" i="1"/>
  <c r="O102" i="1" s="1"/>
  <c r="O103" i="1" s="1"/>
  <c r="O104" i="1" s="1"/>
  <c r="O105" i="1"/>
  <c r="O106" i="1" s="1"/>
  <c r="O107" i="1" s="1"/>
  <c r="O108" i="1" s="1"/>
  <c r="O109" i="1"/>
  <c r="O110" i="1" s="1"/>
  <c r="O111" i="1" s="1"/>
  <c r="O112" i="1" s="1"/>
  <c r="O113" i="1"/>
  <c r="O114" i="1" s="1"/>
  <c r="O115" i="1" s="1"/>
  <c r="O116" i="1" s="1"/>
  <c r="O117" i="1" s="1"/>
  <c r="O118" i="1"/>
  <c r="O119" i="1"/>
  <c r="O120" i="1" s="1"/>
  <c r="O121" i="1" s="1"/>
  <c r="S121" i="1" s="1"/>
  <c r="O122" i="1"/>
  <c r="O123" i="1"/>
  <c r="O124" i="1" s="1"/>
  <c r="O125" i="1" s="1"/>
  <c r="S125" i="1" s="1"/>
  <c r="O126" i="1"/>
  <c r="O127" i="1"/>
  <c r="O128" i="1" s="1"/>
  <c r="O129" i="1" s="1"/>
  <c r="S129" i="1" s="1"/>
  <c r="O130" i="1"/>
  <c r="O131" i="1"/>
  <c r="O132" i="1" s="1"/>
  <c r="O133" i="1" s="1"/>
  <c r="O134" i="1" s="1"/>
  <c r="O135" i="1"/>
  <c r="O136" i="1" s="1"/>
  <c r="O137" i="1" s="1"/>
  <c r="O138" i="1" s="1"/>
  <c r="S138" i="1" s="1"/>
  <c r="O139" i="1"/>
  <c r="O140" i="1" s="1"/>
  <c r="O141" i="1" s="1"/>
  <c r="O142" i="1" s="1"/>
  <c r="O143" i="1" s="1"/>
  <c r="O144" i="1" s="1"/>
  <c r="O145" i="1" s="1"/>
  <c r="O146" i="1" s="1"/>
  <c r="O147" i="1" s="1"/>
  <c r="S147" i="1" s="1"/>
  <c r="O148" i="1"/>
  <c r="O149" i="1"/>
  <c r="O150" i="1" s="1"/>
  <c r="O151" i="1" s="1"/>
  <c r="O152" i="1"/>
  <c r="O153" i="1"/>
  <c r="O154" i="1" s="1"/>
  <c r="O155" i="1" s="1"/>
  <c r="O156" i="1" s="1"/>
  <c r="O157" i="1" s="1"/>
  <c r="S157" i="1" s="1"/>
  <c r="O158" i="1"/>
  <c r="O159" i="1"/>
  <c r="O160" i="1" s="1"/>
  <c r="O161" i="1" s="1"/>
  <c r="O162" i="1" s="1"/>
  <c r="O163" i="1" s="1"/>
  <c r="O164" i="1"/>
  <c r="O165" i="1"/>
  <c r="O166" i="1" s="1"/>
  <c r="O167" i="1" s="1"/>
  <c r="O168" i="1" s="1"/>
  <c r="S168" i="1" s="1"/>
  <c r="O169" i="1"/>
  <c r="O170" i="1" s="1"/>
  <c r="O171" i="1" s="1"/>
  <c r="O172" i="1" s="1"/>
  <c r="O173" i="1" s="1"/>
  <c r="O174" i="1"/>
  <c r="O175" i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O205" i="1" s="1"/>
  <c r="O206" i="1" s="1"/>
  <c r="O207" i="1" s="1"/>
  <c r="O208" i="1" s="1"/>
  <c r="O209" i="1" s="1"/>
  <c r="O210" i="1" s="1"/>
  <c r="O211" i="1" s="1"/>
  <c r="O212" i="1" s="1"/>
  <c r="O213" i="1" s="1"/>
  <c r="O214" i="1" s="1"/>
  <c r="O215" i="1"/>
  <c r="O216" i="1" s="1"/>
  <c r="O217" i="1" s="1"/>
  <c r="O218" i="1" s="1"/>
  <c r="O219" i="1" s="1"/>
  <c r="O220" i="1" s="1"/>
  <c r="O221" i="1" s="1"/>
  <c r="O222" i="1"/>
  <c r="O223" i="1"/>
  <c r="O224" i="1" s="1"/>
  <c r="O225" i="1" s="1"/>
  <c r="O226" i="1" s="1"/>
  <c r="O227" i="1" s="1"/>
  <c r="O228" i="1" s="1"/>
  <c r="O229" i="1" s="1"/>
  <c r="O230" i="1" s="1"/>
  <c r="O231" i="1" s="1"/>
  <c r="O232" i="1" s="1"/>
  <c r="O233" i="1" s="1"/>
  <c r="O234" i="1" s="1"/>
  <c r="O235" i="1" s="1"/>
  <c r="O236" i="1" s="1"/>
  <c r="O237" i="1" s="1"/>
  <c r="O238" i="1" s="1"/>
  <c r="O239" i="1" s="1"/>
  <c r="O240" i="1" s="1"/>
  <c r="O241" i="1" s="1"/>
  <c r="O242" i="1" s="1"/>
  <c r="O243" i="1" s="1"/>
  <c r="O244" i="1" s="1"/>
  <c r="O245" i="1" s="1"/>
  <c r="O246" i="1" s="1"/>
  <c r="O247" i="1" s="1"/>
  <c r="O248" i="1" s="1"/>
  <c r="O249" i="1" s="1"/>
  <c r="O250" i="1"/>
  <c r="O251" i="1"/>
  <c r="O252" i="1" s="1"/>
  <c r="O253" i="1" s="1"/>
  <c r="O254" i="1" s="1"/>
  <c r="O255" i="1" s="1"/>
  <c r="O256" i="1" s="1"/>
  <c r="O257" i="1" s="1"/>
  <c r="O5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4" i="1"/>
  <c r="S4" i="1"/>
  <c r="S58" i="1"/>
  <c r="S118" i="1"/>
  <c r="S122" i="1"/>
  <c r="S5" i="1"/>
  <c r="N10" i="1"/>
  <c r="N11" i="1" s="1"/>
  <c r="N12" i="1" s="1"/>
  <c r="N13" i="1" s="1"/>
  <c r="N14" i="1"/>
  <c r="N15" i="1" s="1"/>
  <c r="N16" i="1" s="1"/>
  <c r="N17" i="1" s="1"/>
  <c r="N18" i="1"/>
  <c r="N19" i="1" s="1"/>
  <c r="N20" i="1" s="1"/>
  <c r="N21" i="1" s="1"/>
  <c r="N22" i="1"/>
  <c r="N23" i="1" s="1"/>
  <c r="N24" i="1" s="1"/>
  <c r="N25" i="1" s="1"/>
  <c r="N26" i="1" s="1"/>
  <c r="N27" i="1"/>
  <c r="N28" i="1" s="1"/>
  <c r="N29" i="1" s="1"/>
  <c r="N30" i="1" s="1"/>
  <c r="N31" i="1"/>
  <c r="N32" i="1" s="1"/>
  <c r="N33" i="1" s="1"/>
  <c r="N34" i="1" s="1"/>
  <c r="N35" i="1"/>
  <c r="N36" i="1" s="1"/>
  <c r="N37" i="1" s="1"/>
  <c r="N38" i="1" s="1"/>
  <c r="N39" i="1"/>
  <c r="N40" i="1" s="1"/>
  <c r="N41" i="1" s="1"/>
  <c r="N42" i="1" s="1"/>
  <c r="N43" i="1"/>
  <c r="N44" i="1" s="1"/>
  <c r="N45" i="1" s="1"/>
  <c r="N46" i="1" s="1"/>
  <c r="N47" i="1"/>
  <c r="N48" i="1" s="1"/>
  <c r="N49" i="1" s="1"/>
  <c r="N50" i="1" s="1"/>
  <c r="N51" i="1" s="1"/>
  <c r="N52" i="1"/>
  <c r="N53" i="1"/>
  <c r="N54" i="1"/>
  <c r="N55" i="1" s="1"/>
  <c r="N56" i="1" s="1"/>
  <c r="N57" i="1"/>
  <c r="N58" i="1"/>
  <c r="N59" i="1"/>
  <c r="N60" i="1" s="1"/>
  <c r="N61" i="1" s="1"/>
  <c r="N62" i="1"/>
  <c r="N63" i="1"/>
  <c r="N64" i="1" s="1"/>
  <c r="N65" i="1" s="1"/>
  <c r="N66" i="1" s="1"/>
  <c r="N67" i="1"/>
  <c r="N68" i="1" s="1"/>
  <c r="N69" i="1" s="1"/>
  <c r="N70" i="1" s="1"/>
  <c r="N71" i="1" s="1"/>
  <c r="N72" i="1"/>
  <c r="N73" i="1" s="1"/>
  <c r="N74" i="1" s="1"/>
  <c r="N75" i="1" s="1"/>
  <c r="N76" i="1" s="1"/>
  <c r="N77" i="1"/>
  <c r="N78" i="1" s="1"/>
  <c r="N79" i="1" s="1"/>
  <c r="N80" i="1" s="1"/>
  <c r="N81" i="1"/>
  <c r="N82" i="1"/>
  <c r="N83" i="1" s="1"/>
  <c r="N84" i="1" s="1"/>
  <c r="N85" i="1"/>
  <c r="N86" i="1"/>
  <c r="N87" i="1" s="1"/>
  <c r="N88" i="1" s="1"/>
  <c r="N89" i="1"/>
  <c r="N90" i="1" s="1"/>
  <c r="N91" i="1" s="1"/>
  <c r="N92" i="1" s="1"/>
  <c r="N93" i="1" s="1"/>
  <c r="N94" i="1" s="1"/>
  <c r="N95" i="1"/>
  <c r="N96" i="1" s="1"/>
  <c r="N97" i="1" s="1"/>
  <c r="N98" i="1" s="1"/>
  <c r="N99" i="1" s="1"/>
  <c r="N100" i="1"/>
  <c r="N101" i="1"/>
  <c r="N102" i="1" s="1"/>
  <c r="N103" i="1" s="1"/>
  <c r="N104" i="1"/>
  <c r="N105" i="1" s="1"/>
  <c r="N106" i="1" s="1"/>
  <c r="N107" i="1" s="1"/>
  <c r="N108" i="1"/>
  <c r="N109" i="1"/>
  <c r="N110" i="1" s="1"/>
  <c r="N111" i="1" s="1"/>
  <c r="N112" i="1"/>
  <c r="N113" i="1" s="1"/>
  <c r="N114" i="1" s="1"/>
  <c r="N115" i="1" s="1"/>
  <c r="N116" i="1" s="1"/>
  <c r="N117" i="1"/>
  <c r="N118" i="1"/>
  <c r="N119" i="1" s="1"/>
  <c r="N120" i="1" s="1"/>
  <c r="N121" i="1"/>
  <c r="N122" i="1"/>
  <c r="N123" i="1" s="1"/>
  <c r="N124" i="1" s="1"/>
  <c r="N125" i="1"/>
  <c r="N126" i="1"/>
  <c r="N127" i="1" s="1"/>
  <c r="N128" i="1" s="1"/>
  <c r="N129" i="1"/>
  <c r="N130" i="1"/>
  <c r="N131" i="1" s="1"/>
  <c r="N132" i="1" s="1"/>
  <c r="N133" i="1" s="1"/>
  <c r="N134" i="1"/>
  <c r="N135" i="1" s="1"/>
  <c r="N136" i="1" s="1"/>
  <c r="N137" i="1" s="1"/>
  <c r="N138" i="1"/>
  <c r="N139" i="1" s="1"/>
  <c r="N140" i="1" s="1"/>
  <c r="N141" i="1" s="1"/>
  <c r="N142" i="1" s="1"/>
  <c r="N143" i="1" s="1"/>
  <c r="N144" i="1" s="1"/>
  <c r="N145" i="1" s="1"/>
  <c r="N146" i="1" s="1"/>
  <c r="N147" i="1"/>
  <c r="N148" i="1" s="1"/>
  <c r="N149" i="1" s="1"/>
  <c r="N150" i="1" s="1"/>
  <c r="N151" i="1"/>
  <c r="N152" i="1" s="1"/>
  <c r="N153" i="1" s="1"/>
  <c r="N154" i="1" s="1"/>
  <c r="N155" i="1" s="1"/>
  <c r="N156" i="1" s="1"/>
  <c r="N157" i="1"/>
  <c r="N158" i="1"/>
  <c r="N159" i="1" s="1"/>
  <c r="N160" i="1" s="1"/>
  <c r="N161" i="1" s="1"/>
  <c r="N162" i="1" s="1"/>
  <c r="N163" i="1"/>
  <c r="N164" i="1" s="1"/>
  <c r="N165" i="1" s="1"/>
  <c r="N166" i="1" s="1"/>
  <c r="N167" i="1" s="1"/>
  <c r="N168" i="1"/>
  <c r="N169" i="1" s="1"/>
  <c r="N170" i="1" s="1"/>
  <c r="N171" i="1" s="1"/>
  <c r="N172" i="1" s="1"/>
  <c r="N173" i="1"/>
  <c r="N174" i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N214" i="1"/>
  <c r="N215" i="1" s="1"/>
  <c r="N216" i="1" s="1"/>
  <c r="N217" i="1" s="1"/>
  <c r="N218" i="1" s="1"/>
  <c r="N219" i="1" s="1"/>
  <c r="N220" i="1" s="1"/>
  <c r="N221" i="1"/>
  <c r="N222" i="1" s="1"/>
  <c r="N223" i="1" s="1"/>
  <c r="N224" i="1" s="1"/>
  <c r="N225" i="1" s="1"/>
  <c r="N226" i="1" s="1"/>
  <c r="N227" i="1" s="1"/>
  <c r="N228" i="1" s="1"/>
  <c r="N229" i="1" s="1"/>
  <c r="N230" i="1" s="1"/>
  <c r="N231" i="1" s="1"/>
  <c r="N232" i="1" s="1"/>
  <c r="N233" i="1" s="1"/>
  <c r="N234" i="1" s="1"/>
  <c r="N235" i="1" s="1"/>
  <c r="N236" i="1" s="1"/>
  <c r="N237" i="1" s="1"/>
  <c r="N238" i="1" s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/>
  <c r="N250" i="1" s="1"/>
  <c r="N251" i="1" s="1"/>
  <c r="N252" i="1" s="1"/>
  <c r="N253" i="1" s="1"/>
  <c r="N254" i="1" s="1"/>
  <c r="N255" i="1" s="1"/>
  <c r="N256" i="1" s="1"/>
  <c r="N257" i="1" s="1"/>
  <c r="N4" i="1"/>
  <c r="N5" i="1" s="1"/>
  <c r="N6" i="1" s="1"/>
  <c r="N7" i="1" s="1"/>
  <c r="N8" i="1" s="1"/>
  <c r="N9" i="1" s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4" i="1"/>
  <c r="Q6" i="1"/>
  <c r="Q7" i="1" s="1"/>
  <c r="Q8" i="1"/>
  <c r="Q9" i="1" s="1"/>
  <c r="Q10" i="1" s="1"/>
  <c r="Q11" i="1" s="1"/>
  <c r="Q12" i="1"/>
  <c r="Q13" i="1" s="1"/>
  <c r="Q14" i="1" s="1"/>
  <c r="Q15" i="1" s="1"/>
  <c r="Q16" i="1"/>
  <c r="Q17" i="1"/>
  <c r="Q18" i="1" s="1"/>
  <c r="Q19" i="1" s="1"/>
  <c r="Q20" i="1"/>
  <c r="Q21" i="1"/>
  <c r="Q22" i="1" s="1"/>
  <c r="Q23" i="1" s="1"/>
  <c r="Q24" i="1"/>
  <c r="Q25" i="1"/>
  <c r="Q26" i="1" s="1"/>
  <c r="Q27" i="1" s="1"/>
  <c r="Q28" i="1" s="1"/>
  <c r="Q29" i="1"/>
  <c r="Q30" i="1" s="1"/>
  <c r="Q31" i="1" s="1"/>
  <c r="Q32" i="1" s="1"/>
  <c r="Q33" i="1"/>
  <c r="Q34" i="1" s="1"/>
  <c r="Q35" i="1" s="1"/>
  <c r="Q36" i="1" s="1"/>
  <c r="Q37" i="1"/>
  <c r="Q38" i="1" s="1"/>
  <c r="Q39" i="1" s="1"/>
  <c r="Q40" i="1" s="1"/>
  <c r="Q41" i="1"/>
  <c r="Q42" i="1" s="1"/>
  <c r="Q43" i="1" s="1"/>
  <c r="Q44" i="1" s="1"/>
  <c r="Q45" i="1"/>
  <c r="Q46" i="1" s="1"/>
  <c r="Q47" i="1" s="1"/>
  <c r="Q48" i="1" s="1"/>
  <c r="Q49" i="1"/>
  <c r="Q50" i="1"/>
  <c r="Q51" i="1" s="1"/>
  <c r="Q52" i="1" s="1"/>
  <c r="Q53" i="1" s="1"/>
  <c r="Q54" i="1"/>
  <c r="Q55" i="1"/>
  <c r="Q56" i="1" s="1"/>
  <c r="Q57" i="1" s="1"/>
  <c r="Q58" i="1" s="1"/>
  <c r="Q59" i="1"/>
  <c r="Q60" i="1"/>
  <c r="Q61" i="1" s="1"/>
  <c r="Q62" i="1" s="1"/>
  <c r="Q63" i="1" s="1"/>
  <c r="Q64" i="1"/>
  <c r="Q65" i="1"/>
  <c r="Q66" i="1" s="1"/>
  <c r="Q67" i="1" s="1"/>
  <c r="Q68" i="1" s="1"/>
  <c r="Q69" i="1"/>
  <c r="Q70" i="1"/>
  <c r="Q71" i="1" s="1"/>
  <c r="Q72" i="1" s="1"/>
  <c r="Q73" i="1" s="1"/>
  <c r="Q74" i="1"/>
  <c r="Q75" i="1"/>
  <c r="Q76" i="1" s="1"/>
  <c r="Q77" i="1" s="1"/>
  <c r="Q78" i="1" s="1"/>
  <c r="Q79" i="1"/>
  <c r="Q80" i="1" s="1"/>
  <c r="Q81" i="1" s="1"/>
  <c r="Q82" i="1" s="1"/>
  <c r="Q83" i="1"/>
  <c r="Q84" i="1" s="1"/>
  <c r="Q85" i="1" s="1"/>
  <c r="Q86" i="1" s="1"/>
  <c r="Q87" i="1"/>
  <c r="Q88" i="1" s="1"/>
  <c r="Q89" i="1" s="1"/>
  <c r="Q90" i="1" s="1"/>
  <c r="Q91" i="1"/>
  <c r="Q92" i="1"/>
  <c r="Q93" i="1"/>
  <c r="Q94" i="1" s="1"/>
  <c r="Q95" i="1" s="1"/>
  <c r="Q96" i="1" s="1"/>
  <c r="Q97" i="1"/>
  <c r="Q98" i="1"/>
  <c r="Q99" i="1" s="1"/>
  <c r="Q100" i="1" s="1"/>
  <c r="Q101" i="1" s="1"/>
  <c r="Q102" i="1"/>
  <c r="Q103" i="1" s="1"/>
  <c r="Q104" i="1" s="1"/>
  <c r="Q105" i="1" s="1"/>
  <c r="Q106" i="1"/>
  <c r="Q107" i="1" s="1"/>
  <c r="Q108" i="1" s="1"/>
  <c r="Q109" i="1" s="1"/>
  <c r="Q110" i="1"/>
  <c r="Q111" i="1" s="1"/>
  <c r="Q112" i="1" s="1"/>
  <c r="Q113" i="1" s="1"/>
  <c r="Q114" i="1"/>
  <c r="Q115" i="1"/>
  <c r="Q116" i="1" s="1"/>
  <c r="Q117" i="1" s="1"/>
  <c r="Q118" i="1" s="1"/>
  <c r="Q119" i="1"/>
  <c r="Q120" i="1" s="1"/>
  <c r="Q121" i="1" s="1"/>
  <c r="Q122" i="1" s="1"/>
  <c r="Q123" i="1"/>
  <c r="Q124" i="1" s="1"/>
  <c r="Q125" i="1" s="1"/>
  <c r="Q126" i="1" s="1"/>
  <c r="Q127" i="1"/>
  <c r="Q128" i="1"/>
  <c r="Q129" i="1" s="1"/>
  <c r="Q130" i="1" s="1"/>
  <c r="Q131" i="1"/>
  <c r="Q132" i="1"/>
  <c r="Q133" i="1"/>
  <c r="Q134" i="1" s="1"/>
  <c r="Q135" i="1" s="1"/>
  <c r="Q136" i="1"/>
  <c r="Q137" i="1" s="1"/>
  <c r="Q138" i="1" s="1"/>
  <c r="Q139" i="1" s="1"/>
  <c r="Q140" i="1"/>
  <c r="Q141" i="1"/>
  <c r="Q142" i="1"/>
  <c r="Q143" i="1" s="1"/>
  <c r="Q144" i="1"/>
  <c r="Q145" i="1"/>
  <c r="Q146" i="1" s="1"/>
  <c r="Q147" i="1" s="1"/>
  <c r="Q148" i="1" s="1"/>
  <c r="Q149" i="1"/>
  <c r="Q150" i="1"/>
  <c r="Q151" i="1" s="1"/>
  <c r="Q152" i="1" s="1"/>
  <c r="Q153" i="1"/>
  <c r="Q154" i="1"/>
  <c r="Q155" i="1"/>
  <c r="Q156" i="1" s="1"/>
  <c r="Q157" i="1" s="1"/>
  <c r="Q158" i="1" s="1"/>
  <c r="Q159" i="1"/>
  <c r="Q160" i="1"/>
  <c r="Q161" i="1"/>
  <c r="Q162" i="1" s="1"/>
  <c r="Q163" i="1" s="1"/>
  <c r="Q164" i="1" s="1"/>
  <c r="Q165" i="1"/>
  <c r="Q166" i="1"/>
  <c r="Q167" i="1" s="1"/>
  <c r="Q168" i="1" s="1"/>
  <c r="Q169" i="1" s="1"/>
  <c r="Q170" i="1"/>
  <c r="Q171" i="1"/>
  <c r="Q172" i="1" s="1"/>
  <c r="Q173" i="1" s="1"/>
  <c r="Q174" i="1" s="1"/>
  <c r="Q175" i="1"/>
  <c r="Q176" i="1"/>
  <c r="Q177" i="1"/>
  <c r="Q178" i="1"/>
  <c r="Q179" i="1"/>
  <c r="Q180" i="1"/>
  <c r="Q181" i="1" s="1"/>
  <c r="Q182" i="1"/>
  <c r="Q183" i="1"/>
  <c r="Q184" i="1" s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 s="1"/>
  <c r="Q215" i="1" s="1"/>
  <c r="Q216" i="1"/>
  <c r="Q217" i="1"/>
  <c r="Q218" i="1"/>
  <c r="Q219" i="1"/>
  <c r="Q220" i="1" s="1"/>
  <c r="Q221" i="1" s="1"/>
  <c r="Q222" i="1" s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 s="1"/>
  <c r="Q243" i="1"/>
  <c r="Q244" i="1"/>
  <c r="Q245" i="1"/>
  <c r="Q246" i="1"/>
  <c r="Q247" i="1"/>
  <c r="Q248" i="1" s="1"/>
  <c r="Q249" i="1" s="1"/>
  <c r="Q250" i="1" s="1"/>
  <c r="Q251" i="1"/>
  <c r="Q252" i="1"/>
  <c r="Q253" i="1"/>
  <c r="Q254" i="1"/>
  <c r="Q255" i="1"/>
  <c r="Q256" i="1"/>
  <c r="Q257" i="1"/>
  <c r="Q5" i="1"/>
  <c r="P5" i="1"/>
  <c r="P6" i="1" s="1"/>
  <c r="P7" i="1"/>
  <c r="P8" i="1" s="1"/>
  <c r="P9" i="1" s="1"/>
  <c r="P10" i="1" s="1"/>
  <c r="P11" i="1"/>
  <c r="P12" i="1" s="1"/>
  <c r="P13" i="1" s="1"/>
  <c r="P14" i="1" s="1"/>
  <c r="P15" i="1"/>
  <c r="P16" i="1" s="1"/>
  <c r="P17" i="1" s="1"/>
  <c r="P18" i="1" s="1"/>
  <c r="P19" i="1"/>
  <c r="P20" i="1" s="1"/>
  <c r="P21" i="1" s="1"/>
  <c r="P22" i="1" s="1"/>
  <c r="P23" i="1"/>
  <c r="P24" i="1" s="1"/>
  <c r="P25" i="1" s="1"/>
  <c r="P26" i="1" s="1"/>
  <c r="P27" i="1" s="1"/>
  <c r="P28" i="1"/>
  <c r="P29" i="1" s="1"/>
  <c r="P30" i="1" s="1"/>
  <c r="P31" i="1" s="1"/>
  <c r="P32" i="1"/>
  <c r="P33" i="1"/>
  <c r="P34" i="1" s="1"/>
  <c r="P35" i="1" s="1"/>
  <c r="P36" i="1"/>
  <c r="P37" i="1" s="1"/>
  <c r="P38" i="1" s="1"/>
  <c r="P39" i="1" s="1"/>
  <c r="P40" i="1"/>
  <c r="P41" i="1"/>
  <c r="P42" i="1" s="1"/>
  <c r="P43" i="1" s="1"/>
  <c r="P44" i="1"/>
  <c r="P45" i="1" s="1"/>
  <c r="P46" i="1" s="1"/>
  <c r="P47" i="1" s="1"/>
  <c r="P48" i="1"/>
  <c r="P49" i="1"/>
  <c r="P50" i="1" s="1"/>
  <c r="P51" i="1" s="1"/>
  <c r="P52" i="1" s="1"/>
  <c r="P53" i="1"/>
  <c r="P54" i="1" s="1"/>
  <c r="P55" i="1" s="1"/>
  <c r="P56" i="1" s="1"/>
  <c r="P57" i="1" s="1"/>
  <c r="P58" i="1"/>
  <c r="P59" i="1" s="1"/>
  <c r="P60" i="1" s="1"/>
  <c r="P61" i="1" s="1"/>
  <c r="P62" i="1" s="1"/>
  <c r="P63" i="1"/>
  <c r="P64" i="1" s="1"/>
  <c r="P65" i="1" s="1"/>
  <c r="P66" i="1" s="1"/>
  <c r="P67" i="1" s="1"/>
  <c r="P68" i="1"/>
  <c r="P69" i="1" s="1"/>
  <c r="P70" i="1" s="1"/>
  <c r="P71" i="1" s="1"/>
  <c r="P72" i="1" s="1"/>
  <c r="P73" i="1"/>
  <c r="P74" i="1" s="1"/>
  <c r="P75" i="1" s="1"/>
  <c r="P76" i="1" s="1"/>
  <c r="P77" i="1" s="1"/>
  <c r="P78" i="1"/>
  <c r="P79" i="1" s="1"/>
  <c r="P80" i="1" s="1"/>
  <c r="P81" i="1" s="1"/>
  <c r="P82" i="1"/>
  <c r="P83" i="1" s="1"/>
  <c r="P84" i="1" s="1"/>
  <c r="P85" i="1" s="1"/>
  <c r="P86" i="1"/>
  <c r="P87" i="1" s="1"/>
  <c r="P88" i="1" s="1"/>
  <c r="P89" i="1" s="1"/>
  <c r="P90" i="1"/>
  <c r="P91" i="1" s="1"/>
  <c r="P92" i="1" s="1"/>
  <c r="P93" i="1" s="1"/>
  <c r="P94" i="1" s="1"/>
  <c r="P95" i="1" s="1"/>
  <c r="P96" i="1"/>
  <c r="P97" i="1" s="1"/>
  <c r="P98" i="1" s="1"/>
  <c r="P99" i="1" s="1"/>
  <c r="P100" i="1" s="1"/>
  <c r="P101" i="1"/>
  <c r="P102" i="1" s="1"/>
  <c r="P103" i="1" s="1"/>
  <c r="P104" i="1" s="1"/>
  <c r="P105" i="1"/>
  <c r="P106" i="1" s="1"/>
  <c r="P107" i="1" s="1"/>
  <c r="P108" i="1" s="1"/>
  <c r="P109" i="1"/>
  <c r="P110" i="1" s="1"/>
  <c r="P111" i="1" s="1"/>
  <c r="P112" i="1" s="1"/>
  <c r="P113" i="1"/>
  <c r="P114" i="1" s="1"/>
  <c r="P115" i="1" s="1"/>
  <c r="P116" i="1" s="1"/>
  <c r="P117" i="1" s="1"/>
  <c r="P118" i="1"/>
  <c r="P119" i="1"/>
  <c r="P120" i="1" s="1"/>
  <c r="P121" i="1" s="1"/>
  <c r="P122" i="1"/>
  <c r="P123" i="1" s="1"/>
  <c r="P124" i="1" s="1"/>
  <c r="P125" i="1" s="1"/>
  <c r="P126" i="1"/>
  <c r="P127" i="1" s="1"/>
  <c r="P128" i="1" s="1"/>
  <c r="P129" i="1" s="1"/>
  <c r="P130" i="1"/>
  <c r="P131" i="1" s="1"/>
  <c r="P132" i="1" s="1"/>
  <c r="P133" i="1" s="1"/>
  <c r="P134" i="1" s="1"/>
  <c r="P135" i="1"/>
  <c r="P136" i="1" s="1"/>
  <c r="P137" i="1" s="1"/>
  <c r="P138" i="1" s="1"/>
  <c r="P139" i="1"/>
  <c r="P140" i="1" s="1"/>
  <c r="P141" i="1" s="1"/>
  <c r="P142" i="1" s="1"/>
  <c r="P143" i="1"/>
  <c r="P144" i="1" s="1"/>
  <c r="P145" i="1" s="1"/>
  <c r="P146" i="1" s="1"/>
  <c r="P147" i="1" s="1"/>
  <c r="P148" i="1"/>
  <c r="P149" i="1"/>
  <c r="P150" i="1" s="1"/>
  <c r="P151" i="1" s="1"/>
  <c r="P152" i="1"/>
  <c r="P153" i="1" s="1"/>
  <c r="P154" i="1" s="1"/>
  <c r="P155" i="1" s="1"/>
  <c r="P156" i="1" s="1"/>
  <c r="P157" i="1" s="1"/>
  <c r="P158" i="1"/>
  <c r="P159" i="1" s="1"/>
  <c r="P160" i="1" s="1"/>
  <c r="P161" i="1" s="1"/>
  <c r="P162" i="1" s="1"/>
  <c r="P163" i="1" s="1"/>
  <c r="P164" i="1"/>
  <c r="P165" i="1" s="1"/>
  <c r="P166" i="1" s="1"/>
  <c r="P167" i="1" s="1"/>
  <c r="P168" i="1" s="1"/>
  <c r="P169" i="1"/>
  <c r="P170" i="1" s="1"/>
  <c r="P171" i="1" s="1"/>
  <c r="P172" i="1" s="1"/>
  <c r="P173" i="1" s="1"/>
  <c r="P174" i="1"/>
  <c r="P175" i="1" s="1"/>
  <c r="P176" i="1" s="1"/>
  <c r="P177" i="1" s="1"/>
  <c r="P178" i="1" s="1"/>
  <c r="P179" i="1" s="1"/>
  <c r="P180" i="1" s="1"/>
  <c r="P181" i="1"/>
  <c r="P182" i="1" s="1"/>
  <c r="P183" i="1" s="1"/>
  <c r="P184" i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P205" i="1" s="1"/>
  <c r="P206" i="1" s="1"/>
  <c r="P207" i="1" s="1"/>
  <c r="P208" i="1" s="1"/>
  <c r="P209" i="1" s="1"/>
  <c r="P210" i="1" s="1"/>
  <c r="P211" i="1" s="1"/>
  <c r="P212" i="1" s="1"/>
  <c r="P213" i="1" s="1"/>
  <c r="P214" i="1" s="1"/>
  <c r="P215" i="1"/>
  <c r="P216" i="1" s="1"/>
  <c r="P217" i="1" s="1"/>
  <c r="P218" i="1" s="1"/>
  <c r="P219" i="1" s="1"/>
  <c r="P220" i="1" s="1"/>
  <c r="P221" i="1" s="1"/>
  <c r="P222" i="1"/>
  <c r="P223" i="1" s="1"/>
  <c r="P224" i="1" s="1"/>
  <c r="P225" i="1" s="1"/>
  <c r="P226" i="1" s="1"/>
  <c r="P227" i="1" s="1"/>
  <c r="P228" i="1" s="1"/>
  <c r="P229" i="1" s="1"/>
  <c r="P230" i="1" s="1"/>
  <c r="P231" i="1" s="1"/>
  <c r="P232" i="1" s="1"/>
  <c r="P233" i="1" s="1"/>
  <c r="P234" i="1" s="1"/>
  <c r="P235" i="1" s="1"/>
  <c r="P236" i="1" s="1"/>
  <c r="P237" i="1" s="1"/>
  <c r="P238" i="1" s="1"/>
  <c r="P239" i="1" s="1"/>
  <c r="P240" i="1" s="1"/>
  <c r="P241" i="1" s="1"/>
  <c r="P242" i="1"/>
  <c r="P243" i="1" s="1"/>
  <c r="P244" i="1" s="1"/>
  <c r="P245" i="1" s="1"/>
  <c r="P246" i="1" s="1"/>
  <c r="P247" i="1" s="1"/>
  <c r="P248" i="1" s="1"/>
  <c r="P249" i="1" s="1"/>
  <c r="P250" i="1"/>
  <c r="P251" i="1" s="1"/>
  <c r="P252" i="1" s="1"/>
  <c r="P253" i="1" s="1"/>
  <c r="P254" i="1" s="1"/>
  <c r="P255" i="1" s="1"/>
  <c r="P256" i="1" s="1"/>
  <c r="P257" i="1" s="1"/>
  <c r="M10" i="1"/>
  <c r="M11" i="1" s="1"/>
  <c r="M12" i="1" s="1"/>
  <c r="M13" i="1" s="1"/>
  <c r="M14" i="1"/>
  <c r="M15" i="1" s="1"/>
  <c r="M16" i="1" s="1"/>
  <c r="M17" i="1" s="1"/>
  <c r="M18" i="1"/>
  <c r="M19" i="1" s="1"/>
  <c r="M20" i="1" s="1"/>
  <c r="M21" i="1" s="1"/>
  <c r="M22" i="1"/>
  <c r="M23" i="1" s="1"/>
  <c r="M24" i="1" s="1"/>
  <c r="M25" i="1" s="1"/>
  <c r="M26" i="1" s="1"/>
  <c r="M27" i="1"/>
  <c r="M28" i="1" s="1"/>
  <c r="M29" i="1" s="1"/>
  <c r="M30" i="1" s="1"/>
  <c r="M31" i="1"/>
  <c r="M32" i="1" s="1"/>
  <c r="M33" i="1" s="1"/>
  <c r="M34" i="1" s="1"/>
  <c r="M35" i="1"/>
  <c r="M36" i="1" s="1"/>
  <c r="M37" i="1" s="1"/>
  <c r="M38" i="1" s="1"/>
  <c r="M39" i="1"/>
  <c r="M40" i="1" s="1"/>
  <c r="M41" i="1" s="1"/>
  <c r="M42" i="1" s="1"/>
  <c r="M43" i="1"/>
  <c r="M44" i="1" s="1"/>
  <c r="M45" i="1" s="1"/>
  <c r="M46" i="1" s="1"/>
  <c r="M47" i="1"/>
  <c r="M48" i="1" s="1"/>
  <c r="M49" i="1" s="1"/>
  <c r="M50" i="1" s="1"/>
  <c r="M51" i="1" s="1"/>
  <c r="M52" i="1"/>
  <c r="M53" i="1" s="1"/>
  <c r="M54" i="1" s="1"/>
  <c r="M55" i="1" s="1"/>
  <c r="M56" i="1" s="1"/>
  <c r="M57" i="1"/>
  <c r="M58" i="1" s="1"/>
  <c r="M59" i="1" s="1"/>
  <c r="M60" i="1" s="1"/>
  <c r="M61" i="1" s="1"/>
  <c r="M62" i="1"/>
  <c r="M63" i="1" s="1"/>
  <c r="M64" i="1" s="1"/>
  <c r="M65" i="1" s="1"/>
  <c r="M66" i="1" s="1"/>
  <c r="M67" i="1"/>
  <c r="M68" i="1" s="1"/>
  <c r="M69" i="1" s="1"/>
  <c r="M70" i="1" s="1"/>
  <c r="M71" i="1" s="1"/>
  <c r="M72" i="1"/>
  <c r="M73" i="1"/>
  <c r="M74" i="1" s="1"/>
  <c r="M75" i="1" s="1"/>
  <c r="M76" i="1" s="1"/>
  <c r="M77" i="1"/>
  <c r="M78" i="1"/>
  <c r="M79" i="1" s="1"/>
  <c r="M80" i="1" s="1"/>
  <c r="M81" i="1"/>
  <c r="M82" i="1" s="1"/>
  <c r="M83" i="1" s="1"/>
  <c r="M84" i="1" s="1"/>
  <c r="M85" i="1"/>
  <c r="M86" i="1" s="1"/>
  <c r="M87" i="1" s="1"/>
  <c r="M88" i="1" s="1"/>
  <c r="M89" i="1"/>
  <c r="M90" i="1" s="1"/>
  <c r="M91" i="1" s="1"/>
  <c r="M92" i="1" s="1"/>
  <c r="M93" i="1" s="1"/>
  <c r="M94" i="1" s="1"/>
  <c r="M95" i="1"/>
  <c r="M96" i="1" s="1"/>
  <c r="M97" i="1" s="1"/>
  <c r="M98" i="1" s="1"/>
  <c r="M99" i="1" s="1"/>
  <c r="M100" i="1"/>
  <c r="M101" i="1" s="1"/>
  <c r="M102" i="1" s="1"/>
  <c r="M103" i="1" s="1"/>
  <c r="M104" i="1"/>
  <c r="M105" i="1" s="1"/>
  <c r="M106" i="1" s="1"/>
  <c r="M107" i="1" s="1"/>
  <c r="M108" i="1"/>
  <c r="M109" i="1" s="1"/>
  <c r="M110" i="1" s="1"/>
  <c r="M111" i="1" s="1"/>
  <c r="M112" i="1"/>
  <c r="M113" i="1" s="1"/>
  <c r="M114" i="1" s="1"/>
  <c r="M115" i="1" s="1"/>
  <c r="M116" i="1" s="1"/>
  <c r="M117" i="1"/>
  <c r="M118" i="1" s="1"/>
  <c r="M119" i="1" s="1"/>
  <c r="M120" i="1" s="1"/>
  <c r="M121" i="1"/>
  <c r="M122" i="1"/>
  <c r="M123" i="1" s="1"/>
  <c r="M124" i="1" s="1"/>
  <c r="M125" i="1"/>
  <c r="M126" i="1" s="1"/>
  <c r="M127" i="1" s="1"/>
  <c r="M128" i="1" s="1"/>
  <c r="M129" i="1"/>
  <c r="M130" i="1" s="1"/>
  <c r="M131" i="1" s="1"/>
  <c r="M132" i="1" s="1"/>
  <c r="M133" i="1" s="1"/>
  <c r="M134" i="1"/>
  <c r="M135" i="1" s="1"/>
  <c r="M136" i="1" s="1"/>
  <c r="M137" i="1" s="1"/>
  <c r="M138" i="1"/>
  <c r="M139" i="1" s="1"/>
  <c r="M140" i="1" s="1"/>
  <c r="M141" i="1" s="1"/>
  <c r="M142" i="1" s="1"/>
  <c r="M143" i="1" s="1"/>
  <c r="M144" i="1" s="1"/>
  <c r="M145" i="1" s="1"/>
  <c r="M146" i="1" s="1"/>
  <c r="M147" i="1"/>
  <c r="M148" i="1" s="1"/>
  <c r="M149" i="1" s="1"/>
  <c r="M150" i="1" s="1"/>
  <c r="M151" i="1"/>
  <c r="M152" i="1" s="1"/>
  <c r="M153" i="1" s="1"/>
  <c r="M154" i="1" s="1"/>
  <c r="M155" i="1" s="1"/>
  <c r="M156" i="1" s="1"/>
  <c r="M157" i="1"/>
  <c r="M158" i="1" s="1"/>
  <c r="M159" i="1" s="1"/>
  <c r="M160" i="1" s="1"/>
  <c r="M161" i="1" s="1"/>
  <c r="M162" i="1" s="1"/>
  <c r="M163" i="1"/>
  <c r="M164" i="1" s="1"/>
  <c r="M165" i="1" s="1"/>
  <c r="M166" i="1" s="1"/>
  <c r="M167" i="1" s="1"/>
  <c r="M168" i="1"/>
  <c r="M169" i="1" s="1"/>
  <c r="M170" i="1" s="1"/>
  <c r="M171" i="1" s="1"/>
  <c r="M172" i="1" s="1"/>
  <c r="M173" i="1"/>
  <c r="M174" i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/>
  <c r="M215" i="1" s="1"/>
  <c r="M216" i="1" s="1"/>
  <c r="M217" i="1" s="1"/>
  <c r="M218" i="1" s="1"/>
  <c r="M219" i="1" s="1"/>
  <c r="M220" i="1" s="1"/>
  <c r="M221" i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/>
  <c r="M250" i="1" s="1"/>
  <c r="M251" i="1" s="1"/>
  <c r="M252" i="1" s="1"/>
  <c r="M253" i="1" s="1"/>
  <c r="M254" i="1" s="1"/>
  <c r="M255" i="1" s="1"/>
  <c r="M256" i="1" s="1"/>
  <c r="M257" i="1" s="1"/>
  <c r="M4" i="1"/>
  <c r="M5" i="1" s="1"/>
  <c r="M6" i="1" s="1"/>
  <c r="M7" i="1" s="1"/>
  <c r="M8" i="1" s="1"/>
  <c r="M9" i="1" s="1"/>
  <c r="S151" i="1" l="1"/>
  <c r="S150" i="1"/>
  <c r="S111" i="1"/>
  <c r="S107" i="1"/>
  <c r="S46" i="1"/>
  <c r="S38" i="1"/>
  <c r="S30" i="1"/>
  <c r="S71" i="1"/>
  <c r="S103" i="1"/>
  <c r="S51" i="1"/>
  <c r="S42" i="1"/>
  <c r="S34" i="1"/>
  <c r="S126" i="1"/>
  <c r="S163" i="1"/>
  <c r="S162" i="1"/>
  <c r="S133" i="1"/>
  <c r="S134" i="1"/>
  <c r="S117" i="1"/>
  <c r="S116" i="1"/>
  <c r="S77" i="1"/>
  <c r="S76" i="1"/>
  <c r="S61" i="1"/>
  <c r="S62" i="1"/>
  <c r="S14" i="1"/>
  <c r="S13" i="1"/>
  <c r="S57" i="1"/>
  <c r="S56" i="1"/>
  <c r="S22" i="1"/>
  <c r="S21" i="1"/>
  <c r="S173" i="1"/>
  <c r="S159" i="1"/>
  <c r="S131" i="1"/>
  <c r="S115" i="1"/>
  <c r="S75" i="1"/>
  <c r="S67" i="1"/>
  <c r="S59" i="1"/>
  <c r="S55" i="1"/>
  <c r="S47" i="1"/>
  <c r="S43" i="1"/>
  <c r="S39" i="1"/>
  <c r="S35" i="1"/>
  <c r="S31" i="1"/>
  <c r="S27" i="1"/>
  <c r="S19" i="1"/>
  <c r="S11" i="1"/>
  <c r="S158" i="1"/>
  <c r="S130" i="1"/>
  <c r="S114" i="1"/>
  <c r="S110" i="1"/>
  <c r="S106" i="1"/>
  <c r="S102" i="1"/>
  <c r="S74" i="1"/>
  <c r="S70" i="1"/>
  <c r="S54" i="1"/>
  <c r="S50" i="1"/>
  <c r="S161" i="1"/>
  <c r="S149" i="1"/>
  <c r="S113" i="1"/>
  <c r="S109" i="1"/>
  <c r="S105" i="1"/>
  <c r="S101" i="1"/>
  <c r="S73" i="1"/>
  <c r="S69" i="1"/>
  <c r="S53" i="1"/>
  <c r="S49" i="1"/>
  <c r="S45" i="1"/>
  <c r="S41" i="1"/>
  <c r="S37" i="1"/>
  <c r="S33" i="1"/>
  <c r="S29" i="1"/>
  <c r="S160" i="1"/>
  <c r="S148" i="1"/>
  <c r="S132" i="1"/>
  <c r="S112" i="1"/>
  <c r="S108" i="1"/>
  <c r="S104" i="1"/>
  <c r="S100" i="1"/>
  <c r="S72" i="1"/>
  <c r="S68" i="1"/>
  <c r="S60" i="1"/>
  <c r="S52" i="1"/>
  <c r="S48" i="1"/>
  <c r="S44" i="1"/>
  <c r="S40" i="1"/>
  <c r="S36" i="1"/>
  <c r="S32" i="1"/>
  <c r="S28" i="1"/>
  <c r="S20" i="1"/>
  <c r="S12" i="1"/>
  <c r="S249" i="1"/>
  <c r="S221" i="1"/>
  <c r="F287" i="1"/>
  <c r="G286" i="1"/>
  <c r="F283" i="1"/>
  <c r="F279" i="1"/>
  <c r="F275" i="1"/>
  <c r="G274" i="1"/>
  <c r="E258" i="1"/>
  <c r="F250" i="1"/>
  <c r="G249" i="1"/>
  <c r="F242" i="1"/>
  <c r="F222" i="1"/>
  <c r="G221" i="1"/>
  <c r="F215" i="1"/>
  <c r="G214" i="1" s="1"/>
  <c r="F184" i="1"/>
  <c r="F181" i="1"/>
  <c r="F174" i="1"/>
  <c r="G173" i="1" s="1"/>
  <c r="F169" i="1"/>
  <c r="F284" i="1" s="1"/>
  <c r="G168" i="1"/>
  <c r="F164" i="1"/>
  <c r="F272" i="1" s="1"/>
  <c r="G163" i="1"/>
  <c r="F158" i="1"/>
  <c r="G157" i="1"/>
  <c r="F152" i="1"/>
  <c r="G151" i="1"/>
  <c r="F148" i="1"/>
  <c r="F278" i="1" s="1"/>
  <c r="G277" i="1" s="1"/>
  <c r="G147" i="1"/>
  <c r="F143" i="1"/>
  <c r="F271" i="1" s="1"/>
  <c r="F139" i="1"/>
  <c r="F135" i="1"/>
  <c r="G134" i="1"/>
  <c r="F130" i="1"/>
  <c r="G129" i="1"/>
  <c r="F126" i="1"/>
  <c r="G125" i="1"/>
  <c r="G121" i="1"/>
  <c r="G117" i="1"/>
  <c r="G112" i="1"/>
  <c r="G108" i="1"/>
  <c r="G104" i="1"/>
  <c r="G100" i="1"/>
  <c r="G95" i="1"/>
  <c r="G89" i="1"/>
  <c r="G85" i="1"/>
  <c r="G81" i="1"/>
  <c r="G77" i="1"/>
  <c r="G72" i="1"/>
  <c r="G67" i="1"/>
  <c r="G62" i="1"/>
  <c r="G57" i="1"/>
  <c r="G52" i="1"/>
  <c r="G47" i="1"/>
  <c r="G43" i="1"/>
  <c r="G39" i="1"/>
  <c r="F28" i="1"/>
  <c r="G27" i="1"/>
  <c r="F23" i="1"/>
  <c r="F267" i="1" s="1"/>
  <c r="G266" i="1" s="1"/>
  <c r="F19" i="1"/>
  <c r="G18" i="1" s="1"/>
  <c r="F15" i="1"/>
  <c r="F290" i="1" s="1"/>
  <c r="G289" i="1" s="1"/>
  <c r="G14" i="1"/>
  <c r="F11" i="1"/>
  <c r="F7" i="1"/>
  <c r="F5" i="1"/>
  <c r="S127" i="1" l="1"/>
  <c r="S128" i="1"/>
  <c r="S78" i="1"/>
  <c r="S96" i="1"/>
  <c r="S6" i="1"/>
  <c r="S139" i="1"/>
  <c r="S15" i="1"/>
  <c r="S82" i="1"/>
  <c r="S135" i="1"/>
  <c r="S119" i="1"/>
  <c r="S120" i="1"/>
  <c r="S23" i="1"/>
  <c r="S86" i="1"/>
  <c r="S152" i="1"/>
  <c r="S123" i="1"/>
  <c r="S124" i="1"/>
  <c r="S63" i="1"/>
  <c r="S90" i="1"/>
  <c r="S164" i="1"/>
  <c r="S169" i="1"/>
  <c r="S174" i="1"/>
  <c r="S214" i="1"/>
  <c r="F270" i="1"/>
  <c r="G22" i="1"/>
  <c r="F282" i="1"/>
  <c r="G281" i="1" s="1"/>
  <c r="G10" i="1"/>
  <c r="F258" i="1"/>
  <c r="G4" i="1"/>
  <c r="G269" i="1"/>
  <c r="F262" i="1"/>
  <c r="G138" i="1"/>
  <c r="S7" i="1" l="1"/>
  <c r="S165" i="1"/>
  <c r="S64" i="1"/>
  <c r="S153" i="1"/>
  <c r="S24" i="1"/>
  <c r="S137" i="1"/>
  <c r="S136" i="1"/>
  <c r="S17" i="1"/>
  <c r="S16" i="1"/>
  <c r="S80" i="1"/>
  <c r="S79" i="1"/>
  <c r="S140" i="1"/>
  <c r="S91" i="1"/>
  <c r="S88" i="1"/>
  <c r="S87" i="1"/>
  <c r="S84" i="1"/>
  <c r="S83" i="1"/>
  <c r="S97" i="1"/>
  <c r="S170" i="1"/>
  <c r="S222" i="1"/>
  <c r="S215" i="1"/>
  <c r="S250" i="1"/>
  <c r="S175" i="1"/>
  <c r="G258" i="1"/>
  <c r="F292" i="1"/>
  <c r="G261" i="1"/>
  <c r="G292" i="1" s="1"/>
  <c r="S99" i="1" l="1"/>
  <c r="S98" i="1"/>
  <c r="S141" i="1"/>
  <c r="S92" i="1"/>
  <c r="S154" i="1"/>
  <c r="S167" i="1"/>
  <c r="S166" i="1"/>
  <c r="S26" i="1"/>
  <c r="S25" i="1"/>
  <c r="S66" i="1"/>
  <c r="S65" i="1"/>
  <c r="S9" i="1"/>
  <c r="S8" i="1"/>
  <c r="S172" i="1"/>
  <c r="S171" i="1"/>
  <c r="S251" i="1"/>
  <c r="S176" i="1"/>
  <c r="S216" i="1"/>
  <c r="S223" i="1"/>
  <c r="S94" i="1" l="1"/>
  <c r="S93" i="1"/>
  <c r="S156" i="1"/>
  <c r="S155" i="1"/>
  <c r="S142" i="1"/>
  <c r="S224" i="1"/>
  <c r="S217" i="1"/>
  <c r="S177" i="1"/>
  <c r="S252" i="1"/>
  <c r="S143" i="1" l="1"/>
  <c r="S178" i="1"/>
  <c r="S218" i="1"/>
  <c r="S253" i="1"/>
  <c r="S225" i="1"/>
  <c r="S144" i="1" l="1"/>
  <c r="S254" i="1"/>
  <c r="S220" i="1"/>
  <c r="S219" i="1"/>
  <c r="S226" i="1"/>
  <c r="S179" i="1"/>
  <c r="S146" i="1" l="1"/>
  <c r="S145" i="1"/>
  <c r="S255" i="1"/>
  <c r="S180" i="1"/>
  <c r="S227" i="1"/>
  <c r="S257" i="1" l="1"/>
  <c r="S256" i="1"/>
  <c r="S181" i="1"/>
  <c r="S228" i="1"/>
  <c r="S182" i="1" l="1"/>
  <c r="S229" i="1"/>
  <c r="S230" i="1" l="1"/>
  <c r="S183" i="1"/>
  <c r="S184" i="1" l="1"/>
  <c r="S231" i="1"/>
  <c r="S232" i="1" l="1"/>
  <c r="S185" i="1"/>
  <c r="S186" i="1" l="1"/>
  <c r="S233" i="1"/>
  <c r="S234" i="1" l="1"/>
  <c r="S187" i="1"/>
  <c r="S188" i="1" l="1"/>
  <c r="S235" i="1"/>
  <c r="S236" i="1" l="1"/>
  <c r="S189" i="1"/>
  <c r="S190" i="1" l="1"/>
  <c r="S237" i="1"/>
  <c r="S238" i="1" l="1"/>
  <c r="S191" i="1"/>
  <c r="S192" i="1" l="1"/>
  <c r="S239" i="1"/>
  <c r="S240" i="1" l="1"/>
  <c r="S193" i="1"/>
  <c r="S194" i="1" l="1"/>
  <c r="S241" i="1"/>
  <c r="S242" i="1" l="1"/>
  <c r="S195" i="1"/>
  <c r="S196" i="1" l="1"/>
  <c r="S243" i="1"/>
  <c r="S244" i="1" l="1"/>
  <c r="S197" i="1"/>
  <c r="S198" i="1" l="1"/>
  <c r="S245" i="1"/>
  <c r="S246" i="1" l="1"/>
  <c r="S199" i="1"/>
  <c r="S200" i="1" l="1"/>
  <c r="S248" i="1"/>
  <c r="S247" i="1"/>
  <c r="S201" i="1" l="1"/>
  <c r="S202" i="1" l="1"/>
  <c r="S203" i="1" l="1"/>
  <c r="S204" i="1" l="1"/>
  <c r="S205" i="1" l="1"/>
  <c r="S206" i="1" l="1"/>
  <c r="S207" i="1" l="1"/>
  <c r="S208" i="1" l="1"/>
  <c r="S209" i="1" l="1"/>
  <c r="S210" i="1" l="1"/>
  <c r="S211" i="1" l="1"/>
  <c r="S213" i="1" l="1"/>
  <c r="S212" i="1"/>
</calcChain>
</file>

<file path=xl/sharedStrings.xml><?xml version="1.0" encoding="utf-8"?>
<sst xmlns="http://schemas.openxmlformats.org/spreadsheetml/2006/main" count="714" uniqueCount="468">
  <si>
    <t>Номер урока/занятия</t>
  </si>
  <si>
    <t>Содержание(разделы, темы)</t>
  </si>
  <si>
    <t>Количество часов</t>
  </si>
  <si>
    <t>Даты проведения</t>
  </si>
  <si>
    <t>Материально-техническое оснащение</t>
  </si>
  <si>
    <t>Универсальные учебные действия(УУД), проекты, ИКТ-компетенции, межпредметные понятия</t>
  </si>
  <si>
    <t>урок</t>
  </si>
  <si>
    <t>тема</t>
  </si>
  <si>
    <t>раздел</t>
  </si>
  <si>
    <t>План</t>
  </si>
  <si>
    <t>Факт</t>
  </si>
  <si>
    <t>Раздел 1</t>
  </si>
  <si>
    <t>Множество предметов. Отношения между предметами и между множествами предметов</t>
  </si>
  <si>
    <t xml:space="preserve">Учебник «Математика», ч. 1. Рабочая тетрадь № 1. </t>
  </si>
  <si>
    <t xml:space="preserve">Сравнивать предметы с целью выявления </t>
  </si>
  <si>
    <t>Тема</t>
  </si>
  <si>
    <t>Предметы и их свойства</t>
  </si>
  <si>
    <t xml:space="preserve">Методическое пособие. </t>
  </si>
  <si>
    <t>в них сходств и различий.</t>
  </si>
  <si>
    <t>Сравнение предметов по их свойствам.</t>
  </si>
  <si>
    <t>01.09</t>
  </si>
  <si>
    <t>Наглядный и раздаточный</t>
  </si>
  <si>
    <t>Выделять из множества предметов один</t>
  </si>
  <si>
    <t>Отношения между предметами, фигурами</t>
  </si>
  <si>
    <t>02.09</t>
  </si>
  <si>
    <t xml:space="preserve"> материал, карточки.  Интерактивная доска.</t>
  </si>
  <si>
    <t xml:space="preserve"> или несколько предметов по заданному свойству</t>
  </si>
  <si>
    <t>Классификация элементов множества</t>
  </si>
  <si>
    <t>Раздел 2</t>
  </si>
  <si>
    <t>Пространственные отношения. Геометрические фигуры</t>
  </si>
  <si>
    <t xml:space="preserve">Различать направления движения: слева направо, справа налево, сверху вниз, </t>
  </si>
  <si>
    <t>Взаимное расположение предметов</t>
  </si>
  <si>
    <t xml:space="preserve">снизу вверх. </t>
  </si>
  <si>
    <t>Направление движения: слева направо, справа налево.</t>
  </si>
  <si>
    <t>03.09</t>
  </si>
  <si>
    <t>Сравнивать предметы с целью выявления в них сходств и различий.</t>
  </si>
  <si>
    <t>Раздел 3</t>
  </si>
  <si>
    <t>Работа с информацией</t>
  </si>
  <si>
    <t xml:space="preserve">Методическое пособие.  </t>
  </si>
  <si>
    <t xml:space="preserve">Характеризовать расположение предметов или числовых данных в </t>
  </si>
  <si>
    <t xml:space="preserve">Представление и сбор инофрмации </t>
  </si>
  <si>
    <t xml:space="preserve">таблице, используя слова: верхняя (средняя, </t>
  </si>
  <si>
    <t>Таблицы</t>
  </si>
  <si>
    <t xml:space="preserve"> материал, карточки. </t>
  </si>
  <si>
    <t>нижняя) строка, левый (средний, правый) столбец, фиксировать результаты.</t>
  </si>
  <si>
    <t>Раздел 4</t>
  </si>
  <si>
    <t>Интерактивная доска.</t>
  </si>
  <si>
    <t>Характеризовать расположение предмета на плоскости и в пространстве.</t>
  </si>
  <si>
    <t xml:space="preserve">Располагать предметы в соответствии </t>
  </si>
  <si>
    <t>Расположение на плоскости групп предметов.</t>
  </si>
  <si>
    <t xml:space="preserve">Электронное приложение </t>
  </si>
  <si>
    <t>с указанными требованиями (в том числе в виде таблицы со строками и столбцами).</t>
  </si>
  <si>
    <t>Раздел 5</t>
  </si>
  <si>
    <t>Число и счет</t>
  </si>
  <si>
    <t xml:space="preserve">к комплекту учебников </t>
  </si>
  <si>
    <t>Устанавливать соответствие между</t>
  </si>
  <si>
    <t>Натуральные числа. Нуль</t>
  </si>
  <si>
    <t xml:space="preserve">«Математика» «Начальная школа XXI века» </t>
  </si>
  <si>
    <t xml:space="preserve"> числом и множеством предметов, а также между множеством предметов и числом.</t>
  </si>
  <si>
    <t>Числа и цифры.</t>
  </si>
  <si>
    <t xml:space="preserve">Пересчитывать предметы, выражать </t>
  </si>
  <si>
    <t>Числа и цифры от 1 до 9.</t>
  </si>
  <si>
    <t>числами получаемые результаты.</t>
  </si>
  <si>
    <t>Раздел 6</t>
  </si>
  <si>
    <t>Геометрические фигуры</t>
  </si>
  <si>
    <t>Конструирование плоских фигур из частей.</t>
  </si>
  <si>
    <t>Разбивать фигуру на указанные части. Конструировать фигуры из частей</t>
  </si>
  <si>
    <t>Раздел 7</t>
  </si>
  <si>
    <t>Арифметические действия и их свойства</t>
  </si>
  <si>
    <t xml:space="preserve">Моделировать ситуации, иллюстрирующие арифметические </t>
  </si>
  <si>
    <t>Сложение, вычитание, умножение и деление в пределах 20</t>
  </si>
  <si>
    <t xml:space="preserve">действия. Воспроизводить способы выполнения арифметических действий с </t>
  </si>
  <si>
    <t>Подготовка к введению сложения.</t>
  </si>
  <si>
    <t xml:space="preserve">опорой на модели (фишки, шкала линейки).  </t>
  </si>
  <si>
    <t>Раздел 8</t>
  </si>
  <si>
    <t>Различать предметы по форме. Распознавать геометрические фигуры на</t>
  </si>
  <si>
    <t xml:space="preserve"> чертежах, моделях, окружающих предметах.</t>
  </si>
  <si>
    <t>Развитие пространственных представлений.</t>
  </si>
  <si>
    <t>Выделять фигуру заданной формы на сложном чертеже.</t>
  </si>
  <si>
    <t>Раздел 9</t>
  </si>
  <si>
    <t xml:space="preserve">Характеризовать расположение чисел </t>
  </si>
  <si>
    <t>Движения по шкале линейки.</t>
  </si>
  <si>
    <t>на шкале линейки (левее, правее, между).</t>
  </si>
  <si>
    <t>Раздел 10</t>
  </si>
  <si>
    <r>
      <t>Моделировать</t>
    </r>
    <r>
      <rPr>
        <sz val="12"/>
        <color theme="1"/>
        <rFont val="Times New Roman"/>
        <family val="1"/>
        <charset val="204"/>
      </rPr>
      <t xml:space="preserve"> ситуации, иллюстрирующие арифметические действия.</t>
    </r>
  </si>
  <si>
    <r>
      <t>Характеризовать</t>
    </r>
    <r>
      <rPr>
        <sz val="12"/>
        <color theme="1"/>
        <rFont val="Times New Roman"/>
        <family val="1"/>
        <charset val="204"/>
      </rPr>
      <t xml:space="preserve"> расположение чисел на шкале линейки (левее, правее, между).</t>
    </r>
  </si>
  <si>
    <t>Подготовка к введению вычитания.</t>
  </si>
  <si>
    <r>
      <t>Моделировать</t>
    </r>
    <r>
      <rPr>
        <sz val="12"/>
        <color theme="1"/>
        <rFont val="Times New Roman"/>
        <family val="1"/>
        <charset val="204"/>
      </rPr>
      <t xml:space="preserve"> соответствующие ситуации с помощью фишек</t>
    </r>
  </si>
  <si>
    <t>Раздел 11</t>
  </si>
  <si>
    <t>к комплекту учебников «Математика»</t>
  </si>
  <si>
    <r>
      <t>Сравнивать</t>
    </r>
    <r>
      <rPr>
        <sz val="12"/>
        <color theme="1"/>
        <rFont val="Times New Roman"/>
        <family val="1"/>
        <charset val="204"/>
      </rPr>
      <t xml:space="preserve"> два множества предметов по их численностям путём составления пар.</t>
    </r>
  </si>
  <si>
    <t>Отношения между множествами предметов</t>
  </si>
  <si>
    <t xml:space="preserve"> «Начальная школа XXI века» </t>
  </si>
  <si>
    <r>
      <t>Характеризовать</t>
    </r>
    <r>
      <rPr>
        <sz val="12"/>
        <color theme="1"/>
        <rFont val="Times New Roman"/>
        <family val="1"/>
        <charset val="204"/>
      </rPr>
      <t xml:space="preserve"> результат сравнения словами: больше, чем; меньше, чем; </t>
    </r>
  </si>
  <si>
    <t>Сравнение двух множеств предметов по их численностям.</t>
  </si>
  <si>
    <t>столько же; больше на; меньше на.</t>
  </si>
  <si>
    <t>На сколько больше или меньше?</t>
  </si>
  <si>
    <t>Раздел 12</t>
  </si>
  <si>
    <t>Работа с текстовыми задачами</t>
  </si>
  <si>
    <t xml:space="preserve">Моделировать ситуацию, описанную в </t>
  </si>
  <si>
    <t>Текстовая арифметическая задача и её решение</t>
  </si>
  <si>
    <t>тексте задачи, с помощью фишек или  схем.</t>
  </si>
  <si>
    <t>Подготовка к решению арифметических задач</t>
  </si>
  <si>
    <t xml:space="preserve">Искать и выбирать необходимую информацию, содержащуюся в тексте </t>
  </si>
  <si>
    <t>Подготовка к решению арифметических задач. Письмо цифры 7</t>
  </si>
  <si>
    <t xml:space="preserve"> задачи, на рисунке или в таблице, для ответа на заданные вопросы.</t>
  </si>
  <si>
    <t>Раздел 13</t>
  </si>
  <si>
    <t xml:space="preserve">Учебник «Математика», ч.1  Рабочая тетрадь № 1. </t>
  </si>
  <si>
    <t xml:space="preserve">действия. Воспроизводить способы выполнения </t>
  </si>
  <si>
    <t>Сложение чисел.</t>
  </si>
  <si>
    <t xml:space="preserve">арифметических действий с опорой на модели               </t>
  </si>
  <si>
    <t>Вычитание чисел.</t>
  </si>
  <si>
    <t xml:space="preserve">(фишки, шкала линейки).  </t>
  </si>
  <si>
    <t>Раздел 14</t>
  </si>
  <si>
    <t>Различать понятия «число» и «цифра».</t>
  </si>
  <si>
    <t>Пересчитывать предметы, выражать</t>
  </si>
  <si>
    <t>Число и цифра.</t>
  </si>
  <si>
    <t xml:space="preserve"> числами получаемые результаты.</t>
  </si>
  <si>
    <t>Число и цифра 0.</t>
  </si>
  <si>
    <t>Различать знаки арифметических действий.</t>
  </si>
  <si>
    <t>Раздел 15</t>
  </si>
  <si>
    <t>Величины</t>
  </si>
  <si>
    <t xml:space="preserve">Различать единицы длины. </t>
  </si>
  <si>
    <t>Геометрические величины</t>
  </si>
  <si>
    <t>Сравнивать длины отрезков визуально и</t>
  </si>
  <si>
    <t>Отрезок и его длина. Измерение длины в сантиметрах.</t>
  </si>
  <si>
    <t>Измерительные приборы: линейка</t>
  </si>
  <si>
    <t xml:space="preserve"> с помощью измерений. Оценивать на глаз расстояние между двумя точками, а также </t>
  </si>
  <si>
    <t>Сравнение длин предметов в сантиметрах</t>
  </si>
  <si>
    <t>длину предмета, отрезка с последующей проверкой измерением</t>
  </si>
  <si>
    <t>Раздел 16</t>
  </si>
  <si>
    <r>
      <t>Уравнивать</t>
    </r>
    <r>
      <rPr>
        <sz val="12"/>
        <color theme="1"/>
        <rFont val="Times New Roman"/>
        <family val="1"/>
        <charset val="204"/>
      </rPr>
      <t xml:space="preserve"> множества по числу предметов;</t>
    </r>
  </si>
  <si>
    <t xml:space="preserve"> дополнять множество до заданного числа элементов.</t>
  </si>
  <si>
    <t>Увеличение и уменьшение числа на 1</t>
  </si>
  <si>
    <r>
      <t>Моделировать</t>
    </r>
    <r>
      <rPr>
        <sz val="12"/>
        <color theme="1"/>
        <rFont val="Times New Roman"/>
        <family val="1"/>
        <charset val="204"/>
      </rPr>
      <t xml:space="preserve"> соответствующие </t>
    </r>
  </si>
  <si>
    <t>Увеличение и уменьшение числа на 2</t>
  </si>
  <si>
    <t>ситуации с помощью фишек</t>
  </si>
  <si>
    <t>Раздел 17</t>
  </si>
  <si>
    <t>Число 10 и его запись цифрами.</t>
  </si>
  <si>
    <t>Раздел 18</t>
  </si>
  <si>
    <t>Дециметр.</t>
  </si>
  <si>
    <t xml:space="preserve"> с помощью измерений. </t>
  </si>
  <si>
    <t>Раздел 19</t>
  </si>
  <si>
    <t xml:space="preserve">Пространственные отношения. Геометрические фигуры                         </t>
  </si>
  <si>
    <t>Измерять длину предмета, отрезка с последующей проверкой измерением</t>
  </si>
  <si>
    <t>Многоугольники.</t>
  </si>
  <si>
    <t>Распознавать геометрические фигуры на чертежах, моделях.</t>
  </si>
  <si>
    <t>Раздел 20</t>
  </si>
  <si>
    <t xml:space="preserve">Сравнивать предъявленные тексты </t>
  </si>
  <si>
    <t xml:space="preserve">Учебник «Математика», ч. 1.  Рабочая тетрадь № 1. </t>
  </si>
  <si>
    <t xml:space="preserve">с целью выбора текста, представляющего арифметическую задачу. Обосновывать, почему данный текст является задачей. </t>
  </si>
  <si>
    <t>Понятие об арифметической задаче.</t>
  </si>
  <si>
    <t xml:space="preserve">Моделировать ситуацию, </t>
  </si>
  <si>
    <t>Решение задач. Запись решения задачи.</t>
  </si>
  <si>
    <t xml:space="preserve">описанную  в тексте задачи, с помощью </t>
  </si>
  <si>
    <t>Решение задач. Выбор верного решения</t>
  </si>
  <si>
    <t>фишек или схем.</t>
  </si>
  <si>
    <t>Раздел 21</t>
  </si>
  <si>
    <t xml:space="preserve">Называть числа от 1 до 20 в прямом и </t>
  </si>
  <si>
    <t xml:space="preserve">в обратном порядке.  Пересчитывать </t>
  </si>
  <si>
    <t xml:space="preserve">Числа от 11 до 20. </t>
  </si>
  <si>
    <t xml:space="preserve">Электронное приложение к комплекту учебников </t>
  </si>
  <si>
    <t xml:space="preserve"> предметы, выражать  числами получаемые  результаты. Различать понятия «число» и «цифра».</t>
  </si>
  <si>
    <t>Десятичный состав чисел второго десятка</t>
  </si>
  <si>
    <t xml:space="preserve">  Устанавливать соответствие между числом и множеством предметов, а также между множеством предметов и числом.</t>
  </si>
  <si>
    <t>Раздел 22</t>
  </si>
  <si>
    <t>Измерение длины в дециметрах и сантиметрах.</t>
  </si>
  <si>
    <t> с помощью измерений. Измерять длину предмета, отрезка с последующей проверкой измерением</t>
  </si>
  <si>
    <t>Раздел 23</t>
  </si>
  <si>
    <t xml:space="preserve">Конструировать и решать задачи </t>
  </si>
  <si>
    <t xml:space="preserve">с изменённым текстом, а также самостоятельно составлять несложные </t>
  </si>
  <si>
    <t>Составление задач.</t>
  </si>
  <si>
    <t>текстовые задачи числе (по рисунку, схеме )</t>
  </si>
  <si>
    <t>Раздел 24</t>
  </si>
  <si>
    <t xml:space="preserve">в обратном порядке. </t>
  </si>
  <si>
    <t>Числа от 1 до 20.</t>
  </si>
  <si>
    <t>Раздел 25</t>
  </si>
  <si>
    <t xml:space="preserve">Моделировать ситуации, иллюстрирующие </t>
  </si>
  <si>
    <t>арифметические действия.</t>
  </si>
  <si>
    <t>Подготовка к введению умножения. Сложение равных чисел</t>
  </si>
  <si>
    <t xml:space="preserve">Воспроизводить способы выполнения арифметических действий с опорой на </t>
  </si>
  <si>
    <t xml:space="preserve">Подготовка к введению умножения. </t>
  </si>
  <si>
    <t xml:space="preserve">модели (фишки, шкала линейки). </t>
  </si>
  <si>
    <t>Раздел 26</t>
  </si>
  <si>
    <t xml:space="preserve">Учебник «Математика», ч. 1.   Рабочая тетрадь № 1. </t>
  </si>
  <si>
    <t>Составление и решение задач.</t>
  </si>
  <si>
    <t>текстовые задачи числе (по рисунку, схеме)</t>
  </si>
  <si>
    <t>Раздел 27</t>
  </si>
  <si>
    <t>Использовать знание десятичного состава двузначных чисел при выполнении</t>
  </si>
  <si>
    <t xml:space="preserve">Сложение и вычитание (умножение и деление)как взаимно обратные действия </t>
  </si>
  <si>
    <t>вычислений. Называть числа от 1 до 20 в прямом и в обратном порядке. Пересчитывать предметы, выражать</t>
  </si>
  <si>
    <t>Числа второго десятка.</t>
  </si>
  <si>
    <t>Раздел 28</t>
  </si>
  <si>
    <t xml:space="preserve">действия. Воспроизводить способы выполнения арифметических действий </t>
  </si>
  <si>
    <t>Умножение.</t>
  </si>
  <si>
    <t>Моделировать ситуации,</t>
  </si>
  <si>
    <t>Решение задач на умножение и запись решения.</t>
  </si>
  <si>
    <t xml:space="preserve"> иллюстрирующие арифметические задачи</t>
  </si>
  <si>
    <t>Раздел 29</t>
  </si>
  <si>
    <t xml:space="preserve">Обосновывать, почему данный текст </t>
  </si>
  <si>
    <t xml:space="preserve">является задачей. Выбирать арифметическое действие  для решения задачи.  </t>
  </si>
  <si>
    <t xml:space="preserve">Решение арифметических задач. </t>
  </si>
  <si>
    <t>Планировать и устно воспроизводить</t>
  </si>
  <si>
    <t>Решение арифметических задач разных видов.</t>
  </si>
  <si>
    <t xml:space="preserve"> ход решения задачи. Обосновывать, почему данный текст является задачей. </t>
  </si>
  <si>
    <t>Раздел 30</t>
  </si>
  <si>
    <t>Логико-математическая подготовка</t>
  </si>
  <si>
    <t xml:space="preserve">Определять истинность несложных </t>
  </si>
  <si>
    <t>Логические понятия</t>
  </si>
  <si>
    <t>утверждений (верно, неверно).</t>
  </si>
  <si>
    <t>Верно или неверно?</t>
  </si>
  <si>
    <t>Различать по смыслу слова: каждый, все, один из, любой, какой-нибудь.</t>
  </si>
  <si>
    <t>Раздел 31</t>
  </si>
  <si>
    <t xml:space="preserve">действия. Воспроизводить способы </t>
  </si>
  <si>
    <t>Подготовка к введению деления.</t>
  </si>
  <si>
    <t xml:space="preserve">выполнения арифметических действий </t>
  </si>
  <si>
    <t xml:space="preserve">Введение термина "деление".Смысл действия  деления на равные части. </t>
  </si>
  <si>
    <t xml:space="preserve">Использовать соответствующие знаково-символические средства для записи </t>
  </si>
  <si>
    <t xml:space="preserve">Деление на равные части. </t>
  </si>
  <si>
    <t>арифметических действий.</t>
  </si>
  <si>
    <t>Использовать знание десятичного состава двузначных чисел при выполнении вычислений.</t>
  </si>
  <si>
    <t>Сравнение результатов арифметических действий.</t>
  </si>
  <si>
    <t xml:space="preserve">Контролировать свою деятельность: обнаруживать и исправлять </t>
  </si>
  <si>
    <t>Работа с числами второго десятка.</t>
  </si>
  <si>
    <t>вычислительные ошибки.</t>
  </si>
  <si>
    <t>Раздел 32</t>
  </si>
  <si>
    <t xml:space="preserve">Выбирать арифметическое действие для решения задачи.  </t>
  </si>
  <si>
    <t>Цена, количество, стоимость товара</t>
  </si>
  <si>
    <t xml:space="preserve">Конструировать и решать задачи с изменённым текстом. </t>
  </si>
  <si>
    <t>Составление и решение  арифметических задач разных видов</t>
  </si>
  <si>
    <t>Различать монеты; цену  и стоимость товара</t>
  </si>
  <si>
    <t>Раздел 33</t>
  </si>
  <si>
    <t xml:space="preserve">Формулировать изученные свойства сложения и вычитания и обосновывать </t>
  </si>
  <si>
    <t xml:space="preserve">с их помощью способы вычислений. Моделировать зависимость между </t>
  </si>
  <si>
    <t>Сложение и вычитание чисел.</t>
  </si>
  <si>
    <t>арифметическими действиями.</t>
  </si>
  <si>
    <t>Решение арифметических задач на сложение и вычитание.</t>
  </si>
  <si>
    <t xml:space="preserve"> Контролировать свою деятельность: обнаруживать и исправлять </t>
  </si>
  <si>
    <t>Умножение и деление чисел.</t>
  </si>
  <si>
    <t>Раздел 34</t>
  </si>
  <si>
    <t>Выполнение заданий разными способами.</t>
  </si>
  <si>
    <t xml:space="preserve">Конструировать и решать задачи с изменённым текстом, а также </t>
  </si>
  <si>
    <t>Выполнение классификации по разным основаниям</t>
  </si>
  <si>
    <t xml:space="preserve">самостоятельно составлять несложные  текстовые задачи с заданной сюжетной </t>
  </si>
  <si>
    <t>Решение задач разными способами</t>
  </si>
  <si>
    <t xml:space="preserve">ситуацией </t>
  </si>
  <si>
    <t>Раздел 35</t>
  </si>
  <si>
    <t>Свойства сложения и вычитания</t>
  </si>
  <si>
    <t>Перестановка чисел при сложении.  Устный приём.</t>
  </si>
  <si>
    <t>Перестановка чисел при сложении.  Письменный приём.</t>
  </si>
  <si>
    <t>с их помощью способы вычислений.</t>
  </si>
  <si>
    <t>Раздел 36</t>
  </si>
  <si>
    <t>Различать предметы по форме. Распознавать геометрические фигуры</t>
  </si>
  <si>
    <t xml:space="preserve"> на чертежах, моделях, окружающих </t>
  </si>
  <si>
    <t>Шар. Куб.</t>
  </si>
  <si>
    <t xml:space="preserve">Учебник «Математика», ч. 2.   Рабочая тетрадь № 2. </t>
  </si>
  <si>
    <t>предметах. Выделять фигуру заданной формы на сложном чертеже.</t>
  </si>
  <si>
    <t>Шар и куб. Отличия фигур.</t>
  </si>
  <si>
    <t>Различать куб и квадрат, шар и круг.</t>
  </si>
  <si>
    <t>Раздел 37</t>
  </si>
  <si>
    <t xml:space="preserve"> </t>
  </si>
  <si>
    <t>Формулировать изученные свойства</t>
  </si>
  <si>
    <t>Сложение с числом 0.</t>
  </si>
  <si>
    <t xml:space="preserve">сложения и вычитания и обосновывать </t>
  </si>
  <si>
    <t>Решение арифметических задач с 0</t>
  </si>
  <si>
    <t>Свойства вычитания. Вычитание вида: 6-6</t>
  </si>
  <si>
    <t>Свойства вычитания. Вычитание из меньшего большее</t>
  </si>
  <si>
    <t>Вычитание числа 0.</t>
  </si>
  <si>
    <t xml:space="preserve">Воспроизводить способы выполнения </t>
  </si>
  <si>
    <t>Вычитание числа 0. Решение арифметических задач</t>
  </si>
  <si>
    <t xml:space="preserve">арифметических действий с опорой на модели (фишки, шкала линейки). </t>
  </si>
  <si>
    <t>Деление на группы по несколько предметов.</t>
  </si>
  <si>
    <t>Деление на группы по несколько предметов. Решение арифметических задач</t>
  </si>
  <si>
    <t>арифметических действий.                             Моделировать соответствующие ситуации с помощью фишек</t>
  </si>
  <si>
    <t>Моделировать зависимость между арифметическими действиями.</t>
  </si>
  <si>
    <t>Сложение с числом 10.</t>
  </si>
  <si>
    <t>Сложение с числом 10. Решение арифметических задач</t>
  </si>
  <si>
    <t xml:space="preserve">Прибавление и вычитание числа 1.  </t>
  </si>
  <si>
    <t>Термины результатов выполнения действий сложения и вычитания</t>
  </si>
  <si>
    <t>Прибавление числа 2. Табличные случаи</t>
  </si>
  <si>
    <t xml:space="preserve">Воспроизводить по памяти результаты табличного сложения двух любых </t>
  </si>
  <si>
    <t xml:space="preserve"> Разные способы прибавлления числа 2</t>
  </si>
  <si>
    <t xml:space="preserve">однозначных чисел, а также результаты </t>
  </si>
  <si>
    <t>Прибавление числа 2. Тренировочные  задачи и упражнения.</t>
  </si>
  <si>
    <t>табличного вычитания.</t>
  </si>
  <si>
    <t>Вычитание числа 2. Запись выражений.</t>
  </si>
  <si>
    <t xml:space="preserve">Учебник «Математика», </t>
  </si>
  <si>
    <t xml:space="preserve">Сравнивать разные приёмы вычислений, выбирать удобные способы для </t>
  </si>
  <si>
    <t>Вычитание числа 2. Табличные случаи</t>
  </si>
  <si>
    <t xml:space="preserve">ч. 2.   Рабочая тетрадь № 2. </t>
  </si>
  <si>
    <t>выполнения  конкретных вычислений.</t>
  </si>
  <si>
    <t>Вычитание числа 2. Тренировочные  задачи и упражнения.</t>
  </si>
  <si>
    <t>Прибавление числа 3. Табличные случаи</t>
  </si>
  <si>
    <t>Разные способы прибавления числа 3.</t>
  </si>
  <si>
    <t>Прибавление числа 3. Тренировочные  задачи и упражнения.</t>
  </si>
  <si>
    <t xml:space="preserve"> Контролировать свою деятельность: обнаруживать и исправлять вычислительные ошибки.</t>
  </si>
  <si>
    <t>Вычитание числа 3. Табличные случаи     вычитания числа 3</t>
  </si>
  <si>
    <t>Вычитание числа 3. Тренировочные  задачи и упражнения.</t>
  </si>
  <si>
    <t>Выбирать необходимое арифметическое</t>
  </si>
  <si>
    <t>Решение задач с многими данными</t>
  </si>
  <si>
    <t xml:space="preserve"> действие для решения практических задач </t>
  </si>
  <si>
    <t>Прибавление числа 4. Табличные случаи</t>
  </si>
  <si>
    <t xml:space="preserve">на увеличение или уменьшение данного </t>
  </si>
  <si>
    <t>Прибавление числа 4. Тренировочные упражнения</t>
  </si>
  <si>
    <t xml:space="preserve">  числа на несколько единиц</t>
  </si>
  <si>
    <t>Прибавление числа 4. Решение задач</t>
  </si>
  <si>
    <t>Вычитание числа 4. Табличные случаи</t>
  </si>
  <si>
    <t>Вычитание числа 4. Тренировочные упражнения.</t>
  </si>
  <si>
    <t xml:space="preserve">Уравнивать множества по числу предметов; дополнять множество </t>
  </si>
  <si>
    <t>Вычитание числа 4. Решение задач</t>
  </si>
  <si>
    <t>до заданного числа элементов.</t>
  </si>
  <si>
    <t>Прибавление  числа 5. Табличные случаи</t>
  </si>
  <si>
    <t>Вычитание  числа 5. Табличные случаи</t>
  </si>
  <si>
    <t>Прибавление и вычитание числа 5. Тренировочные упражнения.</t>
  </si>
  <si>
    <t xml:space="preserve">Закрепление пройденного. Прибавление и вычитание чисел 1, 2, 3, 4. </t>
  </si>
  <si>
    <t xml:space="preserve">Воспроизводить способы выполнения арифметических действий с опорой </t>
  </si>
  <si>
    <t xml:space="preserve">Прибавление  числа 6. </t>
  </si>
  <si>
    <t xml:space="preserve">ч. 2. Рабочая тетрадь № 2. </t>
  </si>
  <si>
    <t xml:space="preserve">на модели (фишки, шкала линейки). </t>
  </si>
  <si>
    <t xml:space="preserve">Вычитание числа 6. </t>
  </si>
  <si>
    <t>Прибавление и вычитание  числа 6. Тренировочные упражнения.</t>
  </si>
  <si>
    <t>Раздел 37,5</t>
  </si>
  <si>
    <t>Сравнение чисел.</t>
  </si>
  <si>
    <t xml:space="preserve"> числом и множеством предметов, а также</t>
  </si>
  <si>
    <t>Сравнение чисел. Тренировочные упражнения.</t>
  </si>
  <si>
    <t xml:space="preserve"> между множеством предметов и числом. Моделировать соответствующую ситуацию </t>
  </si>
  <si>
    <t xml:space="preserve">Сравнение. Результат сравнения. </t>
  </si>
  <si>
    <t xml:space="preserve">с помощью фишек. </t>
  </si>
  <si>
    <t>Сравнение. Результат сравнения. Тренировочные упражнения.</t>
  </si>
  <si>
    <t>Сравнивать числа разными способами (с помощью шкалы линейки, на основе счёта)</t>
  </si>
  <si>
    <t>Раздел 38</t>
  </si>
  <si>
    <r>
      <t>Моделировать</t>
    </r>
    <r>
      <rPr>
        <sz val="12"/>
        <color theme="1"/>
        <rFont val="Times New Roman"/>
        <family val="1"/>
        <charset val="204"/>
      </rPr>
      <t xml:space="preserve"> зависимость между арифметическими действиями.</t>
    </r>
  </si>
  <si>
    <t xml:space="preserve">На сколько больше или меньше. </t>
  </si>
  <si>
    <t>Решение арифметических задач на сравнение</t>
  </si>
  <si>
    <r>
      <t>Использовать</t>
    </r>
    <r>
      <rPr>
        <sz val="12"/>
        <color theme="1"/>
        <rFont val="Times New Roman"/>
        <family val="1"/>
        <charset val="204"/>
      </rPr>
      <t xml:space="preserve"> знание десятичного состава двузначных чисел при</t>
    </r>
  </si>
  <si>
    <t>На сколько больще или меньше. Тренировочные упражнения</t>
  </si>
  <si>
    <t xml:space="preserve"> выполнении вычислений.</t>
  </si>
  <si>
    <t xml:space="preserve">Увеличение числа на несколько единиц.  </t>
  </si>
  <si>
    <r>
      <t>Сравнивать</t>
    </r>
    <r>
      <rPr>
        <sz val="12"/>
        <color theme="1"/>
        <rFont val="Times New Roman"/>
        <family val="1"/>
        <charset val="204"/>
      </rPr>
      <t xml:space="preserve"> разные приёмы вычислений, выбирать удобные способы вычислений.</t>
    </r>
  </si>
  <si>
    <t>Увеличение числа на несколько единиц.  Тренировочные упражнения</t>
  </si>
  <si>
    <t xml:space="preserve">для выполнения конкретных </t>
  </si>
  <si>
    <t>Увеличение числа на несколько единиц.  Закрепление</t>
  </si>
  <si>
    <r>
      <t>Контролировать</t>
    </r>
    <r>
      <rPr>
        <sz val="12"/>
        <color theme="1"/>
        <rFont val="Times New Roman"/>
        <family val="1"/>
        <charset val="204"/>
      </rPr>
      <t xml:space="preserve"> свою деятельность: обнаруживать и исправлять </t>
    </r>
  </si>
  <si>
    <t xml:space="preserve">Уменьшение числа на несколько единиц. </t>
  </si>
  <si>
    <t>Уменьшение числа на несколько единиц. Тренировочные упражнения</t>
  </si>
  <si>
    <r>
      <t>Формулировать</t>
    </r>
    <r>
      <rPr>
        <sz val="12"/>
        <color theme="1"/>
        <rFont val="Times New Roman"/>
        <family val="1"/>
        <charset val="204"/>
      </rPr>
      <t xml:space="preserve"> правило сравнения чисел с помощью вычитания </t>
    </r>
  </si>
  <si>
    <t>Уменьшение числа на несколько единиц.  Закрепление</t>
  </si>
  <si>
    <t>и использовать его при вычислениях.</t>
  </si>
  <si>
    <t>Увеличение и уменьшение числа на несколько единиц.  Закрепление</t>
  </si>
  <si>
    <r>
      <t>Выбирать</t>
    </r>
    <r>
      <rPr>
        <sz val="12"/>
        <color theme="1"/>
        <rFont val="Times New Roman"/>
        <family val="1"/>
        <charset val="204"/>
      </rPr>
      <t xml:space="preserve"> необходимое арифметическое действие для решения </t>
    </r>
  </si>
  <si>
    <t>Прибавление чисел 7,8,9.</t>
  </si>
  <si>
    <t xml:space="preserve">ч.2 Рабочая тетрадь № 2. </t>
  </si>
  <si>
    <t>практических задач на увеличение или</t>
  </si>
  <si>
    <t>Прибавление чисел 7,8,9. Таблица сложения</t>
  </si>
  <si>
    <t xml:space="preserve"> уменьшение данного числа на несколько единиц</t>
  </si>
  <si>
    <t>Прибавление чисел 7,8,9. Тренировочные упражнения</t>
  </si>
  <si>
    <t>Прибавление чисел 7,8,9. Закрепление</t>
  </si>
  <si>
    <t>Вычитание чисел 7</t>
  </si>
  <si>
    <t>Вычитание чисел 8</t>
  </si>
  <si>
    <t>Вычитание чисел 9</t>
  </si>
  <si>
    <t>Вычитание чисел 7,8,9. Тренировочные упражнения</t>
  </si>
  <si>
    <t>Прибавление и вычитание чисел 7,8,9. Тренировочные упражнения</t>
  </si>
  <si>
    <r>
      <t>Формулировать</t>
    </r>
    <r>
      <rPr>
        <sz val="12"/>
        <color theme="1"/>
        <rFont val="Times New Roman"/>
        <family val="1"/>
        <charset val="204"/>
      </rPr>
      <t xml:space="preserve"> изученные свойства </t>
    </r>
  </si>
  <si>
    <t>Сложение и вычитание. Скобки.</t>
  </si>
  <si>
    <t>Сложение и вычитание. Скобки. Тренировочные упражнения</t>
  </si>
  <si>
    <t>Сложение и вычитание. Скобки. Закрепление</t>
  </si>
  <si>
    <r>
      <t>Устанавливать</t>
    </r>
    <r>
      <rPr>
        <sz val="12"/>
        <color theme="1"/>
        <rFont val="Times New Roman"/>
        <family val="1"/>
        <charset val="204"/>
      </rPr>
      <t xml:space="preserve"> порядок выполнения действий в выражениях, содержащих два </t>
    </r>
  </si>
  <si>
    <t>Сложение и вычитание. Самостоятельная работа "Арифметические действия и их свойства"</t>
  </si>
  <si>
    <t>действия и скобки</t>
  </si>
  <si>
    <t>Арифметические действия и их свойства. Закрепление</t>
  </si>
  <si>
    <r>
      <t>Контролировать</t>
    </r>
    <r>
      <rPr>
        <sz val="12"/>
        <color theme="1"/>
        <rFont val="Times New Roman"/>
        <family val="1"/>
        <charset val="204"/>
      </rPr>
      <t xml:space="preserve"> свою деятельность: </t>
    </r>
  </si>
  <si>
    <t>Раздел 39</t>
  </si>
  <si>
    <t>Осевая симметрия</t>
  </si>
  <si>
    <r>
      <t>Находить</t>
    </r>
    <r>
      <rPr>
        <sz val="12"/>
        <color theme="1"/>
        <rFont val="Times New Roman"/>
        <family val="1"/>
        <charset val="204"/>
      </rPr>
      <t xml:space="preserve"> на рисунках пары </t>
    </r>
  </si>
  <si>
    <t>Зеркальное отражение предметов.</t>
  </si>
  <si>
    <t>симметричных предметов или их частей.</t>
  </si>
  <si>
    <t>Зеркальное отражение предметов. Тренировочные упражнения</t>
  </si>
  <si>
    <r>
      <t>Проверять</t>
    </r>
    <r>
      <rPr>
        <sz val="12"/>
        <color theme="1"/>
        <rFont val="Times New Roman"/>
        <family val="1"/>
        <charset val="204"/>
      </rPr>
      <t xml:space="preserve"> на моделях плоских фигур наличие или отсутствие у данной </t>
    </r>
  </si>
  <si>
    <t>Симметрия.</t>
  </si>
  <si>
    <t xml:space="preserve">фигуры осей симметрии, используя </t>
  </si>
  <si>
    <t>Симметрия. Тренировочные упражнения</t>
  </si>
  <si>
    <t>практические способы</t>
  </si>
  <si>
    <t>Оси симметрии фигуры</t>
  </si>
  <si>
    <t>Ось симметрии. Тренировочные упражнения</t>
  </si>
  <si>
    <t>Осевая симметрия. Закрепление</t>
  </si>
  <si>
    <t>ИТОГО</t>
  </si>
  <si>
    <t>РАЗДЕЛЫ</t>
  </si>
  <si>
    <t>I</t>
  </si>
  <si>
    <t xml:space="preserve">Отношения между множествами предметов </t>
  </si>
  <si>
    <t>II</t>
  </si>
  <si>
    <t>Натуральные числа.Нуль</t>
  </si>
  <si>
    <t>III</t>
  </si>
  <si>
    <t>Сложение, вычитание, (умножение и деление) как взаимо обратные действия</t>
  </si>
  <si>
    <t>IV</t>
  </si>
  <si>
    <t>V</t>
  </si>
  <si>
    <t>VI</t>
  </si>
  <si>
    <t>Пространственные отношения. Геометрически фигуры</t>
  </si>
  <si>
    <t>VII</t>
  </si>
  <si>
    <t>VIII</t>
  </si>
  <si>
    <t>Предстваление и сбор информации</t>
  </si>
  <si>
    <t>Итого</t>
  </si>
  <si>
    <t>Раздел</t>
  </si>
  <si>
    <t>Урок</t>
  </si>
  <si>
    <t>Часы</t>
  </si>
  <si>
    <t>№ раздела</t>
  </si>
  <si>
    <t>№ Темы</t>
  </si>
  <si>
    <t>Grand Total</t>
  </si>
  <si>
    <t>№ раздела.</t>
  </si>
  <si>
    <t>Тема.</t>
  </si>
  <si>
    <t>1. Предметы и их свойства</t>
  </si>
  <si>
    <t>2. Отношения между предметами, фигурами</t>
  </si>
  <si>
    <t>1. Сложение, вычитание, умножение и деление в пределах 20</t>
  </si>
  <si>
    <t>1. Отношения между множествами предметов</t>
  </si>
  <si>
    <t>1. Текстовая арифметическая задача и её решение</t>
  </si>
  <si>
    <t>2. Сложение, вычитание, умножение и деление в пределах 20</t>
  </si>
  <si>
    <t>1. Натуральные числа. Нуль</t>
  </si>
  <si>
    <t>1. Геометрические величины</t>
  </si>
  <si>
    <t>1. Геометрические фигуры</t>
  </si>
  <si>
    <t>1. Взаимное расположение предметов</t>
  </si>
  <si>
    <t xml:space="preserve">1. Сложение и вычитание (умножение и деление)как взаимно обратные действия </t>
  </si>
  <si>
    <t xml:space="preserve">1. Представление и сбор инофрмации </t>
  </si>
  <si>
    <t>1. Логические понятия</t>
  </si>
  <si>
    <t xml:space="preserve">3. Сложение и вычитание (умножение и деление)как взаимно обратные действия </t>
  </si>
  <si>
    <t>1. Цена, количество, стоимость товара</t>
  </si>
  <si>
    <t xml:space="preserve">2. Сложение и вычитание (умножение и деление)как взаимно обратные действия </t>
  </si>
  <si>
    <t>1. Свойства сложения и вычитания</t>
  </si>
  <si>
    <t>2. Свойства сложения и вычитания</t>
  </si>
  <si>
    <t>1. Множество предметов. Отношения между предметами и между множествами предметов</t>
  </si>
  <si>
    <t>10. Арифметические действия и их свойства</t>
  </si>
  <si>
    <t>11. Множество предметов. Отношения между предметами и между множествами предметов</t>
  </si>
  <si>
    <t>12. Работа с текстовыми задачами</t>
  </si>
  <si>
    <t>13. Арифметические действия и их свойства</t>
  </si>
  <si>
    <t>14. Число и счет</t>
  </si>
  <si>
    <t>15. Величины</t>
  </si>
  <si>
    <t>16. Арифметические действия и их свойства</t>
  </si>
  <si>
    <t>17. Число и счет</t>
  </si>
  <si>
    <t>18. Величины</t>
  </si>
  <si>
    <t xml:space="preserve">19. Пространственные отношения. Геометрические фигуры                         </t>
  </si>
  <si>
    <t>2. Пространственные отношения. Геометрические фигуры</t>
  </si>
  <si>
    <t>20. Работа с текстовыми задачами</t>
  </si>
  <si>
    <t>21. Число и счет</t>
  </si>
  <si>
    <t>22. Величины</t>
  </si>
  <si>
    <t>23. Работа с текстовыми задачами</t>
  </si>
  <si>
    <t>24. Число и счет</t>
  </si>
  <si>
    <t>25. Арифметические действия и их свойства</t>
  </si>
  <si>
    <t>26. Работа с текстовыми задачами</t>
  </si>
  <si>
    <t>27. Арифметические действия и их свойства</t>
  </si>
  <si>
    <t>28. Арифметические действия и их свойства</t>
  </si>
  <si>
    <t>29. Работа с текстовыми задачами</t>
  </si>
  <si>
    <t>3. Работа с информацией</t>
  </si>
  <si>
    <t>30. Логико-математическая подготовка</t>
  </si>
  <si>
    <t>31. Арифметические действия и их свойства</t>
  </si>
  <si>
    <t>32. Величины</t>
  </si>
  <si>
    <t>33. Арифметические действия и их свойства</t>
  </si>
  <si>
    <t>34. Работа с текстовыми задачами</t>
  </si>
  <si>
    <t>35. Арифметические действия и их свойства</t>
  </si>
  <si>
    <t>36. Пространственные отношения. Геометрические фигуры</t>
  </si>
  <si>
    <t>37,5. Число и счет</t>
  </si>
  <si>
    <t>37. Арифметические действия и их свойства</t>
  </si>
  <si>
    <t>38. Арифметические действия и их свойства</t>
  </si>
  <si>
    <t>4. Пространственные отношения. Геометрические фигуры</t>
  </si>
  <si>
    <t>5. Число и счет</t>
  </si>
  <si>
    <t>6. Пространственные отношения. Геометрические фигуры</t>
  </si>
  <si>
    <t>7. Арифметические действия и их свойства</t>
  </si>
  <si>
    <t>8. Пространственные отношения. Геометрические фигуры</t>
  </si>
  <si>
    <t>9. Число и счет</t>
  </si>
  <si>
    <t xml:space="preserve"> Часы</t>
  </si>
  <si>
    <t>Раздел / Тема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</si>
</sst>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rgb="FF0070C0"/>
      <name val="Calibri"/>
      <family val="2"/>
      <charset val="204"/>
      <scheme val="minor"/>
    </font>
    <font>
      <b/>
      <i/>
      <sz val="11"/>
      <color rgb="FF0070C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2" fillId="0" borderId="11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49" fontId="2" fillId="0" borderId="11" xfId="0" applyNumberFormat="1" applyFont="1" applyBorder="1"/>
    <xf numFmtId="49" fontId="2" fillId="0" borderId="12" xfId="0" applyNumberFormat="1" applyFont="1" applyBorder="1"/>
    <xf numFmtId="0" fontId="2" fillId="2" borderId="0" xfId="0" applyFont="1" applyFill="1" applyBorder="1" applyAlignment="1">
      <alignment horizontal="left" vertical="center" textRotation="90" wrapText="1"/>
    </xf>
    <xf numFmtId="0" fontId="2" fillId="0" borderId="10" xfId="0" applyFont="1" applyBorder="1" applyAlignment="1">
      <alignment horizontal="center" vertical="center"/>
    </xf>
    <xf numFmtId="49" fontId="2" fillId="0" borderId="15" xfId="0" applyNumberFormat="1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2" borderId="17" xfId="0" applyFont="1" applyFill="1" applyBorder="1" applyAlignment="1">
      <alignment wrapText="1"/>
    </xf>
    <xf numFmtId="0" fontId="3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49" fontId="0" fillId="0" borderId="15" xfId="0" applyNumberFormat="1" applyBorder="1"/>
    <xf numFmtId="49" fontId="0" fillId="0" borderId="11" xfId="0" applyNumberFormat="1" applyBorder="1"/>
    <xf numFmtId="0" fontId="6" fillId="0" borderId="12" xfId="0" applyFont="1" applyBorder="1" applyAlignment="1">
      <alignment wrapText="1"/>
    </xf>
    <xf numFmtId="0" fontId="6" fillId="0" borderId="11" xfId="0" applyFont="1" applyBorder="1"/>
    <xf numFmtId="0" fontId="8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0" borderId="17" xfId="0" applyFont="1" applyBorder="1"/>
    <xf numFmtId="0" fontId="3" fillId="0" borderId="17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49" fontId="0" fillId="0" borderId="18" xfId="0" applyNumberFormat="1" applyBorder="1"/>
    <xf numFmtId="49" fontId="0" fillId="0" borderId="10" xfId="0" applyNumberFormat="1" applyBorder="1"/>
    <xf numFmtId="0" fontId="6" fillId="0" borderId="0" xfId="0" applyFont="1" applyBorder="1"/>
    <xf numFmtId="0" fontId="6" fillId="0" borderId="10" xfId="0" applyFont="1" applyBorder="1"/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wrapText="1"/>
    </xf>
    <xf numFmtId="0" fontId="6" fillId="2" borderId="17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9" fontId="0" fillId="0" borderId="20" xfId="0" applyNumberFormat="1" applyBorder="1"/>
    <xf numFmtId="49" fontId="0" fillId="0" borderId="13" xfId="0" applyNumberFormat="1" applyBorder="1"/>
    <xf numFmtId="0" fontId="6" fillId="0" borderId="16" xfId="0" applyFont="1" applyBorder="1"/>
    <xf numFmtId="0" fontId="6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left" wrapText="1"/>
    </xf>
    <xf numFmtId="0" fontId="6" fillId="0" borderId="0" xfId="0" applyFont="1"/>
    <xf numFmtId="0" fontId="11" fillId="2" borderId="17" xfId="0" applyFont="1" applyFill="1" applyBorder="1" applyAlignment="1">
      <alignment horizontal="center" vertical="center"/>
    </xf>
    <xf numFmtId="49" fontId="0" fillId="0" borderId="16" xfId="0" applyNumberFormat="1" applyBorder="1"/>
    <xf numFmtId="0" fontId="6" fillId="0" borderId="16" xfId="0" applyFont="1" applyBorder="1" applyAlignment="1">
      <alignment wrapText="1"/>
    </xf>
    <xf numFmtId="0" fontId="6" fillId="0" borderId="10" xfId="0" applyFont="1" applyBorder="1" applyAlignment="1">
      <alignment wrapText="1"/>
    </xf>
    <xf numFmtId="49" fontId="0" fillId="0" borderId="0" xfId="0" applyNumberFormat="1" applyBorder="1"/>
    <xf numFmtId="0" fontId="6" fillId="0" borderId="13" xfId="0" applyFont="1" applyBorder="1" applyAlignment="1">
      <alignment wrapText="1"/>
    </xf>
    <xf numFmtId="49" fontId="0" fillId="0" borderId="21" xfId="0" applyNumberFormat="1" applyBorder="1"/>
    <xf numFmtId="49" fontId="0" fillId="0" borderId="12" xfId="0" applyNumberFormat="1" applyBorder="1"/>
    <xf numFmtId="0" fontId="6" fillId="0" borderId="18" xfId="0" applyFont="1" applyBorder="1" applyAlignment="1">
      <alignment vertical="top" wrapText="1"/>
    </xf>
    <xf numFmtId="0" fontId="6" fillId="0" borderId="18" xfId="0" applyFont="1" applyBorder="1"/>
    <xf numFmtId="0" fontId="3" fillId="0" borderId="0" xfId="0" applyFont="1" applyAlignment="1">
      <alignment horizontal="center" vertical="center"/>
    </xf>
    <xf numFmtId="49" fontId="0" fillId="0" borderId="22" xfId="0" applyNumberFormat="1" applyBorder="1"/>
    <xf numFmtId="0" fontId="6" fillId="0" borderId="20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7" xfId="0" applyFont="1" applyBorder="1"/>
    <xf numFmtId="0" fontId="6" fillId="0" borderId="10" xfId="0" applyFont="1" applyBorder="1" applyAlignment="1">
      <alignment vertical="top"/>
    </xf>
    <xf numFmtId="0" fontId="9" fillId="0" borderId="17" xfId="0" applyFont="1" applyBorder="1" applyAlignment="1">
      <alignment wrapText="1"/>
    </xf>
    <xf numFmtId="0" fontId="7" fillId="2" borderId="17" xfId="0" applyFont="1" applyFill="1" applyBorder="1"/>
    <xf numFmtId="0" fontId="6" fillId="0" borderId="15" xfId="0" applyFont="1" applyBorder="1"/>
    <xf numFmtId="0" fontId="6" fillId="0" borderId="22" xfId="0" applyFont="1" applyBorder="1" applyAlignment="1">
      <alignment horizontal="center" vertical="center"/>
    </xf>
    <xf numFmtId="49" fontId="0" fillId="0" borderId="23" xfId="0" applyNumberFormat="1" applyBorder="1"/>
    <xf numFmtId="49" fontId="0" fillId="0" borderId="19" xfId="0" applyNumberFormat="1" applyBorder="1"/>
    <xf numFmtId="0" fontId="6" fillId="0" borderId="20" xfId="0" applyFont="1" applyBorder="1"/>
    <xf numFmtId="0" fontId="0" fillId="0" borderId="10" xfId="0" applyBorder="1"/>
    <xf numFmtId="0" fontId="0" fillId="0" borderId="11" xfId="0" applyBorder="1"/>
    <xf numFmtId="0" fontId="6" fillId="0" borderId="23" xfId="0" applyFont="1" applyBorder="1" applyAlignment="1">
      <alignment wrapText="1"/>
    </xf>
    <xf numFmtId="0" fontId="6" fillId="0" borderId="20" xfId="0" applyFont="1" applyBorder="1" applyAlignment="1">
      <alignment vertical="top" wrapText="1"/>
    </xf>
    <xf numFmtId="0" fontId="9" fillId="2" borderId="17" xfId="0" applyFont="1" applyFill="1" applyBorder="1"/>
    <xf numFmtId="0" fontId="6" fillId="2" borderId="17" xfId="0" applyFont="1" applyFill="1" applyBorder="1" applyAlignment="1">
      <alignment wrapText="1"/>
    </xf>
    <xf numFmtId="0" fontId="12" fillId="0" borderId="15" xfId="0" applyFont="1" applyBorder="1" applyAlignment="1">
      <alignment wrapText="1"/>
    </xf>
    <xf numFmtId="0" fontId="9" fillId="2" borderId="17" xfId="0" applyFont="1" applyFill="1" applyBorder="1" applyAlignment="1">
      <alignment wrapText="1"/>
    </xf>
    <xf numFmtId="0" fontId="12" fillId="0" borderId="18" xfId="0" applyFont="1" applyBorder="1" applyAlignment="1">
      <alignment wrapText="1"/>
    </xf>
    <xf numFmtId="0" fontId="6" fillId="0" borderId="10" xfId="0" applyFont="1" applyBorder="1" applyAlignment="1">
      <alignment vertical="top" wrapText="1"/>
    </xf>
    <xf numFmtId="0" fontId="6" fillId="0" borderId="18" xfId="0" applyFont="1" applyBorder="1" applyAlignment="1">
      <alignment vertical="top"/>
    </xf>
    <xf numFmtId="0" fontId="13" fillId="2" borderId="17" xfId="0" applyFont="1" applyFill="1" applyBorder="1"/>
    <xf numFmtId="0" fontId="12" fillId="0" borderId="15" xfId="0" applyFont="1" applyBorder="1" applyAlignment="1">
      <alignment vertical="top" wrapText="1"/>
    </xf>
    <xf numFmtId="0" fontId="14" fillId="0" borderId="17" xfId="0" applyFont="1" applyBorder="1" applyAlignment="1">
      <alignment wrapText="1"/>
    </xf>
    <xf numFmtId="0" fontId="6" fillId="0" borderId="0" xfId="0" applyFont="1" applyBorder="1" applyAlignment="1">
      <alignment vertical="top"/>
    </xf>
    <xf numFmtId="0" fontId="15" fillId="0" borderId="1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wrapText="1"/>
    </xf>
    <xf numFmtId="0" fontId="14" fillId="0" borderId="0" xfId="0" applyFont="1"/>
    <xf numFmtId="0" fontId="9" fillId="0" borderId="17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vertical="top"/>
    </xf>
    <xf numFmtId="49" fontId="0" fillId="0" borderId="24" xfId="0" applyNumberFormat="1" applyBorder="1"/>
    <xf numFmtId="0" fontId="6" fillId="0" borderId="15" xfId="0" applyFont="1" applyBorder="1" applyAlignment="1">
      <alignment vertical="top" wrapText="1"/>
    </xf>
    <xf numFmtId="0" fontId="7" fillId="2" borderId="17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49" fontId="0" fillId="0" borderId="0" xfId="0" applyNumberFormat="1"/>
    <xf numFmtId="0" fontId="16" fillId="2" borderId="17" xfId="0" applyFont="1" applyFill="1" applyBorder="1" applyAlignment="1">
      <alignment wrapText="1"/>
    </xf>
    <xf numFmtId="0" fontId="13" fillId="2" borderId="17" xfId="0" applyFont="1" applyFill="1" applyBorder="1" applyAlignment="1">
      <alignment wrapText="1"/>
    </xf>
    <xf numFmtId="0" fontId="12" fillId="0" borderId="20" xfId="0" applyFont="1" applyBorder="1" applyAlignment="1">
      <alignment wrapText="1"/>
    </xf>
    <xf numFmtId="0" fontId="6" fillId="0" borderId="15" xfId="0" applyFont="1" applyBorder="1" applyAlignment="1">
      <alignment vertical="top"/>
    </xf>
    <xf numFmtId="0" fontId="6" fillId="2" borderId="19" xfId="0" applyFont="1" applyFill="1" applyBorder="1" applyAlignment="1">
      <alignment horizontal="center" vertical="center"/>
    </xf>
    <xf numFmtId="49" fontId="0" fillId="0" borderId="25" xfId="0" applyNumberFormat="1" applyBorder="1"/>
    <xf numFmtId="0" fontId="12" fillId="0" borderId="18" xfId="0" applyFont="1" applyBorder="1"/>
    <xf numFmtId="0" fontId="6" fillId="0" borderId="13" xfId="0" applyFont="1" applyBorder="1"/>
    <xf numFmtId="49" fontId="0" fillId="0" borderId="17" xfId="0" applyNumberFormat="1" applyBorder="1"/>
    <xf numFmtId="0" fontId="0" fillId="0" borderId="13" xfId="0" applyBorder="1"/>
    <xf numFmtId="0" fontId="2" fillId="0" borderId="17" xfId="0" applyFont="1" applyBorder="1"/>
    <xf numFmtId="0" fontId="4" fillId="3" borderId="17" xfId="0" applyFont="1" applyFill="1" applyBorder="1" applyAlignment="1">
      <alignment horizontal="center" vertical="center"/>
    </xf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0" fillId="2" borderId="0" xfId="0" applyNumberFormat="1" applyFill="1"/>
    <xf numFmtId="0" fontId="0" fillId="2" borderId="0" xfId="0" applyFill="1" applyBorder="1"/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2" fillId="0" borderId="13" xfId="0" applyFont="1" applyBorder="1" applyAlignment="1">
      <alignment wrapText="1"/>
    </xf>
    <xf numFmtId="1" fontId="4" fillId="0" borderId="13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7" fillId="0" borderId="17" xfId="0" applyFont="1" applyBorder="1"/>
    <xf numFmtId="0" fontId="17" fillId="0" borderId="17" xfId="0" applyFont="1" applyBorder="1" applyAlignment="1">
      <alignment wrapText="1"/>
    </xf>
    <xf numFmtId="0" fontId="2" fillId="0" borderId="17" xfId="0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0" fillId="0" borderId="0" xfId="0" applyNumberFormat="1" applyAlignment="1">
      <alignment wrapText="1"/>
    </xf>
    <xf numFmtId="0" fontId="4" fillId="0" borderId="4" xfId="0" applyFont="1" applyBorder="1" applyAlignment="1">
      <alignment wrapText="1"/>
    </xf>
    <xf numFmtId="1" fontId="4" fillId="2" borderId="0" xfId="0" applyNumberFormat="1" applyFont="1" applyFill="1" applyBorder="1" applyAlignment="1">
      <alignment horizontal="center" vertical="center"/>
    </xf>
    <xf numFmtId="49" fontId="0" fillId="0" borderId="0" xfId="0" applyNumberFormat="1" applyFont="1"/>
    <xf numFmtId="0" fontId="0" fillId="0" borderId="0" xfId="0" applyFont="1" applyBorder="1"/>
    <xf numFmtId="0" fontId="0" fillId="0" borderId="0" xfId="0" applyFont="1"/>
    <xf numFmtId="0" fontId="11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10" xfId="0" applyFont="1" applyBorder="1"/>
    <xf numFmtId="0" fontId="12" fillId="0" borderId="17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3" fillId="0" borderId="10" xfId="0" applyFont="1" applyBorder="1" applyAlignment="1">
      <alignment horizontal="center" vertical="center"/>
    </xf>
    <xf numFmtId="0" fontId="18" fillId="0" borderId="29" xfId="0" applyFont="1" applyBorder="1" applyAlignment="1">
      <alignment wrapText="1"/>
    </xf>
    <xf numFmtId="0" fontId="3" fillId="0" borderId="2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29" xfId="0" applyFont="1" applyBorder="1"/>
    <xf numFmtId="0" fontId="2" fillId="0" borderId="13" xfId="0" applyFont="1" applyBorder="1" applyAlignment="1">
      <alignment horizontal="center" vertical="center"/>
    </xf>
    <xf numFmtId="0" fontId="2" fillId="0" borderId="30" xfId="0" applyFont="1" applyBorder="1"/>
    <xf numFmtId="0" fontId="3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left" vertical="center" textRotation="90" wrapText="1"/>
    </xf>
    <xf numFmtId="0" fontId="2" fillId="2" borderId="9" xfId="0" applyFont="1" applyFill="1" applyBorder="1" applyAlignment="1">
      <alignment horizontal="left" vertical="center" textRotation="90" wrapText="1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ladislav Ciahur" refreshedDate="42622.928979050928" createdVersion="4" refreshedVersion="4" minRefreshableVersion="3" recordCount="246">
  <cacheSource type="worksheet">
    <worksheetSource ref="Q3:T249" sheet="Математика"/>
  </cacheSource>
  <cacheFields count="4">
    <cacheField name="Урок" numFmtId="0">
      <sharedItems containsMixedTypes="1" containsNumber="1" containsInteger="1" minValue="0" maxValue="0" count="126">
        <n v="0"/>
        <s v="Сравнение предметов по их свойствам."/>
        <s v="Классификация элементов множества"/>
        <s v="Направление движения: слева направо, справа налево."/>
        <s v="Таблицы"/>
        <s v="Расположение на плоскости групп предметов."/>
        <s v="Числа и цифры."/>
        <s v="Числа и цифры от 1 до 9."/>
        <s v="Конструирование плоских фигур из частей."/>
        <s v="Подготовка к введению сложения."/>
        <s v="Развитие пространственных представлений."/>
        <s v="Движения по шкале линейки."/>
        <s v="Подготовка к введению вычитания."/>
        <s v="Сравнение двух множеств предметов по их численностям."/>
        <s v="На сколько больше или меньше?"/>
        <s v="Подготовка к решению арифметических задач"/>
        <s v="Подготовка к решению арифметических задач. Письмо цифры 7"/>
        <s v="Сложение чисел."/>
        <s v="Вычитание чисел."/>
        <s v="Число и цифра."/>
        <s v="Число и цифра 0."/>
        <s v="Отрезок и его длина. Измерение длины в сантиметрах."/>
        <s v="Сравнение длин предметов в сантиметрах"/>
        <s v="Увеличение и уменьшение числа на 1"/>
        <s v="Увеличение и уменьшение числа на 2"/>
        <s v="Число 10 и его запись цифрами."/>
        <s v="Дециметр."/>
        <s v="Многоугольники."/>
        <s v="Понятие об арифметической задаче."/>
        <s v="Решение задач. Запись решения задачи."/>
        <s v="Решение задач. Выбор верного решения"/>
        <s v="Числа от 11 до 20. "/>
        <s v="Десятичный состав чисел второго десятка"/>
        <s v="Измерение длины в дециметрах и сантиметрах."/>
        <s v="Составление задач."/>
        <s v="Числа от 1 до 20."/>
        <s v="Подготовка к введению умножения. Сложение равных чисел"/>
        <s v="Подготовка к введению умножения. "/>
        <s v="Составление и решение задач."/>
        <s v="Числа второго десятка."/>
        <s v="Умножение."/>
        <s v="Решение задач на умножение и запись решения."/>
        <s v="Решение арифметических задач. "/>
        <s v="Решение арифметических задач разных видов."/>
        <s v="Верно или неверно?"/>
        <s v="Подготовка к введению деления."/>
        <s v="Введение термина &quot;деление&quot;.Смысл действия  деления на равные части. "/>
        <s v="Деление на равные части. "/>
        <s v="Сравнение результатов арифметических действий."/>
        <s v="Работа с числами второго десятка."/>
        <s v="Составление и решение  арифметических задач разных видов"/>
        <s v="Сложение и вычитание чисел."/>
        <s v="Решение арифметических задач на сложение и вычитание."/>
        <s v="Умножение и деление чисел."/>
        <s v="Выполнение заданий разными способами."/>
        <s v="Выполнение классификации по разным основаниям"/>
        <s v="Решение задач разными способами"/>
        <s v="Перестановка чисел при сложении.  Устный приём."/>
        <s v="Перестановка чисел при сложении.  Письменный приём."/>
        <s v="Шар. Куб."/>
        <s v="Шар и куб. Отличия фигур."/>
        <s v="Сложение с числом 0."/>
        <s v="Решение арифметических задач с 0"/>
        <s v="Свойства вычитания. Вычитание вида: 6-6"/>
        <s v="Свойства вычитания. Вычитание из меньшего большее"/>
        <s v="Вычитание числа 0."/>
        <s v="Вычитание числа 0. Решение арифметических задач"/>
        <s v="Деление на группы по несколько предметов."/>
        <s v="Деление на группы по несколько предметов. Решение арифметических задач"/>
        <s v="Сложение с числом 10."/>
        <s v="Сложение с числом 10. Решение арифметических задач"/>
        <s v="Прибавление и вычитание числа 1.  "/>
        <s v="Термины результатов выполнения действий сложения и вычитания"/>
        <s v="Прибавление числа 2. Табличные случаи"/>
        <s v=" Разные способы прибавлления числа 2"/>
        <s v="Прибавление числа 2. Тренировочные  задачи и упражнения."/>
        <s v="Вычитание числа 2. Запись выражений."/>
        <s v="Вычитание числа 2. Табличные случаи"/>
        <s v="Вычитание числа 2. Тренировочные  задачи и упражнения."/>
        <s v="Прибавление числа 3. Табличные случаи"/>
        <s v="Разные способы прибавления числа 3."/>
        <s v="Прибавление числа 3. Тренировочные  задачи и упражнения."/>
        <s v="Вычитание числа 3. Табличные случаи     вычитания числа 3"/>
        <s v="Вычитание числа 3. Тренировочные  задачи и упражнения."/>
        <s v="Решение задач с многими данными"/>
        <s v="Прибавление числа 4. Табличные случаи"/>
        <s v="Прибавление числа 4. Тренировочные упражнения"/>
        <s v="Прибавление числа 4. Решение задач"/>
        <s v="Вычитание числа 4. Табличные случаи"/>
        <s v="Вычитание числа 4. Тренировочные упражнения."/>
        <s v="Вычитание числа 4. Решение задач"/>
        <s v="Прибавление  числа 5. Табличные случаи"/>
        <s v="Вычитание  числа 5. Табличные случаи"/>
        <s v="Прибавление и вычитание числа 5. Тренировочные упражнения."/>
        <s v="Закрепление пройденного. Прибавление и вычитание чисел 1, 2, 3, 4. "/>
        <s v="Прибавление  числа 6. "/>
        <s v="Вычитание числа 6. "/>
        <s v="Прибавление и вычитание  числа 6. Тренировочные упражнения."/>
        <s v="Сравнение чисел."/>
        <s v="Сравнение чисел. Тренировочные упражнения."/>
        <s v="Сравнение. Результат сравнения. "/>
        <s v="Сравнение. Результат сравнения. Тренировочные упражнения."/>
        <s v="На сколько больше или меньше. "/>
        <s v="Решение арифметических задач на сравнение"/>
        <s v="На сколько больще или меньше. Тренировочные упражнения"/>
        <s v="Увеличение числа на несколько единиц.  "/>
        <s v="Увеличение числа на несколько единиц.  Тренировочные упражнения"/>
        <s v="Увеличение числа на несколько единиц.  Закрепление"/>
        <s v="Уменьшение числа на несколько единиц. "/>
        <s v="Уменьшение числа на несколько единиц. Тренировочные упражнения"/>
        <s v="Уменьшение числа на несколько единиц.  Закрепление"/>
        <s v="Увеличение и уменьшение числа на несколько единиц.  Закрепление"/>
        <s v="Прибавление чисел 7,8,9."/>
        <s v="Прибавление чисел 7,8,9. Таблица сложения"/>
        <s v="Прибавление чисел 7,8,9. Тренировочные упражнения"/>
        <s v="Прибавление чисел 7,8,9. Закрепление"/>
        <s v="Вычитание чисел 7"/>
        <s v="Вычитание чисел 8"/>
        <s v="Вычитание чисел 9"/>
        <s v="Вычитание чисел 7,8,9. Тренировочные упражнения"/>
        <s v="Прибавление и вычитание чисел 7,8,9. Тренировочные упражнения"/>
        <s v="Сложение и вычитание. Скобки."/>
        <s v="Сложение и вычитание. Скобки. Тренировочные упражнения"/>
        <s v="Сложение и вычитание. Скобки. Закрепление"/>
        <s v="Сложение и вычитание. Самостоятельная работа &quot;Арифметические действия и их свойства&quot;"/>
        <s v="Арифметические действия и их свойства. Закрепление"/>
      </sharedItems>
    </cacheField>
    <cacheField name="Часы" numFmtId="0">
      <sharedItems containsSemiMixedTypes="0" containsString="0" containsNumber="1" containsInteger="1" minValue="0" maxValue="1" count="2">
        <n v="0"/>
        <n v="1"/>
      </sharedItems>
    </cacheField>
    <cacheField name="Тема." numFmtId="0">
      <sharedItems count="19">
        <s v="0. 0"/>
        <s v="1. Предметы и их свойства"/>
        <s v="2. Отношения между предметами, фигурами"/>
        <s v="1. Взаимное расположение предметов"/>
        <s v="1. Представление и сбор инофрмации "/>
        <s v="1. Натуральные числа. Нуль"/>
        <s v="1. Геометрические фигуры"/>
        <s v="1. Сложение, вычитание, умножение и деление в пределах 20"/>
        <s v="1. Отношения между множествами предметов"/>
        <s v="1. Текстовая арифметическая задача и её решение"/>
        <s v="1. Геометрические величины"/>
        <s v="1. Сложение и вычитание (умножение и деление)как взаимно обратные действия "/>
        <s v="1. Логические понятия"/>
        <s v="2. Сложение и вычитание (умножение и деление)как взаимно обратные действия "/>
        <s v="1. Цена, количество, стоимость товара"/>
        <s v="1. Свойства сложения и вычитания"/>
        <s v="2. Сложение, вычитание, умножение и деление в пределах 20"/>
        <s v="3. Сложение и вычитание (умножение и деление)как взаимно обратные действия "/>
        <s v="2. Свойства сложения и вычитания"/>
      </sharedItems>
    </cacheField>
    <cacheField name="Раздел" numFmtId="0">
      <sharedItems count="40">
        <s v="1. Множество предметов. Отношения между предметами и между множествами предметов"/>
        <s v="2. Пространственные отношения. Геометрические фигуры"/>
        <s v="3. Работа с информацией"/>
        <s v="4. Пространственные отношения. Геометрические фигуры"/>
        <s v="5. Число и счет"/>
        <s v="6. Пространственные отношения. Геометрические фигуры"/>
        <s v="7. Арифметические действия и их свойства"/>
        <s v="8. Пространственные отношения. Геометрические фигуры"/>
        <s v="9. Число и счет"/>
        <s v="10. Арифметические действия и их свойства"/>
        <s v="11. Множество предметов. Отношения между предметами и между множествами предметов"/>
        <s v="12. Работа с текстовыми задачами"/>
        <s v="13. Арифметические действия и их свойства"/>
        <s v="14. Число и счет"/>
        <s v="15. Величины"/>
        <s v="16. Арифметические действия и их свойства"/>
        <s v="17. Число и счет"/>
        <s v="18. Величины"/>
        <s v="19. Пространственные отношения. Геометрические фигуры                         "/>
        <s v="20. Работа с текстовыми задачами"/>
        <s v="21. Число и счет"/>
        <s v="22. Величины"/>
        <s v="23. Работа с текстовыми задачами"/>
        <s v="24. Число и счет"/>
        <s v="25. Арифметические действия и их свойства"/>
        <s v="26. Работа с текстовыми задачами"/>
        <s v="27. Арифметические действия и их свойства"/>
        <s v="28. Арифметические действия и их свойства"/>
        <s v="29. Работа с текстовыми задачами"/>
        <s v="30. Логико-математическая подготовка"/>
        <s v="31. Арифметические действия и их свойства"/>
        <s v="32. Величины"/>
        <s v="33. Арифметические действия и их свойства"/>
        <s v="34. Работа с текстовыми задачами"/>
        <s v="35. Арифметические действия и их свойства"/>
        <s v="36. Пространственные отношения. Геометрические фигуры"/>
        <s v="37. Арифметические действия и их свойства"/>
        <s v="37,5. Число и счет"/>
        <s v="38. Арифметические действия и их свойства"/>
        <s v="39. Пространственные отношения. Геометрические фигуры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6">
  <r>
    <x v="0"/>
    <x v="0"/>
    <x v="0"/>
    <x v="0"/>
  </r>
  <r>
    <x v="0"/>
    <x v="0"/>
    <x v="1"/>
    <x v="0"/>
  </r>
  <r>
    <x v="1"/>
    <x v="1"/>
    <x v="1"/>
    <x v="0"/>
  </r>
  <r>
    <x v="1"/>
    <x v="0"/>
    <x v="2"/>
    <x v="0"/>
  </r>
  <r>
    <x v="2"/>
    <x v="1"/>
    <x v="2"/>
    <x v="0"/>
  </r>
  <r>
    <x v="2"/>
    <x v="0"/>
    <x v="2"/>
    <x v="0"/>
  </r>
  <r>
    <x v="2"/>
    <x v="0"/>
    <x v="2"/>
    <x v="1"/>
  </r>
  <r>
    <x v="2"/>
    <x v="0"/>
    <x v="3"/>
    <x v="1"/>
  </r>
  <r>
    <x v="3"/>
    <x v="1"/>
    <x v="3"/>
    <x v="1"/>
  </r>
  <r>
    <x v="3"/>
    <x v="0"/>
    <x v="3"/>
    <x v="1"/>
  </r>
  <r>
    <x v="3"/>
    <x v="0"/>
    <x v="3"/>
    <x v="2"/>
  </r>
  <r>
    <x v="3"/>
    <x v="0"/>
    <x v="4"/>
    <x v="2"/>
  </r>
  <r>
    <x v="4"/>
    <x v="1"/>
    <x v="4"/>
    <x v="2"/>
  </r>
  <r>
    <x v="4"/>
    <x v="0"/>
    <x v="4"/>
    <x v="2"/>
  </r>
  <r>
    <x v="4"/>
    <x v="0"/>
    <x v="4"/>
    <x v="3"/>
  </r>
  <r>
    <x v="4"/>
    <x v="0"/>
    <x v="3"/>
    <x v="3"/>
  </r>
  <r>
    <x v="5"/>
    <x v="1"/>
    <x v="3"/>
    <x v="3"/>
  </r>
  <r>
    <x v="5"/>
    <x v="0"/>
    <x v="3"/>
    <x v="3"/>
  </r>
  <r>
    <x v="5"/>
    <x v="0"/>
    <x v="3"/>
    <x v="4"/>
  </r>
  <r>
    <x v="5"/>
    <x v="0"/>
    <x v="5"/>
    <x v="4"/>
  </r>
  <r>
    <x v="6"/>
    <x v="1"/>
    <x v="5"/>
    <x v="4"/>
  </r>
  <r>
    <x v="7"/>
    <x v="1"/>
    <x v="5"/>
    <x v="4"/>
  </r>
  <r>
    <x v="7"/>
    <x v="0"/>
    <x v="5"/>
    <x v="4"/>
  </r>
  <r>
    <x v="7"/>
    <x v="0"/>
    <x v="5"/>
    <x v="5"/>
  </r>
  <r>
    <x v="7"/>
    <x v="0"/>
    <x v="6"/>
    <x v="5"/>
  </r>
  <r>
    <x v="8"/>
    <x v="1"/>
    <x v="6"/>
    <x v="5"/>
  </r>
  <r>
    <x v="8"/>
    <x v="0"/>
    <x v="6"/>
    <x v="5"/>
  </r>
  <r>
    <x v="8"/>
    <x v="0"/>
    <x v="6"/>
    <x v="6"/>
  </r>
  <r>
    <x v="8"/>
    <x v="0"/>
    <x v="7"/>
    <x v="6"/>
  </r>
  <r>
    <x v="9"/>
    <x v="1"/>
    <x v="7"/>
    <x v="6"/>
  </r>
  <r>
    <x v="9"/>
    <x v="0"/>
    <x v="7"/>
    <x v="6"/>
  </r>
  <r>
    <x v="9"/>
    <x v="0"/>
    <x v="7"/>
    <x v="7"/>
  </r>
  <r>
    <x v="9"/>
    <x v="0"/>
    <x v="6"/>
    <x v="7"/>
  </r>
  <r>
    <x v="10"/>
    <x v="1"/>
    <x v="6"/>
    <x v="7"/>
  </r>
  <r>
    <x v="10"/>
    <x v="0"/>
    <x v="6"/>
    <x v="7"/>
  </r>
  <r>
    <x v="10"/>
    <x v="0"/>
    <x v="6"/>
    <x v="8"/>
  </r>
  <r>
    <x v="10"/>
    <x v="0"/>
    <x v="5"/>
    <x v="8"/>
  </r>
  <r>
    <x v="11"/>
    <x v="1"/>
    <x v="5"/>
    <x v="8"/>
  </r>
  <r>
    <x v="11"/>
    <x v="0"/>
    <x v="5"/>
    <x v="8"/>
  </r>
  <r>
    <x v="11"/>
    <x v="0"/>
    <x v="5"/>
    <x v="9"/>
  </r>
  <r>
    <x v="11"/>
    <x v="0"/>
    <x v="7"/>
    <x v="9"/>
  </r>
  <r>
    <x v="12"/>
    <x v="1"/>
    <x v="7"/>
    <x v="9"/>
  </r>
  <r>
    <x v="12"/>
    <x v="0"/>
    <x v="7"/>
    <x v="9"/>
  </r>
  <r>
    <x v="12"/>
    <x v="0"/>
    <x v="7"/>
    <x v="10"/>
  </r>
  <r>
    <x v="12"/>
    <x v="0"/>
    <x v="8"/>
    <x v="10"/>
  </r>
  <r>
    <x v="13"/>
    <x v="1"/>
    <x v="8"/>
    <x v="10"/>
  </r>
  <r>
    <x v="14"/>
    <x v="1"/>
    <x v="8"/>
    <x v="10"/>
  </r>
  <r>
    <x v="14"/>
    <x v="0"/>
    <x v="8"/>
    <x v="10"/>
  </r>
  <r>
    <x v="14"/>
    <x v="0"/>
    <x v="8"/>
    <x v="11"/>
  </r>
  <r>
    <x v="14"/>
    <x v="0"/>
    <x v="9"/>
    <x v="11"/>
  </r>
  <r>
    <x v="15"/>
    <x v="1"/>
    <x v="9"/>
    <x v="11"/>
  </r>
  <r>
    <x v="16"/>
    <x v="1"/>
    <x v="9"/>
    <x v="11"/>
  </r>
  <r>
    <x v="16"/>
    <x v="0"/>
    <x v="9"/>
    <x v="11"/>
  </r>
  <r>
    <x v="16"/>
    <x v="0"/>
    <x v="9"/>
    <x v="12"/>
  </r>
  <r>
    <x v="16"/>
    <x v="0"/>
    <x v="7"/>
    <x v="12"/>
  </r>
  <r>
    <x v="17"/>
    <x v="1"/>
    <x v="7"/>
    <x v="12"/>
  </r>
  <r>
    <x v="18"/>
    <x v="1"/>
    <x v="7"/>
    <x v="12"/>
  </r>
  <r>
    <x v="18"/>
    <x v="0"/>
    <x v="7"/>
    <x v="12"/>
  </r>
  <r>
    <x v="18"/>
    <x v="0"/>
    <x v="7"/>
    <x v="13"/>
  </r>
  <r>
    <x v="18"/>
    <x v="0"/>
    <x v="5"/>
    <x v="13"/>
  </r>
  <r>
    <x v="19"/>
    <x v="1"/>
    <x v="5"/>
    <x v="13"/>
  </r>
  <r>
    <x v="20"/>
    <x v="1"/>
    <x v="5"/>
    <x v="13"/>
  </r>
  <r>
    <x v="20"/>
    <x v="0"/>
    <x v="5"/>
    <x v="13"/>
  </r>
  <r>
    <x v="20"/>
    <x v="0"/>
    <x v="5"/>
    <x v="14"/>
  </r>
  <r>
    <x v="20"/>
    <x v="0"/>
    <x v="10"/>
    <x v="14"/>
  </r>
  <r>
    <x v="21"/>
    <x v="1"/>
    <x v="10"/>
    <x v="14"/>
  </r>
  <r>
    <x v="22"/>
    <x v="1"/>
    <x v="10"/>
    <x v="14"/>
  </r>
  <r>
    <x v="22"/>
    <x v="0"/>
    <x v="10"/>
    <x v="14"/>
  </r>
  <r>
    <x v="22"/>
    <x v="0"/>
    <x v="10"/>
    <x v="15"/>
  </r>
  <r>
    <x v="22"/>
    <x v="0"/>
    <x v="7"/>
    <x v="15"/>
  </r>
  <r>
    <x v="23"/>
    <x v="1"/>
    <x v="7"/>
    <x v="15"/>
  </r>
  <r>
    <x v="24"/>
    <x v="1"/>
    <x v="7"/>
    <x v="15"/>
  </r>
  <r>
    <x v="24"/>
    <x v="0"/>
    <x v="7"/>
    <x v="15"/>
  </r>
  <r>
    <x v="24"/>
    <x v="0"/>
    <x v="7"/>
    <x v="16"/>
  </r>
  <r>
    <x v="24"/>
    <x v="0"/>
    <x v="5"/>
    <x v="16"/>
  </r>
  <r>
    <x v="25"/>
    <x v="1"/>
    <x v="5"/>
    <x v="16"/>
  </r>
  <r>
    <x v="25"/>
    <x v="0"/>
    <x v="5"/>
    <x v="16"/>
  </r>
  <r>
    <x v="25"/>
    <x v="0"/>
    <x v="5"/>
    <x v="17"/>
  </r>
  <r>
    <x v="25"/>
    <x v="0"/>
    <x v="10"/>
    <x v="17"/>
  </r>
  <r>
    <x v="26"/>
    <x v="1"/>
    <x v="10"/>
    <x v="17"/>
  </r>
  <r>
    <x v="26"/>
    <x v="0"/>
    <x v="10"/>
    <x v="17"/>
  </r>
  <r>
    <x v="26"/>
    <x v="0"/>
    <x v="10"/>
    <x v="18"/>
  </r>
  <r>
    <x v="26"/>
    <x v="0"/>
    <x v="6"/>
    <x v="18"/>
  </r>
  <r>
    <x v="27"/>
    <x v="1"/>
    <x v="6"/>
    <x v="18"/>
  </r>
  <r>
    <x v="27"/>
    <x v="0"/>
    <x v="6"/>
    <x v="18"/>
  </r>
  <r>
    <x v="27"/>
    <x v="0"/>
    <x v="6"/>
    <x v="19"/>
  </r>
  <r>
    <x v="27"/>
    <x v="0"/>
    <x v="9"/>
    <x v="19"/>
  </r>
  <r>
    <x v="28"/>
    <x v="1"/>
    <x v="9"/>
    <x v="19"/>
  </r>
  <r>
    <x v="29"/>
    <x v="1"/>
    <x v="9"/>
    <x v="19"/>
  </r>
  <r>
    <x v="30"/>
    <x v="1"/>
    <x v="9"/>
    <x v="19"/>
  </r>
  <r>
    <x v="30"/>
    <x v="0"/>
    <x v="9"/>
    <x v="19"/>
  </r>
  <r>
    <x v="30"/>
    <x v="0"/>
    <x v="9"/>
    <x v="20"/>
  </r>
  <r>
    <x v="30"/>
    <x v="0"/>
    <x v="5"/>
    <x v="20"/>
  </r>
  <r>
    <x v="31"/>
    <x v="1"/>
    <x v="5"/>
    <x v="20"/>
  </r>
  <r>
    <x v="32"/>
    <x v="1"/>
    <x v="5"/>
    <x v="20"/>
  </r>
  <r>
    <x v="32"/>
    <x v="0"/>
    <x v="5"/>
    <x v="20"/>
  </r>
  <r>
    <x v="32"/>
    <x v="0"/>
    <x v="5"/>
    <x v="21"/>
  </r>
  <r>
    <x v="32"/>
    <x v="0"/>
    <x v="10"/>
    <x v="21"/>
  </r>
  <r>
    <x v="33"/>
    <x v="1"/>
    <x v="10"/>
    <x v="21"/>
  </r>
  <r>
    <x v="33"/>
    <x v="0"/>
    <x v="10"/>
    <x v="21"/>
  </r>
  <r>
    <x v="33"/>
    <x v="0"/>
    <x v="10"/>
    <x v="22"/>
  </r>
  <r>
    <x v="33"/>
    <x v="0"/>
    <x v="9"/>
    <x v="22"/>
  </r>
  <r>
    <x v="34"/>
    <x v="1"/>
    <x v="9"/>
    <x v="22"/>
  </r>
  <r>
    <x v="34"/>
    <x v="0"/>
    <x v="9"/>
    <x v="22"/>
  </r>
  <r>
    <x v="34"/>
    <x v="0"/>
    <x v="9"/>
    <x v="23"/>
  </r>
  <r>
    <x v="34"/>
    <x v="0"/>
    <x v="5"/>
    <x v="23"/>
  </r>
  <r>
    <x v="35"/>
    <x v="1"/>
    <x v="5"/>
    <x v="23"/>
  </r>
  <r>
    <x v="35"/>
    <x v="0"/>
    <x v="5"/>
    <x v="23"/>
  </r>
  <r>
    <x v="35"/>
    <x v="0"/>
    <x v="5"/>
    <x v="24"/>
  </r>
  <r>
    <x v="35"/>
    <x v="0"/>
    <x v="7"/>
    <x v="24"/>
  </r>
  <r>
    <x v="36"/>
    <x v="1"/>
    <x v="7"/>
    <x v="24"/>
  </r>
  <r>
    <x v="37"/>
    <x v="1"/>
    <x v="7"/>
    <x v="24"/>
  </r>
  <r>
    <x v="37"/>
    <x v="0"/>
    <x v="7"/>
    <x v="24"/>
  </r>
  <r>
    <x v="37"/>
    <x v="0"/>
    <x v="7"/>
    <x v="25"/>
  </r>
  <r>
    <x v="37"/>
    <x v="0"/>
    <x v="9"/>
    <x v="25"/>
  </r>
  <r>
    <x v="38"/>
    <x v="1"/>
    <x v="9"/>
    <x v="25"/>
  </r>
  <r>
    <x v="38"/>
    <x v="0"/>
    <x v="9"/>
    <x v="25"/>
  </r>
  <r>
    <x v="38"/>
    <x v="0"/>
    <x v="9"/>
    <x v="26"/>
  </r>
  <r>
    <x v="38"/>
    <x v="0"/>
    <x v="11"/>
    <x v="26"/>
  </r>
  <r>
    <x v="39"/>
    <x v="1"/>
    <x v="11"/>
    <x v="26"/>
  </r>
  <r>
    <x v="39"/>
    <x v="0"/>
    <x v="11"/>
    <x v="26"/>
  </r>
  <r>
    <x v="39"/>
    <x v="0"/>
    <x v="11"/>
    <x v="27"/>
  </r>
  <r>
    <x v="39"/>
    <x v="0"/>
    <x v="7"/>
    <x v="27"/>
  </r>
  <r>
    <x v="40"/>
    <x v="1"/>
    <x v="7"/>
    <x v="27"/>
  </r>
  <r>
    <x v="41"/>
    <x v="1"/>
    <x v="7"/>
    <x v="27"/>
  </r>
  <r>
    <x v="41"/>
    <x v="0"/>
    <x v="7"/>
    <x v="28"/>
  </r>
  <r>
    <x v="41"/>
    <x v="0"/>
    <x v="9"/>
    <x v="28"/>
  </r>
  <r>
    <x v="42"/>
    <x v="1"/>
    <x v="9"/>
    <x v="28"/>
  </r>
  <r>
    <x v="43"/>
    <x v="1"/>
    <x v="9"/>
    <x v="28"/>
  </r>
  <r>
    <x v="43"/>
    <x v="0"/>
    <x v="9"/>
    <x v="28"/>
  </r>
  <r>
    <x v="43"/>
    <x v="0"/>
    <x v="9"/>
    <x v="29"/>
  </r>
  <r>
    <x v="43"/>
    <x v="0"/>
    <x v="12"/>
    <x v="29"/>
  </r>
  <r>
    <x v="44"/>
    <x v="1"/>
    <x v="12"/>
    <x v="29"/>
  </r>
  <r>
    <x v="44"/>
    <x v="0"/>
    <x v="12"/>
    <x v="29"/>
  </r>
  <r>
    <x v="44"/>
    <x v="0"/>
    <x v="12"/>
    <x v="30"/>
  </r>
  <r>
    <x v="44"/>
    <x v="0"/>
    <x v="7"/>
    <x v="30"/>
  </r>
  <r>
    <x v="45"/>
    <x v="1"/>
    <x v="7"/>
    <x v="30"/>
  </r>
  <r>
    <x v="46"/>
    <x v="1"/>
    <x v="7"/>
    <x v="30"/>
  </r>
  <r>
    <x v="47"/>
    <x v="1"/>
    <x v="7"/>
    <x v="30"/>
  </r>
  <r>
    <x v="47"/>
    <x v="0"/>
    <x v="13"/>
    <x v="30"/>
  </r>
  <r>
    <x v="48"/>
    <x v="1"/>
    <x v="13"/>
    <x v="30"/>
  </r>
  <r>
    <x v="49"/>
    <x v="1"/>
    <x v="13"/>
    <x v="30"/>
  </r>
  <r>
    <x v="49"/>
    <x v="0"/>
    <x v="13"/>
    <x v="30"/>
  </r>
  <r>
    <x v="49"/>
    <x v="0"/>
    <x v="13"/>
    <x v="31"/>
  </r>
  <r>
    <x v="49"/>
    <x v="0"/>
    <x v="14"/>
    <x v="31"/>
  </r>
  <r>
    <x v="50"/>
    <x v="1"/>
    <x v="14"/>
    <x v="31"/>
  </r>
  <r>
    <x v="50"/>
    <x v="0"/>
    <x v="14"/>
    <x v="31"/>
  </r>
  <r>
    <x v="50"/>
    <x v="0"/>
    <x v="14"/>
    <x v="32"/>
  </r>
  <r>
    <x v="50"/>
    <x v="0"/>
    <x v="11"/>
    <x v="32"/>
  </r>
  <r>
    <x v="51"/>
    <x v="1"/>
    <x v="11"/>
    <x v="32"/>
  </r>
  <r>
    <x v="52"/>
    <x v="1"/>
    <x v="11"/>
    <x v="32"/>
  </r>
  <r>
    <x v="53"/>
    <x v="1"/>
    <x v="11"/>
    <x v="32"/>
  </r>
  <r>
    <x v="53"/>
    <x v="0"/>
    <x v="11"/>
    <x v="32"/>
  </r>
  <r>
    <x v="53"/>
    <x v="0"/>
    <x v="11"/>
    <x v="33"/>
  </r>
  <r>
    <x v="53"/>
    <x v="0"/>
    <x v="9"/>
    <x v="33"/>
  </r>
  <r>
    <x v="54"/>
    <x v="1"/>
    <x v="9"/>
    <x v="33"/>
  </r>
  <r>
    <x v="55"/>
    <x v="1"/>
    <x v="9"/>
    <x v="33"/>
  </r>
  <r>
    <x v="56"/>
    <x v="1"/>
    <x v="9"/>
    <x v="33"/>
  </r>
  <r>
    <x v="56"/>
    <x v="0"/>
    <x v="9"/>
    <x v="33"/>
  </r>
  <r>
    <x v="56"/>
    <x v="0"/>
    <x v="9"/>
    <x v="34"/>
  </r>
  <r>
    <x v="56"/>
    <x v="0"/>
    <x v="15"/>
    <x v="34"/>
  </r>
  <r>
    <x v="57"/>
    <x v="1"/>
    <x v="15"/>
    <x v="34"/>
  </r>
  <r>
    <x v="58"/>
    <x v="1"/>
    <x v="15"/>
    <x v="34"/>
  </r>
  <r>
    <x v="58"/>
    <x v="0"/>
    <x v="15"/>
    <x v="34"/>
  </r>
  <r>
    <x v="58"/>
    <x v="0"/>
    <x v="15"/>
    <x v="35"/>
  </r>
  <r>
    <x v="58"/>
    <x v="0"/>
    <x v="6"/>
    <x v="35"/>
  </r>
  <r>
    <x v="59"/>
    <x v="1"/>
    <x v="6"/>
    <x v="35"/>
  </r>
  <r>
    <x v="60"/>
    <x v="1"/>
    <x v="6"/>
    <x v="35"/>
  </r>
  <r>
    <x v="60"/>
    <x v="0"/>
    <x v="6"/>
    <x v="35"/>
  </r>
  <r>
    <x v="60"/>
    <x v="0"/>
    <x v="6"/>
    <x v="36"/>
  </r>
  <r>
    <x v="60"/>
    <x v="0"/>
    <x v="15"/>
    <x v="36"/>
  </r>
  <r>
    <x v="61"/>
    <x v="1"/>
    <x v="15"/>
    <x v="36"/>
  </r>
  <r>
    <x v="62"/>
    <x v="1"/>
    <x v="15"/>
    <x v="36"/>
  </r>
  <r>
    <x v="63"/>
    <x v="1"/>
    <x v="15"/>
    <x v="36"/>
  </r>
  <r>
    <x v="64"/>
    <x v="1"/>
    <x v="15"/>
    <x v="36"/>
  </r>
  <r>
    <x v="65"/>
    <x v="1"/>
    <x v="15"/>
    <x v="36"/>
  </r>
  <r>
    <x v="66"/>
    <x v="1"/>
    <x v="15"/>
    <x v="36"/>
  </r>
  <r>
    <x v="66"/>
    <x v="0"/>
    <x v="16"/>
    <x v="36"/>
  </r>
  <r>
    <x v="67"/>
    <x v="1"/>
    <x v="16"/>
    <x v="36"/>
  </r>
  <r>
    <x v="68"/>
    <x v="1"/>
    <x v="16"/>
    <x v="36"/>
  </r>
  <r>
    <x v="68"/>
    <x v="0"/>
    <x v="17"/>
    <x v="36"/>
  </r>
  <r>
    <x v="69"/>
    <x v="1"/>
    <x v="17"/>
    <x v="36"/>
  </r>
  <r>
    <x v="70"/>
    <x v="1"/>
    <x v="17"/>
    <x v="36"/>
  </r>
  <r>
    <x v="71"/>
    <x v="1"/>
    <x v="17"/>
    <x v="36"/>
  </r>
  <r>
    <x v="72"/>
    <x v="1"/>
    <x v="17"/>
    <x v="36"/>
  </r>
  <r>
    <x v="73"/>
    <x v="1"/>
    <x v="17"/>
    <x v="36"/>
  </r>
  <r>
    <x v="74"/>
    <x v="1"/>
    <x v="17"/>
    <x v="36"/>
  </r>
  <r>
    <x v="75"/>
    <x v="1"/>
    <x v="17"/>
    <x v="36"/>
  </r>
  <r>
    <x v="76"/>
    <x v="1"/>
    <x v="17"/>
    <x v="36"/>
  </r>
  <r>
    <x v="77"/>
    <x v="1"/>
    <x v="17"/>
    <x v="36"/>
  </r>
  <r>
    <x v="78"/>
    <x v="1"/>
    <x v="17"/>
    <x v="36"/>
  </r>
  <r>
    <x v="79"/>
    <x v="1"/>
    <x v="17"/>
    <x v="36"/>
  </r>
  <r>
    <x v="80"/>
    <x v="1"/>
    <x v="17"/>
    <x v="36"/>
  </r>
  <r>
    <x v="81"/>
    <x v="1"/>
    <x v="17"/>
    <x v="36"/>
  </r>
  <r>
    <x v="82"/>
    <x v="1"/>
    <x v="17"/>
    <x v="36"/>
  </r>
  <r>
    <x v="83"/>
    <x v="1"/>
    <x v="17"/>
    <x v="36"/>
  </r>
  <r>
    <x v="84"/>
    <x v="1"/>
    <x v="17"/>
    <x v="36"/>
  </r>
  <r>
    <x v="85"/>
    <x v="1"/>
    <x v="17"/>
    <x v="36"/>
  </r>
  <r>
    <x v="86"/>
    <x v="1"/>
    <x v="17"/>
    <x v="36"/>
  </r>
  <r>
    <x v="87"/>
    <x v="1"/>
    <x v="17"/>
    <x v="36"/>
  </r>
  <r>
    <x v="88"/>
    <x v="1"/>
    <x v="17"/>
    <x v="36"/>
  </r>
  <r>
    <x v="89"/>
    <x v="1"/>
    <x v="17"/>
    <x v="36"/>
  </r>
  <r>
    <x v="90"/>
    <x v="1"/>
    <x v="17"/>
    <x v="36"/>
  </r>
  <r>
    <x v="91"/>
    <x v="1"/>
    <x v="17"/>
    <x v="36"/>
  </r>
  <r>
    <x v="92"/>
    <x v="1"/>
    <x v="17"/>
    <x v="36"/>
  </r>
  <r>
    <x v="93"/>
    <x v="1"/>
    <x v="17"/>
    <x v="36"/>
  </r>
  <r>
    <x v="94"/>
    <x v="1"/>
    <x v="17"/>
    <x v="36"/>
  </r>
  <r>
    <x v="95"/>
    <x v="1"/>
    <x v="17"/>
    <x v="36"/>
  </r>
  <r>
    <x v="96"/>
    <x v="1"/>
    <x v="17"/>
    <x v="36"/>
  </r>
  <r>
    <x v="97"/>
    <x v="1"/>
    <x v="17"/>
    <x v="36"/>
  </r>
  <r>
    <x v="97"/>
    <x v="0"/>
    <x v="17"/>
    <x v="37"/>
  </r>
  <r>
    <x v="97"/>
    <x v="0"/>
    <x v="5"/>
    <x v="37"/>
  </r>
  <r>
    <x v="98"/>
    <x v="1"/>
    <x v="5"/>
    <x v="37"/>
  </r>
  <r>
    <x v="99"/>
    <x v="1"/>
    <x v="5"/>
    <x v="37"/>
  </r>
  <r>
    <x v="100"/>
    <x v="1"/>
    <x v="5"/>
    <x v="37"/>
  </r>
  <r>
    <x v="101"/>
    <x v="1"/>
    <x v="5"/>
    <x v="37"/>
  </r>
  <r>
    <x v="101"/>
    <x v="0"/>
    <x v="5"/>
    <x v="37"/>
  </r>
  <r>
    <x v="101"/>
    <x v="0"/>
    <x v="5"/>
    <x v="38"/>
  </r>
  <r>
    <x v="101"/>
    <x v="0"/>
    <x v="11"/>
    <x v="38"/>
  </r>
  <r>
    <x v="102"/>
    <x v="1"/>
    <x v="11"/>
    <x v="38"/>
  </r>
  <r>
    <x v="103"/>
    <x v="1"/>
    <x v="11"/>
    <x v="38"/>
  </r>
  <r>
    <x v="104"/>
    <x v="1"/>
    <x v="11"/>
    <x v="38"/>
  </r>
  <r>
    <x v="105"/>
    <x v="1"/>
    <x v="11"/>
    <x v="38"/>
  </r>
  <r>
    <x v="106"/>
    <x v="1"/>
    <x v="11"/>
    <x v="38"/>
  </r>
  <r>
    <x v="107"/>
    <x v="1"/>
    <x v="11"/>
    <x v="38"/>
  </r>
  <r>
    <x v="108"/>
    <x v="1"/>
    <x v="11"/>
    <x v="38"/>
  </r>
  <r>
    <x v="109"/>
    <x v="1"/>
    <x v="11"/>
    <x v="38"/>
  </r>
  <r>
    <x v="110"/>
    <x v="1"/>
    <x v="11"/>
    <x v="38"/>
  </r>
  <r>
    <x v="111"/>
    <x v="1"/>
    <x v="11"/>
    <x v="38"/>
  </r>
  <r>
    <x v="112"/>
    <x v="1"/>
    <x v="11"/>
    <x v="38"/>
  </r>
  <r>
    <x v="113"/>
    <x v="1"/>
    <x v="11"/>
    <x v="38"/>
  </r>
  <r>
    <x v="114"/>
    <x v="1"/>
    <x v="11"/>
    <x v="38"/>
  </r>
  <r>
    <x v="115"/>
    <x v="1"/>
    <x v="11"/>
    <x v="38"/>
  </r>
  <r>
    <x v="116"/>
    <x v="1"/>
    <x v="11"/>
    <x v="38"/>
  </r>
  <r>
    <x v="117"/>
    <x v="1"/>
    <x v="11"/>
    <x v="38"/>
  </r>
  <r>
    <x v="118"/>
    <x v="1"/>
    <x v="11"/>
    <x v="38"/>
  </r>
  <r>
    <x v="119"/>
    <x v="1"/>
    <x v="11"/>
    <x v="38"/>
  </r>
  <r>
    <x v="120"/>
    <x v="1"/>
    <x v="11"/>
    <x v="38"/>
  </r>
  <r>
    <x v="120"/>
    <x v="0"/>
    <x v="18"/>
    <x v="38"/>
  </r>
  <r>
    <x v="121"/>
    <x v="1"/>
    <x v="18"/>
    <x v="38"/>
  </r>
  <r>
    <x v="122"/>
    <x v="1"/>
    <x v="18"/>
    <x v="38"/>
  </r>
  <r>
    <x v="123"/>
    <x v="1"/>
    <x v="18"/>
    <x v="38"/>
  </r>
  <r>
    <x v="124"/>
    <x v="1"/>
    <x v="18"/>
    <x v="38"/>
  </r>
  <r>
    <x v="125"/>
    <x v="1"/>
    <x v="18"/>
    <x v="38"/>
  </r>
  <r>
    <x v="125"/>
    <x v="0"/>
    <x v="18"/>
    <x v="38"/>
  </r>
  <r>
    <x v="125"/>
    <x v="0"/>
    <x v="18"/>
    <x v="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34" applyNumberFormats="0" applyBorderFormats="0" applyFontFormats="0" applyPatternFormats="0" applyAlignmentFormats="0" applyWidthHeightFormats="1" dataCaption="Values" updatedVersion="4" minRefreshableVersion="3" showDrill="0" useAutoFormatting="1" itemPrintTitles="1" createdVersion="4" indent="0" outline="1" outlineData="1" multipleFieldFilters="0" rowHeaderCaption="Раздел / Тема">
  <location ref="A3:B87" firstHeaderRow="1" firstDataRow="1" firstDataCol="1" rowPageCount="1" colPageCount="1"/>
  <pivotFields count="4">
    <pivotField showAll="0">
      <items count="127">
        <item x="0"/>
        <item x="74"/>
        <item x="125"/>
        <item x="46"/>
        <item x="44"/>
        <item x="54"/>
        <item x="55"/>
        <item x="92"/>
        <item x="116"/>
        <item x="119"/>
        <item x="117"/>
        <item x="118"/>
        <item x="18"/>
        <item x="65"/>
        <item x="66"/>
        <item x="76"/>
        <item x="77"/>
        <item x="78"/>
        <item x="82"/>
        <item x="83"/>
        <item x="90"/>
        <item x="88"/>
        <item x="89"/>
        <item x="96"/>
        <item x="11"/>
        <item x="67"/>
        <item x="68"/>
        <item x="47"/>
        <item x="32"/>
        <item x="26"/>
        <item x="94"/>
        <item x="33"/>
        <item x="2"/>
        <item x="8"/>
        <item x="27"/>
        <item x="102"/>
        <item x="14"/>
        <item x="104"/>
        <item x="3"/>
        <item x="21"/>
        <item x="58"/>
        <item x="57"/>
        <item x="12"/>
        <item x="45"/>
        <item x="9"/>
        <item x="37"/>
        <item x="36"/>
        <item x="15"/>
        <item x="16"/>
        <item x="28"/>
        <item x="91"/>
        <item x="95"/>
        <item x="97"/>
        <item x="120"/>
        <item x="71"/>
        <item x="93"/>
        <item x="112"/>
        <item x="115"/>
        <item x="113"/>
        <item x="114"/>
        <item x="73"/>
        <item x="75"/>
        <item x="79"/>
        <item x="81"/>
        <item x="87"/>
        <item x="85"/>
        <item x="86"/>
        <item x="49"/>
        <item x="10"/>
        <item x="80"/>
        <item x="5"/>
        <item x="52"/>
        <item x="103"/>
        <item x="43"/>
        <item x="62"/>
        <item x="42"/>
        <item x="41"/>
        <item x="56"/>
        <item x="84"/>
        <item x="30"/>
        <item x="29"/>
        <item x="63"/>
        <item x="64"/>
        <item x="51"/>
        <item x="124"/>
        <item x="121"/>
        <item x="123"/>
        <item x="122"/>
        <item x="61"/>
        <item x="69"/>
        <item x="70"/>
        <item x="17"/>
        <item x="34"/>
        <item x="50"/>
        <item x="38"/>
        <item x="13"/>
        <item x="22"/>
        <item x="1"/>
        <item x="48"/>
        <item x="98"/>
        <item x="99"/>
        <item x="100"/>
        <item x="101"/>
        <item x="4"/>
        <item x="72"/>
        <item x="23"/>
        <item x="24"/>
        <item x="111"/>
        <item x="105"/>
        <item x="107"/>
        <item x="106"/>
        <item x="108"/>
        <item x="110"/>
        <item x="109"/>
        <item x="53"/>
        <item x="40"/>
        <item x="39"/>
        <item x="7"/>
        <item x="6"/>
        <item x="35"/>
        <item x="31"/>
        <item x="25"/>
        <item x="20"/>
        <item x="19"/>
        <item x="60"/>
        <item x="59"/>
        <item t="default"/>
      </items>
    </pivotField>
    <pivotField axis="axisPage" dataField="1" showAll="0">
      <items count="3">
        <item x="0"/>
        <item x="1"/>
        <item t="default"/>
      </items>
    </pivotField>
    <pivotField axis="axisRow" showAll="0">
      <items count="20">
        <item sd="0" x="0"/>
        <item sd="0" x="3"/>
        <item sd="0" x="10"/>
        <item sd="0" x="6"/>
        <item sd="0" x="12"/>
        <item sd="0" x="5"/>
        <item sd="0" x="8"/>
        <item sd="0" x="1"/>
        <item sd="0" x="4"/>
        <item sd="0" x="15"/>
        <item sd="0" x="11"/>
        <item sd="0" x="7"/>
        <item sd="0" x="9"/>
        <item sd="0" x="14"/>
        <item sd="0" x="2"/>
        <item sd="0" x="18"/>
        <item sd="0" x="13"/>
        <item sd="0" x="16"/>
        <item sd="0" x="17"/>
        <item t="default" sd="0"/>
      </items>
    </pivotField>
    <pivotField axis="axisRow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7"/>
        <item x="36"/>
        <item x="38"/>
        <item x="39"/>
        <item t="default"/>
      </items>
    </pivotField>
  </pivotFields>
  <rowFields count="2">
    <field x="3"/>
    <field x="2"/>
  </rowFields>
  <rowItems count="84">
    <i>
      <x/>
    </i>
    <i r="1">
      <x v="7"/>
    </i>
    <i r="1">
      <x v="14"/>
    </i>
    <i>
      <x v="1"/>
    </i>
    <i r="1">
      <x v="1"/>
    </i>
    <i>
      <x v="2"/>
    </i>
    <i r="1">
      <x v="8"/>
    </i>
    <i>
      <x v="3"/>
    </i>
    <i r="1">
      <x v="1"/>
    </i>
    <i>
      <x v="4"/>
    </i>
    <i r="1">
      <x v="5"/>
    </i>
    <i>
      <x v="5"/>
    </i>
    <i r="1">
      <x v="3"/>
    </i>
    <i>
      <x v="6"/>
    </i>
    <i r="1">
      <x v="11"/>
    </i>
    <i>
      <x v="7"/>
    </i>
    <i r="1">
      <x v="3"/>
    </i>
    <i>
      <x v="8"/>
    </i>
    <i r="1">
      <x v="5"/>
    </i>
    <i>
      <x v="9"/>
    </i>
    <i r="1">
      <x v="11"/>
    </i>
    <i>
      <x v="10"/>
    </i>
    <i r="1">
      <x v="6"/>
    </i>
    <i>
      <x v="11"/>
    </i>
    <i r="1">
      <x v="12"/>
    </i>
    <i>
      <x v="12"/>
    </i>
    <i r="1">
      <x v="11"/>
    </i>
    <i>
      <x v="13"/>
    </i>
    <i r="1">
      <x v="5"/>
    </i>
    <i>
      <x v="14"/>
    </i>
    <i r="1">
      <x v="2"/>
    </i>
    <i>
      <x v="15"/>
    </i>
    <i r="1">
      <x v="11"/>
    </i>
    <i>
      <x v="16"/>
    </i>
    <i r="1">
      <x v="5"/>
    </i>
    <i>
      <x v="17"/>
    </i>
    <i r="1">
      <x v="2"/>
    </i>
    <i>
      <x v="18"/>
    </i>
    <i r="1">
      <x v="3"/>
    </i>
    <i>
      <x v="19"/>
    </i>
    <i r="1">
      <x v="12"/>
    </i>
    <i>
      <x v="20"/>
    </i>
    <i r="1">
      <x v="5"/>
    </i>
    <i>
      <x v="21"/>
    </i>
    <i r="1">
      <x v="2"/>
    </i>
    <i>
      <x v="22"/>
    </i>
    <i r="1">
      <x v="12"/>
    </i>
    <i>
      <x v="23"/>
    </i>
    <i r="1">
      <x v="5"/>
    </i>
    <i>
      <x v="24"/>
    </i>
    <i r="1">
      <x v="11"/>
    </i>
    <i>
      <x v="25"/>
    </i>
    <i r="1">
      <x v="12"/>
    </i>
    <i>
      <x v="26"/>
    </i>
    <i r="1">
      <x v="10"/>
    </i>
    <i>
      <x v="27"/>
    </i>
    <i r="1">
      <x v="11"/>
    </i>
    <i>
      <x v="28"/>
    </i>
    <i r="1">
      <x v="12"/>
    </i>
    <i>
      <x v="29"/>
    </i>
    <i r="1">
      <x v="4"/>
    </i>
    <i>
      <x v="30"/>
    </i>
    <i r="1">
      <x v="11"/>
    </i>
    <i r="1">
      <x v="16"/>
    </i>
    <i>
      <x v="31"/>
    </i>
    <i r="1">
      <x v="13"/>
    </i>
    <i>
      <x v="32"/>
    </i>
    <i r="1">
      <x v="10"/>
    </i>
    <i>
      <x v="33"/>
    </i>
    <i r="1">
      <x v="12"/>
    </i>
    <i>
      <x v="34"/>
    </i>
    <i r="1">
      <x v="9"/>
    </i>
    <i>
      <x v="35"/>
    </i>
    <i r="1">
      <x v="3"/>
    </i>
    <i>
      <x v="36"/>
    </i>
    <i r="1">
      <x v="5"/>
    </i>
    <i>
      <x v="37"/>
    </i>
    <i r="1">
      <x v="9"/>
    </i>
    <i r="1">
      <x v="17"/>
    </i>
    <i r="1">
      <x v="18"/>
    </i>
    <i>
      <x v="38"/>
    </i>
    <i r="1">
      <x v="10"/>
    </i>
    <i r="1">
      <x v="15"/>
    </i>
    <i t="grand">
      <x/>
    </i>
  </rowItems>
  <colItems count="1">
    <i/>
  </colItems>
  <pageFields count="1">
    <pageField fld="1" item="1" hier="-1"/>
  </pageFields>
  <dataFields count="1">
    <dataField name=" Часы" fld="1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7"/>
  <sheetViews>
    <sheetView tabSelected="1" topLeftCell="A60" workbookViewId="0">
      <selection activeCell="F11" sqref="F11"/>
    </sheetView>
  </sheetViews>
  <sheetFormatPr defaultRowHeight="15" x14ac:dyDescent="0.25"/>
  <cols>
    <col min="1" max="1" width="92.28515625" bestFit="1" customWidth="1"/>
    <col min="2" max="2" width="6.140625" bestFit="1" customWidth="1"/>
  </cols>
  <sheetData>
    <row r="1" spans="1:2" hidden="1" x14ac:dyDescent="0.25">
      <c r="A1" s="168" t="s">
        <v>403</v>
      </c>
      <c r="B1" s="169">
        <v>1</v>
      </c>
    </row>
    <row r="2" spans="1:2" hidden="1" x14ac:dyDescent="0.25"/>
    <row r="3" spans="1:2" x14ac:dyDescent="0.25">
      <c r="A3" s="168" t="s">
        <v>467</v>
      </c>
      <c r="B3" t="s">
        <v>466</v>
      </c>
    </row>
    <row r="4" spans="1:2" x14ac:dyDescent="0.25">
      <c r="A4" s="169" t="s">
        <v>427</v>
      </c>
      <c r="B4" s="171">
        <v>2</v>
      </c>
    </row>
    <row r="5" spans="1:2" x14ac:dyDescent="0.25">
      <c r="A5" s="170" t="s">
        <v>409</v>
      </c>
      <c r="B5" s="171">
        <v>1</v>
      </c>
    </row>
    <row r="6" spans="1:2" x14ac:dyDescent="0.25">
      <c r="A6" s="170" t="s">
        <v>410</v>
      </c>
      <c r="B6" s="171">
        <v>1</v>
      </c>
    </row>
    <row r="7" spans="1:2" x14ac:dyDescent="0.25">
      <c r="A7" s="169" t="s">
        <v>438</v>
      </c>
      <c r="B7" s="171">
        <v>1</v>
      </c>
    </row>
    <row r="8" spans="1:2" x14ac:dyDescent="0.25">
      <c r="A8" s="170" t="s">
        <v>418</v>
      </c>
      <c r="B8" s="171">
        <v>1</v>
      </c>
    </row>
    <row r="9" spans="1:2" x14ac:dyDescent="0.25">
      <c r="A9" s="169" t="s">
        <v>449</v>
      </c>
      <c r="B9" s="171">
        <v>1</v>
      </c>
    </row>
    <row r="10" spans="1:2" x14ac:dyDescent="0.25">
      <c r="A10" s="170" t="s">
        <v>420</v>
      </c>
      <c r="B10" s="171">
        <v>1</v>
      </c>
    </row>
    <row r="11" spans="1:2" x14ac:dyDescent="0.25">
      <c r="A11" s="169" t="s">
        <v>460</v>
      </c>
      <c r="B11" s="171">
        <v>1</v>
      </c>
    </row>
    <row r="12" spans="1:2" x14ac:dyDescent="0.25">
      <c r="A12" s="170" t="s">
        <v>418</v>
      </c>
      <c r="B12" s="171">
        <v>1</v>
      </c>
    </row>
    <row r="13" spans="1:2" x14ac:dyDescent="0.25">
      <c r="A13" s="169" t="s">
        <v>461</v>
      </c>
      <c r="B13" s="171">
        <v>2</v>
      </c>
    </row>
    <row r="14" spans="1:2" x14ac:dyDescent="0.25">
      <c r="A14" s="170" t="s">
        <v>415</v>
      </c>
      <c r="B14" s="171">
        <v>2</v>
      </c>
    </row>
    <row r="15" spans="1:2" x14ac:dyDescent="0.25">
      <c r="A15" s="169" t="s">
        <v>462</v>
      </c>
      <c r="B15" s="171">
        <v>1</v>
      </c>
    </row>
    <row r="16" spans="1:2" x14ac:dyDescent="0.25">
      <c r="A16" s="170" t="s">
        <v>417</v>
      </c>
      <c r="B16" s="171">
        <v>1</v>
      </c>
    </row>
    <row r="17" spans="1:2" x14ac:dyDescent="0.25">
      <c r="A17" s="169" t="s">
        <v>463</v>
      </c>
      <c r="B17" s="171">
        <v>1</v>
      </c>
    </row>
    <row r="18" spans="1:2" x14ac:dyDescent="0.25">
      <c r="A18" s="170" t="s">
        <v>411</v>
      </c>
      <c r="B18" s="171">
        <v>1</v>
      </c>
    </row>
    <row r="19" spans="1:2" x14ac:dyDescent="0.25">
      <c r="A19" s="169" t="s">
        <v>464</v>
      </c>
      <c r="B19" s="171">
        <v>1</v>
      </c>
    </row>
    <row r="20" spans="1:2" x14ac:dyDescent="0.25">
      <c r="A20" s="170" t="s">
        <v>417</v>
      </c>
      <c r="B20" s="171">
        <v>1</v>
      </c>
    </row>
    <row r="21" spans="1:2" x14ac:dyDescent="0.25">
      <c r="A21" s="169" t="s">
        <v>465</v>
      </c>
      <c r="B21" s="171">
        <v>1</v>
      </c>
    </row>
    <row r="22" spans="1:2" x14ac:dyDescent="0.25">
      <c r="A22" s="170" t="s">
        <v>415</v>
      </c>
      <c r="B22" s="171">
        <v>1</v>
      </c>
    </row>
    <row r="23" spans="1:2" x14ac:dyDescent="0.25">
      <c r="A23" s="169" t="s">
        <v>428</v>
      </c>
      <c r="B23" s="171">
        <v>1</v>
      </c>
    </row>
    <row r="24" spans="1:2" x14ac:dyDescent="0.25">
      <c r="A24" s="170" t="s">
        <v>411</v>
      </c>
      <c r="B24" s="171">
        <v>1</v>
      </c>
    </row>
    <row r="25" spans="1:2" x14ac:dyDescent="0.25">
      <c r="A25" s="169" t="s">
        <v>429</v>
      </c>
      <c r="B25" s="171">
        <v>2</v>
      </c>
    </row>
    <row r="26" spans="1:2" x14ac:dyDescent="0.25">
      <c r="A26" s="170" t="s">
        <v>412</v>
      </c>
      <c r="B26" s="171">
        <v>2</v>
      </c>
    </row>
    <row r="27" spans="1:2" x14ac:dyDescent="0.25">
      <c r="A27" s="169" t="s">
        <v>430</v>
      </c>
      <c r="B27" s="171">
        <v>2</v>
      </c>
    </row>
    <row r="28" spans="1:2" x14ac:dyDescent="0.25">
      <c r="A28" s="170" t="s">
        <v>413</v>
      </c>
      <c r="B28" s="171">
        <v>2</v>
      </c>
    </row>
    <row r="29" spans="1:2" x14ac:dyDescent="0.25">
      <c r="A29" s="169" t="s">
        <v>431</v>
      </c>
      <c r="B29" s="171">
        <v>2</v>
      </c>
    </row>
    <row r="30" spans="1:2" x14ac:dyDescent="0.25">
      <c r="A30" s="170" t="s">
        <v>411</v>
      </c>
      <c r="B30" s="171">
        <v>2</v>
      </c>
    </row>
    <row r="31" spans="1:2" x14ac:dyDescent="0.25">
      <c r="A31" s="169" t="s">
        <v>432</v>
      </c>
      <c r="B31" s="171">
        <v>2</v>
      </c>
    </row>
    <row r="32" spans="1:2" x14ac:dyDescent="0.25">
      <c r="A32" s="170" t="s">
        <v>415</v>
      </c>
      <c r="B32" s="171">
        <v>2</v>
      </c>
    </row>
    <row r="33" spans="1:2" x14ac:dyDescent="0.25">
      <c r="A33" s="169" t="s">
        <v>433</v>
      </c>
      <c r="B33" s="171">
        <v>2</v>
      </c>
    </row>
    <row r="34" spans="1:2" x14ac:dyDescent="0.25">
      <c r="A34" s="170" t="s">
        <v>416</v>
      </c>
      <c r="B34" s="171">
        <v>2</v>
      </c>
    </row>
    <row r="35" spans="1:2" x14ac:dyDescent="0.25">
      <c r="A35" s="169" t="s">
        <v>434</v>
      </c>
      <c r="B35" s="171">
        <v>2</v>
      </c>
    </row>
    <row r="36" spans="1:2" x14ac:dyDescent="0.25">
      <c r="A36" s="170" t="s">
        <v>411</v>
      </c>
      <c r="B36" s="171">
        <v>2</v>
      </c>
    </row>
    <row r="37" spans="1:2" x14ac:dyDescent="0.25">
      <c r="A37" s="169" t="s">
        <v>435</v>
      </c>
      <c r="B37" s="171">
        <v>1</v>
      </c>
    </row>
    <row r="38" spans="1:2" x14ac:dyDescent="0.25">
      <c r="A38" s="170" t="s">
        <v>415</v>
      </c>
      <c r="B38" s="171">
        <v>1</v>
      </c>
    </row>
    <row r="39" spans="1:2" x14ac:dyDescent="0.25">
      <c r="A39" s="169" t="s">
        <v>436</v>
      </c>
      <c r="B39" s="171">
        <v>1</v>
      </c>
    </row>
    <row r="40" spans="1:2" x14ac:dyDescent="0.25">
      <c r="A40" s="170" t="s">
        <v>416</v>
      </c>
      <c r="B40" s="171">
        <v>1</v>
      </c>
    </row>
    <row r="41" spans="1:2" x14ac:dyDescent="0.25">
      <c r="A41" s="169" t="s">
        <v>437</v>
      </c>
      <c r="B41" s="171">
        <v>1</v>
      </c>
    </row>
    <row r="42" spans="1:2" x14ac:dyDescent="0.25">
      <c r="A42" s="170" t="s">
        <v>417</v>
      </c>
      <c r="B42" s="171">
        <v>1</v>
      </c>
    </row>
    <row r="43" spans="1:2" x14ac:dyDescent="0.25">
      <c r="A43" s="169" t="s">
        <v>439</v>
      </c>
      <c r="B43" s="171">
        <v>3</v>
      </c>
    </row>
    <row r="44" spans="1:2" x14ac:dyDescent="0.25">
      <c r="A44" s="170" t="s">
        <v>413</v>
      </c>
      <c r="B44" s="171">
        <v>3</v>
      </c>
    </row>
    <row r="45" spans="1:2" x14ac:dyDescent="0.25">
      <c r="A45" s="169" t="s">
        <v>440</v>
      </c>
      <c r="B45" s="171">
        <v>2</v>
      </c>
    </row>
    <row r="46" spans="1:2" x14ac:dyDescent="0.25">
      <c r="A46" s="170" t="s">
        <v>415</v>
      </c>
      <c r="B46" s="171">
        <v>2</v>
      </c>
    </row>
    <row r="47" spans="1:2" x14ac:dyDescent="0.25">
      <c r="A47" s="169" t="s">
        <v>441</v>
      </c>
      <c r="B47" s="171">
        <v>1</v>
      </c>
    </row>
    <row r="48" spans="1:2" x14ac:dyDescent="0.25">
      <c r="A48" s="170" t="s">
        <v>416</v>
      </c>
      <c r="B48" s="171">
        <v>1</v>
      </c>
    </row>
    <row r="49" spans="1:2" x14ac:dyDescent="0.25">
      <c r="A49" s="169" t="s">
        <v>442</v>
      </c>
      <c r="B49" s="171">
        <v>1</v>
      </c>
    </row>
    <row r="50" spans="1:2" x14ac:dyDescent="0.25">
      <c r="A50" s="170" t="s">
        <v>413</v>
      </c>
      <c r="B50" s="171">
        <v>1</v>
      </c>
    </row>
    <row r="51" spans="1:2" x14ac:dyDescent="0.25">
      <c r="A51" s="169" t="s">
        <v>443</v>
      </c>
      <c r="B51" s="171">
        <v>1</v>
      </c>
    </row>
    <row r="52" spans="1:2" x14ac:dyDescent="0.25">
      <c r="A52" s="170" t="s">
        <v>415</v>
      </c>
      <c r="B52" s="171">
        <v>1</v>
      </c>
    </row>
    <row r="53" spans="1:2" x14ac:dyDescent="0.25">
      <c r="A53" s="169" t="s">
        <v>444</v>
      </c>
      <c r="B53" s="171">
        <v>2</v>
      </c>
    </row>
    <row r="54" spans="1:2" x14ac:dyDescent="0.25">
      <c r="A54" s="170" t="s">
        <v>411</v>
      </c>
      <c r="B54" s="171">
        <v>2</v>
      </c>
    </row>
    <row r="55" spans="1:2" x14ac:dyDescent="0.25">
      <c r="A55" s="169" t="s">
        <v>445</v>
      </c>
      <c r="B55" s="171">
        <v>1</v>
      </c>
    </row>
    <row r="56" spans="1:2" x14ac:dyDescent="0.25">
      <c r="A56" s="170" t="s">
        <v>413</v>
      </c>
      <c r="B56" s="171">
        <v>1</v>
      </c>
    </row>
    <row r="57" spans="1:2" x14ac:dyDescent="0.25">
      <c r="A57" s="169" t="s">
        <v>446</v>
      </c>
      <c r="B57" s="171">
        <v>1</v>
      </c>
    </row>
    <row r="58" spans="1:2" x14ac:dyDescent="0.25">
      <c r="A58" s="170" t="s">
        <v>419</v>
      </c>
      <c r="B58" s="171">
        <v>1</v>
      </c>
    </row>
    <row r="59" spans="1:2" x14ac:dyDescent="0.25">
      <c r="A59" s="169" t="s">
        <v>447</v>
      </c>
      <c r="B59" s="171">
        <v>2</v>
      </c>
    </row>
    <row r="60" spans="1:2" x14ac:dyDescent="0.25">
      <c r="A60" s="170" t="s">
        <v>411</v>
      </c>
      <c r="B60" s="171">
        <v>2</v>
      </c>
    </row>
    <row r="61" spans="1:2" x14ac:dyDescent="0.25">
      <c r="A61" s="169" t="s">
        <v>448</v>
      </c>
      <c r="B61" s="171">
        <v>2</v>
      </c>
    </row>
    <row r="62" spans="1:2" x14ac:dyDescent="0.25">
      <c r="A62" s="170" t="s">
        <v>413</v>
      </c>
      <c r="B62" s="171">
        <v>2</v>
      </c>
    </row>
    <row r="63" spans="1:2" x14ac:dyDescent="0.25">
      <c r="A63" s="169" t="s">
        <v>450</v>
      </c>
      <c r="B63" s="171">
        <v>1</v>
      </c>
    </row>
    <row r="64" spans="1:2" x14ac:dyDescent="0.25">
      <c r="A64" s="170" t="s">
        <v>421</v>
      </c>
      <c r="B64" s="171">
        <v>1</v>
      </c>
    </row>
    <row r="65" spans="1:2" x14ac:dyDescent="0.25">
      <c r="A65" s="169" t="s">
        <v>451</v>
      </c>
      <c r="B65" s="171">
        <v>5</v>
      </c>
    </row>
    <row r="66" spans="1:2" x14ac:dyDescent="0.25">
      <c r="A66" s="170" t="s">
        <v>411</v>
      </c>
      <c r="B66" s="171">
        <v>3</v>
      </c>
    </row>
    <row r="67" spans="1:2" x14ac:dyDescent="0.25">
      <c r="A67" s="170" t="s">
        <v>424</v>
      </c>
      <c r="B67" s="171">
        <v>2</v>
      </c>
    </row>
    <row r="68" spans="1:2" x14ac:dyDescent="0.25">
      <c r="A68" s="169" t="s">
        <v>452</v>
      </c>
      <c r="B68" s="171">
        <v>1</v>
      </c>
    </row>
    <row r="69" spans="1:2" x14ac:dyDescent="0.25">
      <c r="A69" s="170" t="s">
        <v>423</v>
      </c>
      <c r="B69" s="171">
        <v>1</v>
      </c>
    </row>
    <row r="70" spans="1:2" x14ac:dyDescent="0.25">
      <c r="A70" s="169" t="s">
        <v>453</v>
      </c>
      <c r="B70" s="171">
        <v>3</v>
      </c>
    </row>
    <row r="71" spans="1:2" x14ac:dyDescent="0.25">
      <c r="A71" s="170" t="s">
        <v>419</v>
      </c>
      <c r="B71" s="171">
        <v>3</v>
      </c>
    </row>
    <row r="72" spans="1:2" x14ac:dyDescent="0.25">
      <c r="A72" s="169" t="s">
        <v>454</v>
      </c>
      <c r="B72" s="171">
        <v>3</v>
      </c>
    </row>
    <row r="73" spans="1:2" x14ac:dyDescent="0.25">
      <c r="A73" s="170" t="s">
        <v>413</v>
      </c>
      <c r="B73" s="171">
        <v>3</v>
      </c>
    </row>
    <row r="74" spans="1:2" x14ac:dyDescent="0.25">
      <c r="A74" s="169" t="s">
        <v>455</v>
      </c>
      <c r="B74" s="171">
        <v>2</v>
      </c>
    </row>
    <row r="75" spans="1:2" x14ac:dyDescent="0.25">
      <c r="A75" s="170" t="s">
        <v>425</v>
      </c>
      <c r="B75" s="171">
        <v>2</v>
      </c>
    </row>
    <row r="76" spans="1:2" x14ac:dyDescent="0.25">
      <c r="A76" s="169" t="s">
        <v>456</v>
      </c>
      <c r="B76" s="171">
        <v>2</v>
      </c>
    </row>
    <row r="77" spans="1:2" x14ac:dyDescent="0.25">
      <c r="A77" s="170" t="s">
        <v>417</v>
      </c>
      <c r="B77" s="171">
        <v>2</v>
      </c>
    </row>
    <row r="78" spans="1:2" x14ac:dyDescent="0.25">
      <c r="A78" s="169" t="s">
        <v>457</v>
      </c>
      <c r="B78" s="171">
        <v>4</v>
      </c>
    </row>
    <row r="79" spans="1:2" x14ac:dyDescent="0.25">
      <c r="A79" s="170" t="s">
        <v>415</v>
      </c>
      <c r="B79" s="171">
        <v>4</v>
      </c>
    </row>
    <row r="80" spans="1:2" x14ac:dyDescent="0.25">
      <c r="A80" s="169" t="s">
        <v>458</v>
      </c>
      <c r="B80" s="171">
        <v>37</v>
      </c>
    </row>
    <row r="81" spans="1:2" x14ac:dyDescent="0.25">
      <c r="A81" s="170" t="s">
        <v>425</v>
      </c>
      <c r="B81" s="171">
        <v>6</v>
      </c>
    </row>
    <row r="82" spans="1:2" x14ac:dyDescent="0.25">
      <c r="A82" s="170" t="s">
        <v>414</v>
      </c>
      <c r="B82" s="171">
        <v>2</v>
      </c>
    </row>
    <row r="83" spans="1:2" x14ac:dyDescent="0.25">
      <c r="A83" s="170" t="s">
        <v>422</v>
      </c>
      <c r="B83" s="171">
        <v>29</v>
      </c>
    </row>
    <row r="84" spans="1:2" x14ac:dyDescent="0.25">
      <c r="A84" s="169" t="s">
        <v>459</v>
      </c>
      <c r="B84" s="171">
        <v>24</v>
      </c>
    </row>
    <row r="85" spans="1:2" x14ac:dyDescent="0.25">
      <c r="A85" s="170" t="s">
        <v>419</v>
      </c>
      <c r="B85" s="171">
        <v>19</v>
      </c>
    </row>
    <row r="86" spans="1:2" x14ac:dyDescent="0.25">
      <c r="A86" s="170" t="s">
        <v>426</v>
      </c>
      <c r="B86" s="171">
        <v>5</v>
      </c>
    </row>
    <row r="87" spans="1:2" x14ac:dyDescent="0.25">
      <c r="A87" s="169" t="s">
        <v>406</v>
      </c>
      <c r="B87" s="171">
        <v>125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2"/>
  <sheetViews>
    <sheetView topLeftCell="H1" zoomScale="87" zoomScaleNormal="87" zoomScaleSheetLayoutView="91" workbookViewId="0">
      <pane ySplit="2" topLeftCell="A3" activePane="bottomLeft" state="frozen"/>
      <selection pane="bottomLeft" activeCell="T3" sqref="Q3:T249"/>
    </sheetView>
  </sheetViews>
  <sheetFormatPr defaultRowHeight="15.75" outlineLevelRow="1" x14ac:dyDescent="0.25"/>
  <cols>
    <col min="1" max="1" width="15.28515625" style="1" bestFit="1" customWidth="1"/>
    <col min="2" max="2" width="9.140625" style="1"/>
    <col min="3" max="3" width="6.140625" style="37" customWidth="1"/>
    <col min="4" max="4" width="40.7109375" style="39" customWidth="1"/>
    <col min="5" max="5" width="4.5703125" style="39" customWidth="1"/>
    <col min="6" max="6" width="4.5703125" style="50" customWidth="1"/>
    <col min="7" max="7" width="4.5703125" style="33" customWidth="1"/>
    <col min="8" max="8" width="7.42578125" style="90" customWidth="1"/>
    <col min="9" max="9" width="7.28515625" style="90" customWidth="1"/>
    <col min="10" max="10" width="15.28515625" style="103" customWidth="1"/>
    <col min="11" max="11" width="9.28515625" style="28" customWidth="1"/>
    <col min="12" max="12" width="7.7109375" style="28" customWidth="1"/>
    <col min="13" max="13" width="12.140625" bestFit="1" customWidth="1"/>
  </cols>
  <sheetData>
    <row r="1" spans="1:20" ht="36" customHeight="1" x14ac:dyDescent="0.25">
      <c r="C1" s="155" t="s">
        <v>0</v>
      </c>
      <c r="D1" s="157" t="s">
        <v>1</v>
      </c>
      <c r="E1" s="159" t="s">
        <v>2</v>
      </c>
      <c r="F1" s="160"/>
      <c r="G1" s="161"/>
      <c r="H1" s="162" t="s">
        <v>3</v>
      </c>
      <c r="I1" s="163"/>
      <c r="J1" s="164" t="s">
        <v>4</v>
      </c>
      <c r="K1" s="166" t="s">
        <v>5</v>
      </c>
      <c r="L1" s="172"/>
    </row>
    <row r="2" spans="1:20" ht="18" customHeight="1" x14ac:dyDescent="0.25">
      <c r="C2" s="156"/>
      <c r="D2" s="158"/>
      <c r="E2" s="2" t="s">
        <v>6</v>
      </c>
      <c r="F2" s="3" t="s">
        <v>7</v>
      </c>
      <c r="G2" s="4" t="s">
        <v>8</v>
      </c>
      <c r="H2" s="5" t="s">
        <v>9</v>
      </c>
      <c r="I2" s="6" t="s">
        <v>10</v>
      </c>
      <c r="J2" s="165"/>
      <c r="K2" s="167"/>
      <c r="L2" s="172"/>
    </row>
    <row r="3" spans="1:20" ht="18" customHeight="1" x14ac:dyDescent="0.25">
      <c r="C3" s="7"/>
      <c r="D3" s="8"/>
      <c r="E3" s="2"/>
      <c r="F3" s="3"/>
      <c r="G3" s="4"/>
      <c r="H3" s="9"/>
      <c r="I3" s="6"/>
      <c r="J3" s="10"/>
      <c r="K3" s="11"/>
      <c r="L3" s="172" t="s">
        <v>407</v>
      </c>
      <c r="M3" t="s">
        <v>404</v>
      </c>
      <c r="N3" t="s">
        <v>401</v>
      </c>
      <c r="O3" t="s">
        <v>405</v>
      </c>
      <c r="P3" t="s">
        <v>15</v>
      </c>
      <c r="Q3" t="s">
        <v>402</v>
      </c>
      <c r="R3" t="s">
        <v>403</v>
      </c>
      <c r="S3" t="s">
        <v>408</v>
      </c>
      <c r="T3" t="s">
        <v>401</v>
      </c>
    </row>
    <row r="4" spans="1:20" ht="43.5" x14ac:dyDescent="0.25">
      <c r="A4" s="12" t="s">
        <v>11</v>
      </c>
      <c r="B4" s="12"/>
      <c r="C4" s="13"/>
      <c r="D4" s="14" t="s">
        <v>12</v>
      </c>
      <c r="E4" s="14"/>
      <c r="F4" s="15"/>
      <c r="G4" s="16">
        <f>SUM(F5:F9)</f>
        <v>2</v>
      </c>
      <c r="H4" s="17"/>
      <c r="I4" s="18"/>
      <c r="J4" s="19" t="s">
        <v>13</v>
      </c>
      <c r="K4" s="20" t="s">
        <v>14</v>
      </c>
      <c r="L4" s="28" t="str">
        <f>MID(M4,8,4)</f>
        <v>1</v>
      </c>
      <c r="M4" t="str">
        <f>IF(A4&lt;&gt;"",A4,M3)</f>
        <v>Раздел 1</v>
      </c>
      <c r="N4" t="str">
        <f>IF(A4&lt;&gt;"",D4,N3)</f>
        <v>Множество предметов. Отношения между предметами и между множествами предметов</v>
      </c>
      <c r="O4">
        <v>0</v>
      </c>
      <c r="P4">
        <v>0</v>
      </c>
      <c r="Q4">
        <v>0</v>
      </c>
      <c r="R4">
        <f>E4</f>
        <v>0</v>
      </c>
      <c r="S4" t="str">
        <f>CONCATENATE(O4,". ",P4)</f>
        <v>0. 0</v>
      </c>
      <c r="T4" t="str">
        <f>CONCATENATE(L4,". ",N4)</f>
        <v>1. Множество предметов. Отношения между предметами и между множествами предметов</v>
      </c>
    </row>
    <row r="5" spans="1:20" ht="23.25" customHeight="1" outlineLevel="1" x14ac:dyDescent="0.25">
      <c r="B5" s="21" t="s">
        <v>15</v>
      </c>
      <c r="C5" s="22"/>
      <c r="D5" s="23" t="s">
        <v>16</v>
      </c>
      <c r="E5" s="23"/>
      <c r="F5" s="24">
        <f>E6</f>
        <v>1</v>
      </c>
      <c r="G5" s="25"/>
      <c r="H5" s="26"/>
      <c r="I5" s="27"/>
      <c r="J5" s="28" t="s">
        <v>17</v>
      </c>
      <c r="K5" s="29" t="s">
        <v>18</v>
      </c>
      <c r="L5" s="28" t="str">
        <f t="shared" ref="L5:L68" si="0">MID(M5,8,4)</f>
        <v>1</v>
      </c>
      <c r="M5" t="str">
        <f t="shared" ref="M5:M68" si="1">IF(A5&lt;&gt;"",A5,M4)</f>
        <v>Раздел 1</v>
      </c>
      <c r="N5" t="str">
        <f t="shared" ref="N5:N68" si="2">IF(A5&lt;&gt;"",D5,N4)</f>
        <v>Множество предметов. Отношения между предметами и между множествами предметов</v>
      </c>
      <c r="O5">
        <f>IF(F5&gt;0,IF(G4&gt;0,1,O4+1),O4)</f>
        <v>1</v>
      </c>
      <c r="P5" t="str">
        <f t="shared" ref="P5:P68" si="3">IF(B5&lt;&gt;"",D5,P4)</f>
        <v>Предметы и их свойства</v>
      </c>
      <c r="Q5">
        <f t="shared" ref="Q5:Q68" si="4">IF(C5&lt;&gt;"",D5,Q4)</f>
        <v>0</v>
      </c>
      <c r="R5">
        <f t="shared" ref="R5:R68" si="5">E5</f>
        <v>0</v>
      </c>
      <c r="S5" t="str">
        <f t="shared" ref="S5:S68" si="6">CONCATENATE(O5,". ",P5)</f>
        <v>1. Предметы и их свойства</v>
      </c>
      <c r="T5" t="str">
        <f t="shared" ref="T5:T68" si="7">CONCATENATE(L5,". ",N5)</f>
        <v>1. Множество предметов. Отношения между предметами и между множествами предметов</v>
      </c>
    </row>
    <row r="6" spans="1:20" ht="33.75" customHeight="1" outlineLevel="1" x14ac:dyDescent="0.25">
      <c r="C6" s="30">
        <v>1</v>
      </c>
      <c r="D6" s="31" t="s">
        <v>19</v>
      </c>
      <c r="E6" s="32">
        <v>1</v>
      </c>
      <c r="F6" s="24"/>
      <c r="H6" s="34" t="s">
        <v>20</v>
      </c>
      <c r="I6" s="35" t="s">
        <v>20</v>
      </c>
      <c r="J6" s="36" t="s">
        <v>21</v>
      </c>
      <c r="K6" s="29" t="s">
        <v>22</v>
      </c>
      <c r="L6" s="28" t="str">
        <f t="shared" si="0"/>
        <v>1</v>
      </c>
      <c r="M6" t="str">
        <f t="shared" si="1"/>
        <v>Раздел 1</v>
      </c>
      <c r="N6" t="str">
        <f t="shared" si="2"/>
        <v>Множество предметов. Отношения между предметами и между множествами предметов</v>
      </c>
      <c r="O6">
        <f t="shared" ref="O6:O69" si="8">IF(F6&gt;0,IF(G5&gt;0,1,O5+1),O5)</f>
        <v>1</v>
      </c>
      <c r="P6" t="str">
        <f t="shared" si="3"/>
        <v>Предметы и их свойства</v>
      </c>
      <c r="Q6" t="str">
        <f t="shared" si="4"/>
        <v>Сравнение предметов по их свойствам.</v>
      </c>
      <c r="R6">
        <f t="shared" si="5"/>
        <v>1</v>
      </c>
      <c r="S6" t="str">
        <f t="shared" si="6"/>
        <v>1. Предметы и их свойства</v>
      </c>
      <c r="T6" t="str">
        <f t="shared" si="7"/>
        <v>1. Множество предметов. Отношения между предметами и между множествами предметов</v>
      </c>
    </row>
    <row r="7" spans="1:20" ht="31.5" outlineLevel="1" x14ac:dyDescent="0.25">
      <c r="B7" s="21" t="s">
        <v>15</v>
      </c>
      <c r="D7" s="38" t="s">
        <v>23</v>
      </c>
      <c r="F7" s="40">
        <f>E8</f>
        <v>1</v>
      </c>
      <c r="H7" s="26" t="s">
        <v>24</v>
      </c>
      <c r="I7" s="41"/>
      <c r="J7" s="42" t="s">
        <v>25</v>
      </c>
      <c r="K7" s="43" t="s">
        <v>26</v>
      </c>
      <c r="L7" s="28" t="str">
        <f t="shared" si="0"/>
        <v>1</v>
      </c>
      <c r="M7" t="str">
        <f t="shared" si="1"/>
        <v>Раздел 1</v>
      </c>
      <c r="N7" t="str">
        <f t="shared" si="2"/>
        <v>Множество предметов. Отношения между предметами и между множествами предметов</v>
      </c>
      <c r="O7">
        <f t="shared" si="8"/>
        <v>2</v>
      </c>
      <c r="P7" t="str">
        <f t="shared" si="3"/>
        <v>Отношения между предметами, фигурами</v>
      </c>
      <c r="Q7" t="str">
        <f t="shared" si="4"/>
        <v>Сравнение предметов по их свойствам.</v>
      </c>
      <c r="R7">
        <f t="shared" si="5"/>
        <v>0</v>
      </c>
      <c r="S7" t="str">
        <f t="shared" si="6"/>
        <v>2. Отношения между предметами, фигурами</v>
      </c>
      <c r="T7" t="str">
        <f t="shared" si="7"/>
        <v>1. Множество предметов. Отношения между предметами и между множествами предметов</v>
      </c>
    </row>
    <row r="8" spans="1:20" ht="18.75" outlineLevel="1" x14ac:dyDescent="0.25">
      <c r="B8" s="21"/>
      <c r="C8" s="13">
        <v>2</v>
      </c>
      <c r="D8" s="31" t="s">
        <v>27</v>
      </c>
      <c r="E8" s="32">
        <v>1</v>
      </c>
      <c r="F8" s="24"/>
      <c r="H8" s="44"/>
      <c r="I8" s="41"/>
      <c r="J8" s="42"/>
      <c r="K8" s="43"/>
      <c r="L8" s="28" t="str">
        <f t="shared" si="0"/>
        <v>1</v>
      </c>
      <c r="M8" t="str">
        <f t="shared" si="1"/>
        <v>Раздел 1</v>
      </c>
      <c r="N8" t="str">
        <f t="shared" si="2"/>
        <v>Множество предметов. Отношения между предметами и между множествами предметов</v>
      </c>
      <c r="O8">
        <f t="shared" si="8"/>
        <v>2</v>
      </c>
      <c r="P8" t="str">
        <f t="shared" si="3"/>
        <v>Отношения между предметами, фигурами</v>
      </c>
      <c r="Q8" t="str">
        <f t="shared" si="4"/>
        <v>Классификация элементов множества</v>
      </c>
      <c r="R8">
        <f t="shared" si="5"/>
        <v>1</v>
      </c>
      <c r="S8" t="str">
        <f t="shared" si="6"/>
        <v>2. Отношения между предметами, фигурами</v>
      </c>
      <c r="T8" t="str">
        <f t="shared" si="7"/>
        <v>1. Множество предметов. Отношения между предметами и между множествами предметов</v>
      </c>
    </row>
    <row r="9" spans="1:20" x14ac:dyDescent="0.25">
      <c r="C9" s="13"/>
      <c r="D9" s="31"/>
      <c r="E9" s="32"/>
      <c r="F9" s="24"/>
      <c r="H9" s="44"/>
      <c r="I9" s="41"/>
      <c r="J9" s="42"/>
      <c r="K9" s="45"/>
      <c r="L9" s="28" t="str">
        <f t="shared" si="0"/>
        <v>1</v>
      </c>
      <c r="M9" t="str">
        <f t="shared" si="1"/>
        <v>Раздел 1</v>
      </c>
      <c r="N9" t="str">
        <f t="shared" si="2"/>
        <v>Множество предметов. Отношения между предметами и между множествами предметов</v>
      </c>
      <c r="O9">
        <f t="shared" si="8"/>
        <v>2</v>
      </c>
      <c r="P9" t="str">
        <f t="shared" si="3"/>
        <v>Отношения между предметами, фигурами</v>
      </c>
      <c r="Q9" t="str">
        <f t="shared" si="4"/>
        <v>Классификация элементов множества</v>
      </c>
      <c r="R9">
        <f t="shared" si="5"/>
        <v>0</v>
      </c>
      <c r="S9" t="str">
        <f t="shared" si="6"/>
        <v>2. Отношения между предметами, фигурами</v>
      </c>
      <c r="T9" t="str">
        <f t="shared" si="7"/>
        <v>1. Множество предметов. Отношения между предметами и между множествами предметов</v>
      </c>
    </row>
    <row r="10" spans="1:20" ht="31.5" x14ac:dyDescent="0.25">
      <c r="A10" s="12" t="s">
        <v>28</v>
      </c>
      <c r="B10" s="12"/>
      <c r="C10" s="13"/>
      <c r="D10" s="14" t="s">
        <v>29</v>
      </c>
      <c r="E10" s="14"/>
      <c r="F10" s="15"/>
      <c r="G10" s="16">
        <f>F11</f>
        <v>1</v>
      </c>
      <c r="H10" s="46"/>
      <c r="I10" s="47"/>
      <c r="J10" s="20"/>
      <c r="K10" s="48" t="s">
        <v>30</v>
      </c>
      <c r="L10" s="28" t="str">
        <f t="shared" si="0"/>
        <v>2</v>
      </c>
      <c r="M10" t="str">
        <f t="shared" si="1"/>
        <v>Раздел 2</v>
      </c>
      <c r="N10" t="str">
        <f t="shared" si="2"/>
        <v>Пространственные отношения. Геометрические фигуры</v>
      </c>
      <c r="O10">
        <f t="shared" si="8"/>
        <v>2</v>
      </c>
      <c r="P10" t="str">
        <f t="shared" si="3"/>
        <v>Отношения между предметами, фигурами</v>
      </c>
      <c r="Q10" t="str">
        <f t="shared" si="4"/>
        <v>Классификация элементов множества</v>
      </c>
      <c r="R10">
        <f t="shared" si="5"/>
        <v>0</v>
      </c>
      <c r="S10" t="str">
        <f t="shared" si="6"/>
        <v>2. Отношения между предметами, фигурами</v>
      </c>
      <c r="T10" t="str">
        <f t="shared" si="7"/>
        <v>2. Пространственные отношения. Геометрические фигуры</v>
      </c>
    </row>
    <row r="11" spans="1:20" ht="18.75" outlineLevel="1" x14ac:dyDescent="0.25">
      <c r="B11" s="21" t="s">
        <v>15</v>
      </c>
      <c r="C11" s="22"/>
      <c r="D11" s="23" t="s">
        <v>31</v>
      </c>
      <c r="E11" s="23"/>
      <c r="F11" s="24">
        <f>E12</f>
        <v>1</v>
      </c>
      <c r="G11" s="25"/>
      <c r="H11" s="44"/>
      <c r="I11" s="41"/>
      <c r="J11" s="29"/>
      <c r="K11" s="49" t="s">
        <v>32</v>
      </c>
      <c r="L11" s="28" t="str">
        <f t="shared" si="0"/>
        <v>2</v>
      </c>
      <c r="M11" t="str">
        <f t="shared" si="1"/>
        <v>Раздел 2</v>
      </c>
      <c r="N11" t="str">
        <f t="shared" si="2"/>
        <v>Пространственные отношения. Геометрические фигуры</v>
      </c>
      <c r="O11">
        <f t="shared" si="8"/>
        <v>1</v>
      </c>
      <c r="P11" t="str">
        <f t="shared" si="3"/>
        <v>Взаимное расположение предметов</v>
      </c>
      <c r="Q11" t="str">
        <f t="shared" si="4"/>
        <v>Классификация элементов множества</v>
      </c>
      <c r="R11">
        <f t="shared" si="5"/>
        <v>0</v>
      </c>
      <c r="S11" t="str">
        <f t="shared" si="6"/>
        <v>1. Взаимное расположение предметов</v>
      </c>
      <c r="T11" t="str">
        <f t="shared" si="7"/>
        <v>2. Пространственные отношения. Геометрические фигуры</v>
      </c>
    </row>
    <row r="12" spans="1:20" ht="31.5" outlineLevel="1" x14ac:dyDescent="0.25">
      <c r="C12" s="22">
        <v>3</v>
      </c>
      <c r="D12" s="31" t="s">
        <v>33</v>
      </c>
      <c r="E12" s="32">
        <v>1</v>
      </c>
      <c r="H12" s="44" t="s">
        <v>34</v>
      </c>
      <c r="I12" s="51"/>
      <c r="J12" s="43" t="s">
        <v>13</v>
      </c>
      <c r="K12" s="52" t="s">
        <v>35</v>
      </c>
      <c r="L12" s="28" t="str">
        <f t="shared" si="0"/>
        <v>2</v>
      </c>
      <c r="M12" t="str">
        <f t="shared" si="1"/>
        <v>Раздел 2</v>
      </c>
      <c r="N12" t="str">
        <f t="shared" si="2"/>
        <v>Пространственные отношения. Геометрические фигуры</v>
      </c>
      <c r="O12">
        <f t="shared" si="8"/>
        <v>1</v>
      </c>
      <c r="P12" t="str">
        <f t="shared" si="3"/>
        <v>Взаимное расположение предметов</v>
      </c>
      <c r="Q12" t="str">
        <f t="shared" si="4"/>
        <v>Направление движения: слева направо, справа налево.</v>
      </c>
      <c r="R12">
        <f t="shared" si="5"/>
        <v>1</v>
      </c>
      <c r="S12" t="str">
        <f t="shared" si="6"/>
        <v>1. Взаимное расположение предметов</v>
      </c>
      <c r="T12" t="str">
        <f t="shared" si="7"/>
        <v>2. Пространственные отношения. Геометрические фигуры</v>
      </c>
    </row>
    <row r="13" spans="1:20" x14ac:dyDescent="0.25">
      <c r="C13" s="22"/>
      <c r="D13" s="31"/>
      <c r="E13" s="32"/>
      <c r="H13" s="44"/>
      <c r="I13" s="41"/>
      <c r="J13" s="43"/>
      <c r="K13" s="53"/>
      <c r="L13" s="28" t="str">
        <f t="shared" si="0"/>
        <v>2</v>
      </c>
      <c r="M13" t="str">
        <f t="shared" si="1"/>
        <v>Раздел 2</v>
      </c>
      <c r="N13" t="str">
        <f t="shared" si="2"/>
        <v>Пространственные отношения. Геометрические фигуры</v>
      </c>
      <c r="O13">
        <f t="shared" si="8"/>
        <v>1</v>
      </c>
      <c r="P13" t="str">
        <f t="shared" si="3"/>
        <v>Взаимное расположение предметов</v>
      </c>
      <c r="Q13" t="str">
        <f t="shared" si="4"/>
        <v>Направление движения: слева направо, справа налево.</v>
      </c>
      <c r="R13">
        <f t="shared" si="5"/>
        <v>0</v>
      </c>
      <c r="S13" t="str">
        <f t="shared" si="6"/>
        <v>1. Взаимное расположение предметов</v>
      </c>
      <c r="T13" t="str">
        <f t="shared" si="7"/>
        <v>2. Пространственные отношения. Геометрические фигуры</v>
      </c>
    </row>
    <row r="14" spans="1:20" ht="31.5" x14ac:dyDescent="0.25">
      <c r="A14" s="12" t="s">
        <v>36</v>
      </c>
      <c r="B14" s="12"/>
      <c r="C14" s="13"/>
      <c r="D14" s="14" t="s">
        <v>37</v>
      </c>
      <c r="E14" s="14"/>
      <c r="F14" s="15"/>
      <c r="G14" s="16">
        <f>F15</f>
        <v>1</v>
      </c>
      <c r="H14" s="17"/>
      <c r="I14" s="47"/>
      <c r="J14" s="43" t="s">
        <v>38</v>
      </c>
      <c r="K14" s="54" t="s">
        <v>39</v>
      </c>
      <c r="L14" s="28" t="str">
        <f t="shared" si="0"/>
        <v>3</v>
      </c>
      <c r="M14" t="str">
        <f t="shared" si="1"/>
        <v>Раздел 3</v>
      </c>
      <c r="N14" t="str">
        <f t="shared" si="2"/>
        <v>Работа с информацией</v>
      </c>
      <c r="O14">
        <f t="shared" si="8"/>
        <v>1</v>
      </c>
      <c r="P14" t="str">
        <f t="shared" si="3"/>
        <v>Взаимное расположение предметов</v>
      </c>
      <c r="Q14" t="str">
        <f t="shared" si="4"/>
        <v>Направление движения: слева направо, справа налево.</v>
      </c>
      <c r="R14">
        <f t="shared" si="5"/>
        <v>0</v>
      </c>
      <c r="S14" t="str">
        <f t="shared" si="6"/>
        <v>1. Взаимное расположение предметов</v>
      </c>
      <c r="T14" t="str">
        <f t="shared" si="7"/>
        <v>3. Работа с информацией</v>
      </c>
    </row>
    <row r="15" spans="1:20" ht="18.75" outlineLevel="1" x14ac:dyDescent="0.25">
      <c r="B15" s="21" t="s">
        <v>15</v>
      </c>
      <c r="C15" s="22"/>
      <c r="D15" s="23" t="s">
        <v>40</v>
      </c>
      <c r="E15" s="23"/>
      <c r="F15" s="24">
        <f>E16</f>
        <v>1</v>
      </c>
      <c r="G15" s="25"/>
      <c r="H15" s="26"/>
      <c r="I15" s="41"/>
      <c r="J15" s="29" t="s">
        <v>21</v>
      </c>
      <c r="K15" s="49" t="s">
        <v>41</v>
      </c>
      <c r="L15" s="28" t="str">
        <f t="shared" si="0"/>
        <v>3</v>
      </c>
      <c r="M15" t="str">
        <f t="shared" si="1"/>
        <v>Раздел 3</v>
      </c>
      <c r="N15" t="str">
        <f t="shared" si="2"/>
        <v>Работа с информацией</v>
      </c>
      <c r="O15">
        <f t="shared" si="8"/>
        <v>1</v>
      </c>
      <c r="P15" t="str">
        <f t="shared" si="3"/>
        <v xml:space="preserve">Представление и сбор инофрмации </v>
      </c>
      <c r="Q15" t="str">
        <f t="shared" si="4"/>
        <v>Направление движения: слева направо, справа налево.</v>
      </c>
      <c r="R15">
        <f t="shared" si="5"/>
        <v>0</v>
      </c>
      <c r="S15" t="str">
        <f t="shared" si="6"/>
        <v xml:space="preserve">1. Представление и сбор инофрмации </v>
      </c>
      <c r="T15" t="str">
        <f t="shared" si="7"/>
        <v>3. Работа с информацией</v>
      </c>
    </row>
    <row r="16" spans="1:20" ht="31.5" outlineLevel="1" x14ac:dyDescent="0.25">
      <c r="C16" s="22">
        <v>4</v>
      </c>
      <c r="D16" s="55" t="s">
        <v>42</v>
      </c>
      <c r="E16" s="32">
        <v>1</v>
      </c>
      <c r="F16" s="24"/>
      <c r="H16" s="34"/>
      <c r="I16" s="51"/>
      <c r="J16" s="56" t="s">
        <v>43</v>
      </c>
      <c r="K16" s="52" t="s">
        <v>44</v>
      </c>
      <c r="L16" s="28" t="str">
        <f t="shared" si="0"/>
        <v>3</v>
      </c>
      <c r="M16" t="str">
        <f t="shared" si="1"/>
        <v>Раздел 3</v>
      </c>
      <c r="N16" t="str">
        <f t="shared" si="2"/>
        <v>Работа с информацией</v>
      </c>
      <c r="O16">
        <f t="shared" si="8"/>
        <v>1</v>
      </c>
      <c r="P16" t="str">
        <f t="shared" si="3"/>
        <v xml:space="preserve">Представление и сбор инофрмации </v>
      </c>
      <c r="Q16" t="str">
        <f t="shared" si="4"/>
        <v>Таблицы</v>
      </c>
      <c r="R16">
        <f t="shared" si="5"/>
        <v>1</v>
      </c>
      <c r="S16" t="str">
        <f t="shared" si="6"/>
        <v xml:space="preserve">1. Представление и сбор инофрмации </v>
      </c>
      <c r="T16" t="str">
        <f t="shared" si="7"/>
        <v>3. Работа с информацией</v>
      </c>
    </row>
    <row r="17" spans="1:20" x14ac:dyDescent="0.25">
      <c r="C17" s="22"/>
      <c r="D17" s="55"/>
      <c r="E17" s="55"/>
      <c r="F17" s="24"/>
      <c r="G17" s="25"/>
      <c r="H17" s="26"/>
      <c r="I17" s="41"/>
      <c r="J17" s="56"/>
      <c r="K17" s="53"/>
      <c r="L17" s="28" t="str">
        <f t="shared" si="0"/>
        <v>3</v>
      </c>
      <c r="M17" t="str">
        <f t="shared" si="1"/>
        <v>Раздел 3</v>
      </c>
      <c r="N17" t="str">
        <f t="shared" si="2"/>
        <v>Работа с информацией</v>
      </c>
      <c r="O17">
        <f t="shared" si="8"/>
        <v>1</v>
      </c>
      <c r="P17" t="str">
        <f t="shared" si="3"/>
        <v xml:space="preserve">Представление и сбор инофрмации </v>
      </c>
      <c r="Q17" t="str">
        <f t="shared" si="4"/>
        <v>Таблицы</v>
      </c>
      <c r="R17">
        <f t="shared" si="5"/>
        <v>0</v>
      </c>
      <c r="S17" t="str">
        <f t="shared" si="6"/>
        <v xml:space="preserve">1. Представление и сбор инофрмации </v>
      </c>
      <c r="T17" t="str">
        <f t="shared" si="7"/>
        <v>3. Работа с информацией</v>
      </c>
    </row>
    <row r="18" spans="1:20" ht="31.5" x14ac:dyDescent="0.25">
      <c r="A18" s="12" t="s">
        <v>45</v>
      </c>
      <c r="B18" s="12"/>
      <c r="C18" s="13"/>
      <c r="D18" s="14" t="s">
        <v>29</v>
      </c>
      <c r="E18" s="14"/>
      <c r="G18" s="16">
        <f>F19</f>
        <v>1</v>
      </c>
      <c r="H18" s="17"/>
      <c r="I18" s="47"/>
      <c r="J18" s="29" t="s">
        <v>46</v>
      </c>
      <c r="K18" s="54" t="s">
        <v>47</v>
      </c>
      <c r="L18" s="28" t="str">
        <f t="shared" si="0"/>
        <v>4</v>
      </c>
      <c r="M18" t="str">
        <f t="shared" si="1"/>
        <v>Раздел 4</v>
      </c>
      <c r="N18" t="str">
        <f t="shared" si="2"/>
        <v>Пространственные отношения. Геометрические фигуры</v>
      </c>
      <c r="O18">
        <f t="shared" si="8"/>
        <v>1</v>
      </c>
      <c r="P18" t="str">
        <f t="shared" si="3"/>
        <v xml:space="preserve">Представление и сбор инофрмации </v>
      </c>
      <c r="Q18" t="str">
        <f t="shared" si="4"/>
        <v>Таблицы</v>
      </c>
      <c r="R18">
        <f t="shared" si="5"/>
        <v>0</v>
      </c>
      <c r="S18" t="str">
        <f t="shared" si="6"/>
        <v xml:space="preserve">1. Представление и сбор инофрмации </v>
      </c>
      <c r="T18" t="str">
        <f t="shared" si="7"/>
        <v>4. Пространственные отношения. Геометрические фигуры</v>
      </c>
    </row>
    <row r="19" spans="1:20" ht="18.75" hidden="1" outlineLevel="1" x14ac:dyDescent="0.25">
      <c r="B19" s="21" t="s">
        <v>15</v>
      </c>
      <c r="C19" s="22"/>
      <c r="D19" s="57" t="s">
        <v>31</v>
      </c>
      <c r="E19" s="57"/>
      <c r="F19" s="24">
        <f>E20</f>
        <v>1</v>
      </c>
      <c r="G19" s="25"/>
      <c r="H19" s="26"/>
      <c r="I19" s="41"/>
      <c r="J19" s="29"/>
      <c r="K19" s="49" t="s">
        <v>48</v>
      </c>
      <c r="L19" s="28" t="str">
        <f t="shared" si="0"/>
        <v>4</v>
      </c>
      <c r="M19" t="str">
        <f t="shared" si="1"/>
        <v>Раздел 4</v>
      </c>
      <c r="N19" t="str">
        <f t="shared" si="2"/>
        <v>Пространственные отношения. Геометрические фигуры</v>
      </c>
      <c r="O19">
        <f t="shared" si="8"/>
        <v>1</v>
      </c>
      <c r="P19" t="str">
        <f t="shared" si="3"/>
        <v>Взаимное расположение предметов</v>
      </c>
      <c r="Q19" t="str">
        <f t="shared" si="4"/>
        <v>Таблицы</v>
      </c>
      <c r="R19">
        <f t="shared" si="5"/>
        <v>0</v>
      </c>
      <c r="S19" t="str">
        <f t="shared" si="6"/>
        <v>1. Взаимное расположение предметов</v>
      </c>
      <c r="T19" t="str">
        <f t="shared" si="7"/>
        <v>4. Пространственные отношения. Геометрические фигуры</v>
      </c>
    </row>
    <row r="20" spans="1:20" ht="36.75" hidden="1" customHeight="1" outlineLevel="1" x14ac:dyDescent="0.25">
      <c r="C20" s="22">
        <v>5</v>
      </c>
      <c r="D20" s="31" t="s">
        <v>49</v>
      </c>
      <c r="E20" s="32">
        <v>1</v>
      </c>
      <c r="F20" s="24"/>
      <c r="H20" s="34"/>
      <c r="I20" s="51"/>
      <c r="J20" s="43" t="s">
        <v>50</v>
      </c>
      <c r="K20" s="52" t="s">
        <v>51</v>
      </c>
      <c r="L20" s="28" t="str">
        <f t="shared" si="0"/>
        <v>4</v>
      </c>
      <c r="M20" t="str">
        <f t="shared" si="1"/>
        <v>Раздел 4</v>
      </c>
      <c r="N20" t="str">
        <f t="shared" si="2"/>
        <v>Пространственные отношения. Геометрические фигуры</v>
      </c>
      <c r="O20">
        <f t="shared" si="8"/>
        <v>1</v>
      </c>
      <c r="P20" t="str">
        <f t="shared" si="3"/>
        <v>Взаимное расположение предметов</v>
      </c>
      <c r="Q20" t="str">
        <f t="shared" si="4"/>
        <v>Расположение на плоскости групп предметов.</v>
      </c>
      <c r="R20">
        <f t="shared" si="5"/>
        <v>1</v>
      </c>
      <c r="S20" t="str">
        <f t="shared" si="6"/>
        <v>1. Взаимное расположение предметов</v>
      </c>
      <c r="T20" t="str">
        <f t="shared" si="7"/>
        <v>4. Пространственные отношения. Геометрические фигуры</v>
      </c>
    </row>
    <row r="21" spans="1:20" collapsed="1" x14ac:dyDescent="0.25">
      <c r="C21" s="22"/>
      <c r="D21" s="31"/>
      <c r="E21" s="31"/>
      <c r="F21" s="24"/>
      <c r="G21" s="25"/>
      <c r="H21" s="26"/>
      <c r="I21" s="41"/>
      <c r="J21" s="43"/>
      <c r="K21" s="53"/>
      <c r="L21" s="28" t="str">
        <f t="shared" si="0"/>
        <v>4</v>
      </c>
      <c r="M21" t="str">
        <f t="shared" si="1"/>
        <v>Раздел 4</v>
      </c>
      <c r="N21" t="str">
        <f t="shared" si="2"/>
        <v>Пространственные отношения. Геометрические фигуры</v>
      </c>
      <c r="O21">
        <f t="shared" si="8"/>
        <v>1</v>
      </c>
      <c r="P21" t="str">
        <f t="shared" si="3"/>
        <v>Взаимное расположение предметов</v>
      </c>
      <c r="Q21" t="str">
        <f t="shared" si="4"/>
        <v>Расположение на плоскости групп предметов.</v>
      </c>
      <c r="R21">
        <f t="shared" si="5"/>
        <v>0</v>
      </c>
      <c r="S21" t="str">
        <f t="shared" si="6"/>
        <v>1. Взаимное расположение предметов</v>
      </c>
      <c r="T21" t="str">
        <f t="shared" si="7"/>
        <v>4. Пространственные отношения. Геометрические фигуры</v>
      </c>
    </row>
    <row r="22" spans="1:20" ht="18.75" x14ac:dyDescent="0.25">
      <c r="A22" s="12" t="s">
        <v>52</v>
      </c>
      <c r="B22" s="12"/>
      <c r="C22" s="13"/>
      <c r="D22" s="58" t="s">
        <v>53</v>
      </c>
      <c r="E22" s="58"/>
      <c r="F22" s="15"/>
      <c r="G22" s="16">
        <f>F23</f>
        <v>2</v>
      </c>
      <c r="H22" s="17"/>
      <c r="I22" s="47"/>
      <c r="J22" s="29" t="s">
        <v>54</v>
      </c>
      <c r="K22" s="59" t="s">
        <v>55</v>
      </c>
      <c r="L22" s="28" t="str">
        <f t="shared" si="0"/>
        <v>5</v>
      </c>
      <c r="M22" t="str">
        <f t="shared" si="1"/>
        <v>Раздел 5</v>
      </c>
      <c r="N22" t="str">
        <f t="shared" si="2"/>
        <v>Число и счет</v>
      </c>
      <c r="O22">
        <f t="shared" si="8"/>
        <v>1</v>
      </c>
      <c r="P22" t="str">
        <f t="shared" si="3"/>
        <v>Взаимное расположение предметов</v>
      </c>
      <c r="Q22" t="str">
        <f t="shared" si="4"/>
        <v>Расположение на плоскости групп предметов.</v>
      </c>
      <c r="R22">
        <f t="shared" si="5"/>
        <v>0</v>
      </c>
      <c r="S22" t="str">
        <f t="shared" si="6"/>
        <v>1. Взаимное расположение предметов</v>
      </c>
      <c r="T22" t="str">
        <f t="shared" si="7"/>
        <v>5. Число и счет</v>
      </c>
    </row>
    <row r="23" spans="1:20" ht="31.5" hidden="1" outlineLevel="1" x14ac:dyDescent="0.25">
      <c r="B23" s="21" t="s">
        <v>15</v>
      </c>
      <c r="C23" s="22"/>
      <c r="D23" s="23" t="s">
        <v>56</v>
      </c>
      <c r="E23" s="23"/>
      <c r="F23" s="24">
        <f>SUM(E24:E25)</f>
        <v>2</v>
      </c>
      <c r="G23" s="25"/>
      <c r="H23" s="26"/>
      <c r="I23" s="41"/>
      <c r="J23" s="43" t="s">
        <v>57</v>
      </c>
      <c r="K23" s="53" t="s">
        <v>58</v>
      </c>
      <c r="L23" s="28" t="str">
        <f t="shared" si="0"/>
        <v>5</v>
      </c>
      <c r="M23" t="str">
        <f t="shared" si="1"/>
        <v>Раздел 5</v>
      </c>
      <c r="N23" t="str">
        <f t="shared" si="2"/>
        <v>Число и счет</v>
      </c>
      <c r="O23">
        <f t="shared" si="8"/>
        <v>1</v>
      </c>
      <c r="P23" t="str">
        <f t="shared" si="3"/>
        <v>Натуральные числа. Нуль</v>
      </c>
      <c r="Q23" t="str">
        <f t="shared" si="4"/>
        <v>Расположение на плоскости групп предметов.</v>
      </c>
      <c r="R23">
        <f t="shared" si="5"/>
        <v>0</v>
      </c>
      <c r="S23" t="str">
        <f t="shared" si="6"/>
        <v>1. Натуральные числа. Нуль</v>
      </c>
      <c r="T23" t="str">
        <f t="shared" si="7"/>
        <v>5. Число и счет</v>
      </c>
    </row>
    <row r="24" spans="1:20" hidden="1" outlineLevel="1" x14ac:dyDescent="0.25">
      <c r="C24" s="60">
        <v>6</v>
      </c>
      <c r="D24" s="55" t="s">
        <v>59</v>
      </c>
      <c r="E24" s="32">
        <v>1</v>
      </c>
      <c r="F24" s="24"/>
      <c r="H24" s="34"/>
      <c r="I24" s="51"/>
      <c r="J24" s="29"/>
      <c r="K24" s="49" t="s">
        <v>60</v>
      </c>
      <c r="L24" s="28" t="str">
        <f t="shared" si="0"/>
        <v>5</v>
      </c>
      <c r="M24" t="str">
        <f t="shared" si="1"/>
        <v>Раздел 5</v>
      </c>
      <c r="N24" t="str">
        <f t="shared" si="2"/>
        <v>Число и счет</v>
      </c>
      <c r="O24">
        <f t="shared" si="8"/>
        <v>1</v>
      </c>
      <c r="P24" t="str">
        <f t="shared" si="3"/>
        <v>Натуральные числа. Нуль</v>
      </c>
      <c r="Q24" t="str">
        <f t="shared" si="4"/>
        <v>Числа и цифры.</v>
      </c>
      <c r="R24">
        <f t="shared" si="5"/>
        <v>1</v>
      </c>
      <c r="S24" t="str">
        <f t="shared" si="6"/>
        <v>1. Натуральные числа. Нуль</v>
      </c>
      <c r="T24" t="str">
        <f t="shared" si="7"/>
        <v>5. Число и счет</v>
      </c>
    </row>
    <row r="25" spans="1:20" hidden="1" outlineLevel="1" x14ac:dyDescent="0.25">
      <c r="C25" s="22">
        <v>7</v>
      </c>
      <c r="D25" s="55" t="s">
        <v>61</v>
      </c>
      <c r="E25" s="32">
        <v>1</v>
      </c>
      <c r="F25" s="24"/>
      <c r="H25" s="61"/>
      <c r="I25" s="62"/>
      <c r="J25" s="29"/>
      <c r="K25" s="63" t="s">
        <v>62</v>
      </c>
      <c r="L25" s="28" t="str">
        <f t="shared" si="0"/>
        <v>5</v>
      </c>
      <c r="M25" t="str">
        <f t="shared" si="1"/>
        <v>Раздел 5</v>
      </c>
      <c r="N25" t="str">
        <f t="shared" si="2"/>
        <v>Число и счет</v>
      </c>
      <c r="O25">
        <f t="shared" si="8"/>
        <v>1</v>
      </c>
      <c r="P25" t="str">
        <f t="shared" si="3"/>
        <v>Натуральные числа. Нуль</v>
      </c>
      <c r="Q25" t="str">
        <f t="shared" si="4"/>
        <v>Числа и цифры от 1 до 9.</v>
      </c>
      <c r="R25">
        <f t="shared" si="5"/>
        <v>1</v>
      </c>
      <c r="S25" t="str">
        <f t="shared" si="6"/>
        <v>1. Натуральные числа. Нуль</v>
      </c>
      <c r="T25" t="str">
        <f t="shared" si="7"/>
        <v>5. Число и счет</v>
      </c>
    </row>
    <row r="26" spans="1:20" collapsed="1" x14ac:dyDescent="0.25">
      <c r="C26" s="22"/>
      <c r="D26" s="55"/>
      <c r="E26" s="55"/>
      <c r="F26" s="24"/>
      <c r="G26" s="25"/>
      <c r="H26" s="17"/>
      <c r="I26" s="47"/>
      <c r="J26" s="29"/>
      <c r="L26" s="28" t="str">
        <f t="shared" si="0"/>
        <v>5</v>
      </c>
      <c r="M26" t="str">
        <f t="shared" si="1"/>
        <v>Раздел 5</v>
      </c>
      <c r="N26" t="str">
        <f t="shared" si="2"/>
        <v>Число и счет</v>
      </c>
      <c r="O26">
        <f t="shared" si="8"/>
        <v>1</v>
      </c>
      <c r="P26" t="str">
        <f t="shared" si="3"/>
        <v>Натуральные числа. Нуль</v>
      </c>
      <c r="Q26" t="str">
        <f t="shared" si="4"/>
        <v>Числа и цифры от 1 до 9.</v>
      </c>
      <c r="R26">
        <f t="shared" si="5"/>
        <v>0</v>
      </c>
      <c r="S26" t="str">
        <f t="shared" si="6"/>
        <v>1. Натуральные числа. Нуль</v>
      </c>
      <c r="T26" t="str">
        <f t="shared" si="7"/>
        <v>5. Число и счет</v>
      </c>
    </row>
    <row r="27" spans="1:20" ht="29.25" x14ac:dyDescent="0.25">
      <c r="A27" s="12" t="s">
        <v>63</v>
      </c>
      <c r="B27" s="12"/>
      <c r="C27" s="13"/>
      <c r="D27" s="14" t="s">
        <v>29</v>
      </c>
      <c r="E27" s="14"/>
      <c r="F27" s="15"/>
      <c r="G27" s="16">
        <f>F28</f>
        <v>1</v>
      </c>
      <c r="H27" s="17"/>
      <c r="I27" s="47"/>
      <c r="J27" s="64"/>
      <c r="L27" s="28" t="str">
        <f t="shared" si="0"/>
        <v>6</v>
      </c>
      <c r="M27" t="str">
        <f t="shared" si="1"/>
        <v>Раздел 6</v>
      </c>
      <c r="N27" t="str">
        <f t="shared" si="2"/>
        <v>Пространственные отношения. Геометрические фигуры</v>
      </c>
      <c r="O27">
        <f t="shared" si="8"/>
        <v>1</v>
      </c>
      <c r="P27" t="str">
        <f t="shared" si="3"/>
        <v>Натуральные числа. Нуль</v>
      </c>
      <c r="Q27" t="str">
        <f t="shared" si="4"/>
        <v>Числа и цифры от 1 до 9.</v>
      </c>
      <c r="R27">
        <f t="shared" si="5"/>
        <v>0</v>
      </c>
      <c r="S27" t="str">
        <f t="shared" si="6"/>
        <v>1. Натуральные числа. Нуль</v>
      </c>
      <c r="T27" t="str">
        <f t="shared" si="7"/>
        <v>6. Пространственные отношения. Геометрические фигуры</v>
      </c>
    </row>
    <row r="28" spans="1:20" ht="18.75" hidden="1" outlineLevel="1" x14ac:dyDescent="0.25">
      <c r="B28" s="21" t="s">
        <v>15</v>
      </c>
      <c r="C28" s="22"/>
      <c r="D28" s="23" t="s">
        <v>64</v>
      </c>
      <c r="E28" s="23"/>
      <c r="F28" s="24">
        <f>E29</f>
        <v>1</v>
      </c>
      <c r="G28" s="25"/>
      <c r="H28" s="26"/>
      <c r="I28" s="41"/>
      <c r="J28" s="64"/>
      <c r="K28" s="39"/>
      <c r="L28" s="28" t="str">
        <f t="shared" si="0"/>
        <v>6</v>
      </c>
      <c r="M28" t="str">
        <f t="shared" si="1"/>
        <v>Раздел 6</v>
      </c>
      <c r="N28" t="str">
        <f t="shared" si="2"/>
        <v>Пространственные отношения. Геометрические фигуры</v>
      </c>
      <c r="O28">
        <f t="shared" si="8"/>
        <v>1</v>
      </c>
      <c r="P28" t="str">
        <f t="shared" si="3"/>
        <v>Геометрические фигуры</v>
      </c>
      <c r="Q28" t="str">
        <f t="shared" si="4"/>
        <v>Числа и цифры от 1 до 9.</v>
      </c>
      <c r="R28">
        <f t="shared" si="5"/>
        <v>0</v>
      </c>
      <c r="S28" t="str">
        <f t="shared" si="6"/>
        <v>1. Геометрические фигуры</v>
      </c>
      <c r="T28" t="str">
        <f t="shared" si="7"/>
        <v>6. Пространственные отношения. Геометрические фигуры</v>
      </c>
    </row>
    <row r="29" spans="1:20" ht="31.5" hidden="1" outlineLevel="1" x14ac:dyDescent="0.25">
      <c r="C29" s="60">
        <v>8</v>
      </c>
      <c r="D29" s="31" t="s">
        <v>65</v>
      </c>
      <c r="E29" s="32">
        <v>1</v>
      </c>
      <c r="F29" s="24"/>
      <c r="H29" s="26"/>
      <c r="I29" s="41"/>
      <c r="J29" s="65"/>
      <c r="K29" s="66" t="s">
        <v>66</v>
      </c>
      <c r="L29" s="28" t="str">
        <f t="shared" si="0"/>
        <v>6</v>
      </c>
      <c r="M29" t="str">
        <f t="shared" si="1"/>
        <v>Раздел 6</v>
      </c>
      <c r="N29" t="str">
        <f t="shared" si="2"/>
        <v>Пространственные отношения. Геометрические фигуры</v>
      </c>
      <c r="O29">
        <f t="shared" si="8"/>
        <v>1</v>
      </c>
      <c r="P29" t="str">
        <f t="shared" si="3"/>
        <v>Геометрические фигуры</v>
      </c>
      <c r="Q29" t="str">
        <f t="shared" si="4"/>
        <v>Конструирование плоских фигур из частей.</v>
      </c>
      <c r="R29">
        <f t="shared" si="5"/>
        <v>1</v>
      </c>
      <c r="S29" t="str">
        <f t="shared" si="6"/>
        <v>1. Геометрические фигуры</v>
      </c>
      <c r="T29" t="str">
        <f t="shared" si="7"/>
        <v>6. Пространственные отношения. Геометрические фигуры</v>
      </c>
    </row>
    <row r="30" spans="1:20" collapsed="1" x14ac:dyDescent="0.25">
      <c r="C30" s="22"/>
      <c r="D30" s="31"/>
      <c r="E30" s="31"/>
      <c r="F30" s="24"/>
      <c r="G30" s="25"/>
      <c r="H30" s="26"/>
      <c r="I30" s="41"/>
      <c r="J30" s="64"/>
      <c r="K30" s="54"/>
      <c r="L30" s="28" t="str">
        <f t="shared" si="0"/>
        <v>6</v>
      </c>
      <c r="M30" t="str">
        <f t="shared" si="1"/>
        <v>Раздел 6</v>
      </c>
      <c r="N30" t="str">
        <f t="shared" si="2"/>
        <v>Пространственные отношения. Геометрические фигуры</v>
      </c>
      <c r="O30">
        <f t="shared" si="8"/>
        <v>1</v>
      </c>
      <c r="P30" t="str">
        <f t="shared" si="3"/>
        <v>Геометрические фигуры</v>
      </c>
      <c r="Q30" t="str">
        <f t="shared" si="4"/>
        <v>Конструирование плоских фигур из частей.</v>
      </c>
      <c r="R30">
        <f t="shared" si="5"/>
        <v>0</v>
      </c>
      <c r="S30" t="str">
        <f t="shared" si="6"/>
        <v>1. Геометрические фигуры</v>
      </c>
      <c r="T30" t="str">
        <f t="shared" si="7"/>
        <v>6. Пространственные отношения. Геометрические фигуры</v>
      </c>
    </row>
    <row r="31" spans="1:20" ht="31.5" x14ac:dyDescent="0.25">
      <c r="A31" s="12" t="s">
        <v>67</v>
      </c>
      <c r="B31" s="12"/>
      <c r="C31" s="22"/>
      <c r="D31" s="14" t="s">
        <v>68</v>
      </c>
      <c r="E31" s="14"/>
      <c r="F31" s="15"/>
      <c r="G31" s="16">
        <v>1</v>
      </c>
      <c r="H31" s="17"/>
      <c r="I31" s="47"/>
      <c r="J31" s="64"/>
      <c r="K31" s="54" t="s">
        <v>69</v>
      </c>
      <c r="L31" s="28" t="str">
        <f t="shared" si="0"/>
        <v>7</v>
      </c>
      <c r="M31" t="str">
        <f t="shared" si="1"/>
        <v>Раздел 7</v>
      </c>
      <c r="N31" t="str">
        <f t="shared" si="2"/>
        <v>Арифметические действия и их свойства</v>
      </c>
      <c r="O31">
        <f t="shared" si="8"/>
        <v>1</v>
      </c>
      <c r="P31" t="str">
        <f t="shared" si="3"/>
        <v>Геометрические фигуры</v>
      </c>
      <c r="Q31" t="str">
        <f t="shared" si="4"/>
        <v>Конструирование плоских фигур из частей.</v>
      </c>
      <c r="R31">
        <f t="shared" si="5"/>
        <v>0</v>
      </c>
      <c r="S31" t="str">
        <f t="shared" si="6"/>
        <v>1. Геометрические фигуры</v>
      </c>
      <c r="T31" t="str">
        <f t="shared" si="7"/>
        <v>7. Арифметические действия и их свойства</v>
      </c>
    </row>
    <row r="32" spans="1:20" ht="31.5" hidden="1" outlineLevel="1" x14ac:dyDescent="0.25">
      <c r="B32" s="21" t="s">
        <v>15</v>
      </c>
      <c r="C32" s="13"/>
      <c r="D32" s="57" t="s">
        <v>70</v>
      </c>
      <c r="E32" s="57"/>
      <c r="F32" s="24">
        <v>1</v>
      </c>
      <c r="G32" s="25"/>
      <c r="H32" s="26"/>
      <c r="I32" s="41"/>
      <c r="J32" s="64"/>
      <c r="K32" s="48" t="s">
        <v>71</v>
      </c>
      <c r="L32" s="28" t="str">
        <f t="shared" si="0"/>
        <v>7</v>
      </c>
      <c r="M32" t="str">
        <f t="shared" si="1"/>
        <v>Раздел 7</v>
      </c>
      <c r="N32" t="str">
        <f t="shared" si="2"/>
        <v>Арифметические действия и их свойства</v>
      </c>
      <c r="O32">
        <f t="shared" si="8"/>
        <v>1</v>
      </c>
      <c r="P32" t="str">
        <f t="shared" si="3"/>
        <v>Сложение, вычитание, умножение и деление в пределах 20</v>
      </c>
      <c r="Q32" t="str">
        <f t="shared" si="4"/>
        <v>Конструирование плоских фигур из частей.</v>
      </c>
      <c r="R32">
        <f t="shared" si="5"/>
        <v>0</v>
      </c>
      <c r="S32" t="str">
        <f t="shared" si="6"/>
        <v>1. Сложение, вычитание, умножение и деление в пределах 20</v>
      </c>
      <c r="T32" t="str">
        <f t="shared" si="7"/>
        <v>7. Арифметические действия и их свойства</v>
      </c>
    </row>
    <row r="33" spans="1:20" ht="31.5" hidden="1" outlineLevel="1" x14ac:dyDescent="0.25">
      <c r="C33" s="22">
        <v>9</v>
      </c>
      <c r="D33" s="31" t="s">
        <v>72</v>
      </c>
      <c r="E33" s="32">
        <v>1</v>
      </c>
      <c r="F33" s="24"/>
      <c r="H33" s="34"/>
      <c r="I33" s="51"/>
      <c r="J33" s="64"/>
      <c r="K33" s="67" t="s">
        <v>73</v>
      </c>
      <c r="L33" s="28" t="str">
        <f t="shared" si="0"/>
        <v>7</v>
      </c>
      <c r="M33" t="str">
        <f t="shared" si="1"/>
        <v>Раздел 7</v>
      </c>
      <c r="N33" t="str">
        <f t="shared" si="2"/>
        <v>Арифметические действия и их свойства</v>
      </c>
      <c r="O33">
        <f t="shared" si="8"/>
        <v>1</v>
      </c>
      <c r="P33" t="str">
        <f t="shared" si="3"/>
        <v>Сложение, вычитание, умножение и деление в пределах 20</v>
      </c>
      <c r="Q33" t="str">
        <f t="shared" si="4"/>
        <v>Подготовка к введению сложения.</v>
      </c>
      <c r="R33">
        <f t="shared" si="5"/>
        <v>1</v>
      </c>
      <c r="S33" t="str">
        <f t="shared" si="6"/>
        <v>1. Сложение, вычитание, умножение и деление в пределах 20</v>
      </c>
      <c r="T33" t="str">
        <f t="shared" si="7"/>
        <v>7. Арифметические действия и их свойства</v>
      </c>
    </row>
    <row r="34" spans="1:20" collapsed="1" x14ac:dyDescent="0.25">
      <c r="C34" s="22"/>
      <c r="D34" s="31"/>
      <c r="E34" s="31"/>
      <c r="F34" s="24"/>
      <c r="G34" s="25"/>
      <c r="H34" s="26"/>
      <c r="I34" s="41"/>
      <c r="J34" s="64"/>
      <c r="K34" s="48"/>
      <c r="L34" s="28" t="str">
        <f t="shared" si="0"/>
        <v>7</v>
      </c>
      <c r="M34" t="str">
        <f t="shared" si="1"/>
        <v>Раздел 7</v>
      </c>
      <c r="N34" t="str">
        <f t="shared" si="2"/>
        <v>Арифметические действия и их свойства</v>
      </c>
      <c r="O34">
        <f t="shared" si="8"/>
        <v>1</v>
      </c>
      <c r="P34" t="str">
        <f t="shared" si="3"/>
        <v>Сложение, вычитание, умножение и деление в пределах 20</v>
      </c>
      <c r="Q34" t="str">
        <f t="shared" si="4"/>
        <v>Подготовка к введению сложения.</v>
      </c>
      <c r="R34">
        <f t="shared" si="5"/>
        <v>0</v>
      </c>
      <c r="S34" t="str">
        <f t="shared" si="6"/>
        <v>1. Сложение, вычитание, умножение и деление в пределах 20</v>
      </c>
      <c r="T34" t="str">
        <f t="shared" si="7"/>
        <v>7. Арифметические действия и их свойства</v>
      </c>
    </row>
    <row r="35" spans="1:20" ht="31.5" x14ac:dyDescent="0.25">
      <c r="A35" s="12" t="s">
        <v>74</v>
      </c>
      <c r="B35" s="12"/>
      <c r="C35" s="13"/>
      <c r="D35" s="14" t="s">
        <v>29</v>
      </c>
      <c r="E35" s="14"/>
      <c r="F35" s="15"/>
      <c r="G35" s="16">
        <v>1</v>
      </c>
      <c r="H35" s="26"/>
      <c r="I35" s="41"/>
      <c r="J35" s="64"/>
      <c r="K35" s="54" t="s">
        <v>75</v>
      </c>
      <c r="L35" s="28" t="str">
        <f t="shared" si="0"/>
        <v>8</v>
      </c>
      <c r="M35" t="str">
        <f t="shared" si="1"/>
        <v>Раздел 8</v>
      </c>
      <c r="N35" t="str">
        <f t="shared" si="2"/>
        <v>Пространственные отношения. Геометрические фигуры</v>
      </c>
      <c r="O35">
        <f t="shared" si="8"/>
        <v>1</v>
      </c>
      <c r="P35" t="str">
        <f t="shared" si="3"/>
        <v>Сложение, вычитание, умножение и деление в пределах 20</v>
      </c>
      <c r="Q35" t="str">
        <f t="shared" si="4"/>
        <v>Подготовка к введению сложения.</v>
      </c>
      <c r="R35">
        <f t="shared" si="5"/>
        <v>0</v>
      </c>
      <c r="S35" t="str">
        <f t="shared" si="6"/>
        <v>1. Сложение, вычитание, умножение и деление в пределах 20</v>
      </c>
      <c r="T35" t="str">
        <f t="shared" si="7"/>
        <v>8. Пространственные отношения. Геометрические фигуры</v>
      </c>
    </row>
    <row r="36" spans="1:20" ht="18.75" hidden="1" outlineLevel="1" x14ac:dyDescent="0.25">
      <c r="B36" s="21" t="s">
        <v>15</v>
      </c>
      <c r="C36" s="22"/>
      <c r="D36" s="23" t="s">
        <v>64</v>
      </c>
      <c r="E36" s="23"/>
      <c r="F36" s="24">
        <v>1</v>
      </c>
      <c r="G36" s="25"/>
      <c r="H36" s="26"/>
      <c r="I36" s="41"/>
      <c r="J36" s="64"/>
      <c r="K36" s="49" t="s">
        <v>76</v>
      </c>
      <c r="L36" s="28" t="str">
        <f t="shared" si="0"/>
        <v>8</v>
      </c>
      <c r="M36" t="str">
        <f t="shared" si="1"/>
        <v>Раздел 8</v>
      </c>
      <c r="N36" t="str">
        <f t="shared" si="2"/>
        <v>Пространственные отношения. Геометрические фигуры</v>
      </c>
      <c r="O36">
        <f t="shared" si="8"/>
        <v>1</v>
      </c>
      <c r="P36" t="str">
        <f t="shared" si="3"/>
        <v>Геометрические фигуры</v>
      </c>
      <c r="Q36" t="str">
        <f t="shared" si="4"/>
        <v>Подготовка к введению сложения.</v>
      </c>
      <c r="R36">
        <f t="shared" si="5"/>
        <v>0</v>
      </c>
      <c r="S36" t="str">
        <f t="shared" si="6"/>
        <v>1. Геометрические фигуры</v>
      </c>
      <c r="T36" t="str">
        <f t="shared" si="7"/>
        <v>8. Пространственные отношения. Геометрические фигуры</v>
      </c>
    </row>
    <row r="37" spans="1:20" ht="31.5" hidden="1" outlineLevel="1" x14ac:dyDescent="0.25">
      <c r="C37" s="22">
        <v>10</v>
      </c>
      <c r="D37" s="31" t="s">
        <v>77</v>
      </c>
      <c r="E37" s="32">
        <v>1</v>
      </c>
      <c r="F37" s="24"/>
      <c r="H37" s="26"/>
      <c r="I37" s="41"/>
      <c r="J37" s="43" t="s">
        <v>13</v>
      </c>
      <c r="K37" s="67" t="s">
        <v>78</v>
      </c>
      <c r="L37" s="28" t="str">
        <f t="shared" si="0"/>
        <v>8</v>
      </c>
      <c r="M37" t="str">
        <f t="shared" si="1"/>
        <v>Раздел 8</v>
      </c>
      <c r="N37" t="str">
        <f t="shared" si="2"/>
        <v>Пространственные отношения. Геометрические фигуры</v>
      </c>
      <c r="O37">
        <f t="shared" si="8"/>
        <v>1</v>
      </c>
      <c r="P37" t="str">
        <f t="shared" si="3"/>
        <v>Геометрические фигуры</v>
      </c>
      <c r="Q37" t="str">
        <f t="shared" si="4"/>
        <v>Развитие пространственных представлений.</v>
      </c>
      <c r="R37">
        <f t="shared" si="5"/>
        <v>1</v>
      </c>
      <c r="S37" t="str">
        <f t="shared" si="6"/>
        <v>1. Геометрические фигуры</v>
      </c>
      <c r="T37" t="str">
        <f t="shared" si="7"/>
        <v>8. Пространственные отношения. Геометрические фигуры</v>
      </c>
    </row>
    <row r="38" spans="1:20" collapsed="1" x14ac:dyDescent="0.25">
      <c r="C38" s="22"/>
      <c r="D38" s="31"/>
      <c r="E38" s="31"/>
      <c r="F38" s="24"/>
      <c r="G38" s="25"/>
      <c r="H38" s="26"/>
      <c r="I38" s="41"/>
      <c r="J38" s="43"/>
      <c r="K38" s="48"/>
      <c r="L38" s="28" t="str">
        <f t="shared" si="0"/>
        <v>8</v>
      </c>
      <c r="M38" t="str">
        <f t="shared" si="1"/>
        <v>Раздел 8</v>
      </c>
      <c r="N38" t="str">
        <f t="shared" si="2"/>
        <v>Пространственные отношения. Геометрические фигуры</v>
      </c>
      <c r="O38">
        <f t="shared" si="8"/>
        <v>1</v>
      </c>
      <c r="P38" t="str">
        <f t="shared" si="3"/>
        <v>Геометрические фигуры</v>
      </c>
      <c r="Q38" t="str">
        <f t="shared" si="4"/>
        <v>Развитие пространственных представлений.</v>
      </c>
      <c r="R38">
        <f t="shared" si="5"/>
        <v>0</v>
      </c>
      <c r="S38" t="str">
        <f t="shared" si="6"/>
        <v>1. Геометрические фигуры</v>
      </c>
      <c r="T38" t="str">
        <f t="shared" si="7"/>
        <v>8. Пространственные отношения. Геометрические фигуры</v>
      </c>
    </row>
    <row r="39" spans="1:20" ht="18.75" x14ac:dyDescent="0.25">
      <c r="A39" s="12" t="s">
        <v>79</v>
      </c>
      <c r="B39" s="12"/>
      <c r="C39" s="13"/>
      <c r="D39" s="58" t="s">
        <v>53</v>
      </c>
      <c r="E39" s="58"/>
      <c r="G39" s="16">
        <f>SUM(E41)</f>
        <v>1</v>
      </c>
      <c r="H39" s="17"/>
      <c r="I39" s="47"/>
      <c r="J39" s="43" t="s">
        <v>38</v>
      </c>
      <c r="K39" s="59"/>
      <c r="L39" s="28" t="str">
        <f t="shared" si="0"/>
        <v>9</v>
      </c>
      <c r="M39" t="str">
        <f t="shared" si="1"/>
        <v>Раздел 9</v>
      </c>
      <c r="N39" t="str">
        <f t="shared" si="2"/>
        <v>Число и счет</v>
      </c>
      <c r="O39">
        <f t="shared" si="8"/>
        <v>1</v>
      </c>
      <c r="P39" t="str">
        <f t="shared" si="3"/>
        <v>Геометрические фигуры</v>
      </c>
      <c r="Q39" t="str">
        <f t="shared" si="4"/>
        <v>Развитие пространственных представлений.</v>
      </c>
      <c r="R39">
        <f t="shared" si="5"/>
        <v>0</v>
      </c>
      <c r="S39" t="str">
        <f t="shared" si="6"/>
        <v>1. Геометрические фигуры</v>
      </c>
      <c r="T39" t="str">
        <f t="shared" si="7"/>
        <v>9. Число и счет</v>
      </c>
    </row>
    <row r="40" spans="1:20" ht="18.75" hidden="1" outlineLevel="1" x14ac:dyDescent="0.25">
      <c r="B40" s="21" t="s">
        <v>15</v>
      </c>
      <c r="C40" s="22"/>
      <c r="D40" s="68" t="s">
        <v>56</v>
      </c>
      <c r="E40" s="68"/>
      <c r="F40" s="15">
        <v>1</v>
      </c>
      <c r="G40" s="25"/>
      <c r="H40" s="26"/>
      <c r="I40" s="41"/>
      <c r="J40" s="29" t="s">
        <v>21</v>
      </c>
      <c r="K40" s="49" t="s">
        <v>80</v>
      </c>
      <c r="L40" s="28" t="str">
        <f t="shared" si="0"/>
        <v>9</v>
      </c>
      <c r="M40" t="str">
        <f t="shared" si="1"/>
        <v>Раздел 9</v>
      </c>
      <c r="N40" t="str">
        <f t="shared" si="2"/>
        <v>Число и счет</v>
      </c>
      <c r="O40">
        <f t="shared" si="8"/>
        <v>1</v>
      </c>
      <c r="P40" t="str">
        <f t="shared" si="3"/>
        <v>Натуральные числа. Нуль</v>
      </c>
      <c r="Q40" t="str">
        <f t="shared" si="4"/>
        <v>Развитие пространственных представлений.</v>
      </c>
      <c r="R40">
        <f t="shared" si="5"/>
        <v>0</v>
      </c>
      <c r="S40" t="str">
        <f t="shared" si="6"/>
        <v>1. Натуральные числа. Нуль</v>
      </c>
      <c r="T40" t="str">
        <f t="shared" si="7"/>
        <v>9. Число и счет</v>
      </c>
    </row>
    <row r="41" spans="1:20" hidden="1" outlineLevel="1" x14ac:dyDescent="0.25">
      <c r="C41" s="22">
        <v>11</v>
      </c>
      <c r="D41" s="69" t="s">
        <v>81</v>
      </c>
      <c r="E41" s="32">
        <v>1</v>
      </c>
      <c r="F41" s="15"/>
      <c r="H41" s="26"/>
      <c r="I41" s="41"/>
      <c r="J41" s="56" t="s">
        <v>43</v>
      </c>
      <c r="K41" s="63" t="s">
        <v>82</v>
      </c>
      <c r="L41" s="28" t="str">
        <f t="shared" si="0"/>
        <v>9</v>
      </c>
      <c r="M41" t="str">
        <f t="shared" si="1"/>
        <v>Раздел 9</v>
      </c>
      <c r="N41" t="str">
        <f t="shared" si="2"/>
        <v>Число и счет</v>
      </c>
      <c r="O41">
        <f t="shared" si="8"/>
        <v>1</v>
      </c>
      <c r="P41" t="str">
        <f t="shared" si="3"/>
        <v>Натуральные числа. Нуль</v>
      </c>
      <c r="Q41" t="str">
        <f t="shared" si="4"/>
        <v>Движения по шкале линейки.</v>
      </c>
      <c r="R41">
        <f t="shared" si="5"/>
        <v>1</v>
      </c>
      <c r="S41" t="str">
        <f t="shared" si="6"/>
        <v>1. Натуральные числа. Нуль</v>
      </c>
      <c r="T41" t="str">
        <f t="shared" si="7"/>
        <v>9. Число и счет</v>
      </c>
    </row>
    <row r="42" spans="1:20" collapsed="1" x14ac:dyDescent="0.25">
      <c r="C42" s="22"/>
      <c r="D42" s="69"/>
      <c r="E42" s="69"/>
      <c r="F42" s="15"/>
      <c r="G42" s="25"/>
      <c r="H42" s="26"/>
      <c r="I42" s="41"/>
      <c r="J42" s="56"/>
      <c r="K42" s="49"/>
      <c r="L42" s="28" t="str">
        <f t="shared" si="0"/>
        <v>9</v>
      </c>
      <c r="M42" t="str">
        <f t="shared" si="1"/>
        <v>Раздел 9</v>
      </c>
      <c r="N42" t="str">
        <f t="shared" si="2"/>
        <v>Число и счет</v>
      </c>
      <c r="O42">
        <f t="shared" si="8"/>
        <v>1</v>
      </c>
      <c r="P42" t="str">
        <f t="shared" si="3"/>
        <v>Натуральные числа. Нуль</v>
      </c>
      <c r="Q42" t="str">
        <f t="shared" si="4"/>
        <v>Движения по шкале линейки.</v>
      </c>
      <c r="R42">
        <f t="shared" si="5"/>
        <v>0</v>
      </c>
      <c r="S42" t="str">
        <f t="shared" si="6"/>
        <v>1. Натуральные числа. Нуль</v>
      </c>
      <c r="T42" t="str">
        <f t="shared" si="7"/>
        <v>9. Число и счет</v>
      </c>
    </row>
    <row r="43" spans="1:20" ht="31.5" customHeight="1" x14ac:dyDescent="0.25">
      <c r="A43" s="12" t="s">
        <v>83</v>
      </c>
      <c r="B43" s="12"/>
      <c r="C43" s="13"/>
      <c r="D43" s="14" t="s">
        <v>68</v>
      </c>
      <c r="E43" s="14"/>
      <c r="G43" s="16">
        <f>SUM(E45)</f>
        <v>1</v>
      </c>
      <c r="H43" s="17"/>
      <c r="I43" s="47"/>
      <c r="J43" s="29" t="s">
        <v>46</v>
      </c>
      <c r="K43" s="70" t="s">
        <v>84</v>
      </c>
      <c r="L43" s="28" t="str">
        <f t="shared" si="0"/>
        <v>10</v>
      </c>
      <c r="M43" t="str">
        <f t="shared" si="1"/>
        <v>Раздел 10</v>
      </c>
      <c r="N43" t="str">
        <f t="shared" si="2"/>
        <v>Арифметические действия и их свойства</v>
      </c>
      <c r="O43">
        <f t="shared" si="8"/>
        <v>1</v>
      </c>
      <c r="P43" t="str">
        <f t="shared" si="3"/>
        <v>Натуральные числа. Нуль</v>
      </c>
      <c r="Q43" t="str">
        <f t="shared" si="4"/>
        <v>Движения по шкале линейки.</v>
      </c>
      <c r="R43">
        <f t="shared" si="5"/>
        <v>0</v>
      </c>
      <c r="S43" t="str">
        <f t="shared" si="6"/>
        <v>1. Натуральные числа. Нуль</v>
      </c>
      <c r="T43" t="str">
        <f t="shared" si="7"/>
        <v>10. Арифметические действия и их свойства</v>
      </c>
    </row>
    <row r="44" spans="1:20" ht="31.5" hidden="1" outlineLevel="1" x14ac:dyDescent="0.25">
      <c r="B44" s="21" t="s">
        <v>15</v>
      </c>
      <c r="C44" s="22"/>
      <c r="D44" s="71" t="s">
        <v>70</v>
      </c>
      <c r="E44" s="71"/>
      <c r="F44" s="15">
        <v>1</v>
      </c>
      <c r="G44" s="25"/>
      <c r="H44" s="26"/>
      <c r="I44" s="41"/>
      <c r="J44" s="29"/>
      <c r="K44" s="72" t="s">
        <v>85</v>
      </c>
      <c r="L44" s="28" t="str">
        <f t="shared" si="0"/>
        <v>10</v>
      </c>
      <c r="M44" t="str">
        <f t="shared" si="1"/>
        <v>Раздел 10</v>
      </c>
      <c r="N44" t="str">
        <f t="shared" si="2"/>
        <v>Арифметические действия и их свойства</v>
      </c>
      <c r="O44">
        <f t="shared" si="8"/>
        <v>1</v>
      </c>
      <c r="P44" t="str">
        <f t="shared" si="3"/>
        <v>Сложение, вычитание, умножение и деление в пределах 20</v>
      </c>
      <c r="Q44" t="str">
        <f t="shared" si="4"/>
        <v>Движения по шкале линейки.</v>
      </c>
      <c r="R44">
        <f t="shared" si="5"/>
        <v>0</v>
      </c>
      <c r="S44" t="str">
        <f t="shared" si="6"/>
        <v>1. Сложение, вычитание, умножение и деление в пределах 20</v>
      </c>
      <c r="T44" t="str">
        <f t="shared" si="7"/>
        <v>10. Арифметические действия и их свойства</v>
      </c>
    </row>
    <row r="45" spans="1:20" ht="31.5" hidden="1" outlineLevel="1" x14ac:dyDescent="0.25">
      <c r="C45" s="22">
        <v>12</v>
      </c>
      <c r="D45" s="69" t="s">
        <v>86</v>
      </c>
      <c r="E45" s="32">
        <v>1</v>
      </c>
      <c r="F45" s="15"/>
      <c r="H45" s="26"/>
      <c r="I45" s="41"/>
      <c r="J45" s="43" t="s">
        <v>50</v>
      </c>
      <c r="K45" s="72" t="s">
        <v>87</v>
      </c>
      <c r="L45" s="28" t="str">
        <f t="shared" si="0"/>
        <v>10</v>
      </c>
      <c r="M45" t="str">
        <f t="shared" si="1"/>
        <v>Раздел 10</v>
      </c>
      <c r="N45" t="str">
        <f t="shared" si="2"/>
        <v>Арифметические действия и их свойства</v>
      </c>
      <c r="O45">
        <f t="shared" si="8"/>
        <v>1</v>
      </c>
      <c r="P45" t="str">
        <f t="shared" si="3"/>
        <v>Сложение, вычитание, умножение и деление в пределах 20</v>
      </c>
      <c r="Q45" t="str">
        <f t="shared" si="4"/>
        <v>Подготовка к введению вычитания.</v>
      </c>
      <c r="R45">
        <f t="shared" si="5"/>
        <v>1</v>
      </c>
      <c r="S45" t="str">
        <f t="shared" si="6"/>
        <v>1. Сложение, вычитание, умножение и деление в пределах 20</v>
      </c>
      <c r="T45" t="str">
        <f t="shared" si="7"/>
        <v>10. Арифметические действия и их свойства</v>
      </c>
    </row>
    <row r="46" spans="1:20" collapsed="1" x14ac:dyDescent="0.25">
      <c r="C46" s="22"/>
      <c r="D46" s="69"/>
      <c r="E46" s="69"/>
      <c r="F46" s="15"/>
      <c r="G46" s="25"/>
      <c r="H46" s="26"/>
      <c r="I46" s="41"/>
      <c r="J46" s="43"/>
      <c r="K46" s="72"/>
      <c r="L46" s="28" t="str">
        <f t="shared" si="0"/>
        <v>10</v>
      </c>
      <c r="M46" t="str">
        <f t="shared" si="1"/>
        <v>Раздел 10</v>
      </c>
      <c r="N46" t="str">
        <f t="shared" si="2"/>
        <v>Арифметические действия и их свойства</v>
      </c>
      <c r="O46">
        <f t="shared" si="8"/>
        <v>1</v>
      </c>
      <c r="P46" t="str">
        <f t="shared" si="3"/>
        <v>Сложение, вычитание, умножение и деление в пределах 20</v>
      </c>
      <c r="Q46" t="str">
        <f t="shared" si="4"/>
        <v>Подготовка к введению вычитания.</v>
      </c>
      <c r="R46">
        <f t="shared" si="5"/>
        <v>0</v>
      </c>
      <c r="S46" t="str">
        <f t="shared" si="6"/>
        <v>1. Сложение, вычитание, умножение и деление в пределах 20</v>
      </c>
      <c r="T46" t="str">
        <f t="shared" si="7"/>
        <v>10. Арифметические действия и их свойства</v>
      </c>
    </row>
    <row r="47" spans="1:20" ht="49.5" customHeight="1" x14ac:dyDescent="0.25">
      <c r="A47" s="12" t="s">
        <v>88</v>
      </c>
      <c r="B47" s="12"/>
      <c r="C47" s="13"/>
      <c r="D47" s="14" t="s">
        <v>12</v>
      </c>
      <c r="E47" s="14"/>
      <c r="G47" s="16">
        <f>SUM(E49:E50)</f>
        <v>2</v>
      </c>
      <c r="H47" s="17"/>
      <c r="I47" s="47"/>
      <c r="J47" s="73" t="s">
        <v>89</v>
      </c>
      <c r="K47" s="70" t="s">
        <v>90</v>
      </c>
      <c r="L47" s="28" t="str">
        <f t="shared" si="0"/>
        <v>11</v>
      </c>
      <c r="M47" t="str">
        <f t="shared" si="1"/>
        <v>Раздел 11</v>
      </c>
      <c r="N47" t="str">
        <f t="shared" si="2"/>
        <v>Множество предметов. Отношения между предметами и между множествами предметов</v>
      </c>
      <c r="O47">
        <f t="shared" si="8"/>
        <v>1</v>
      </c>
      <c r="P47" t="str">
        <f t="shared" si="3"/>
        <v>Сложение, вычитание, умножение и деление в пределах 20</v>
      </c>
      <c r="Q47" t="str">
        <f t="shared" si="4"/>
        <v>Подготовка к введению вычитания.</v>
      </c>
      <c r="R47">
        <f t="shared" si="5"/>
        <v>0</v>
      </c>
      <c r="S47" t="str">
        <f t="shared" si="6"/>
        <v>1. Сложение, вычитание, умножение и деление в пределах 20</v>
      </c>
      <c r="T47" t="str">
        <f t="shared" si="7"/>
        <v>11. Множество предметов. Отношения между предметами и между множествами предметов</v>
      </c>
    </row>
    <row r="48" spans="1:20" ht="31.5" hidden="1" outlineLevel="1" x14ac:dyDescent="0.25">
      <c r="B48" s="21" t="s">
        <v>15</v>
      </c>
      <c r="C48" s="22"/>
      <c r="D48" s="57" t="s">
        <v>91</v>
      </c>
      <c r="E48" s="57"/>
      <c r="F48" s="24">
        <v>2</v>
      </c>
      <c r="G48" s="25"/>
      <c r="H48" s="26"/>
      <c r="I48" s="41"/>
      <c r="J48" s="43" t="s">
        <v>92</v>
      </c>
      <c r="K48" s="72" t="s">
        <v>93</v>
      </c>
      <c r="L48" s="28" t="str">
        <f t="shared" si="0"/>
        <v>11</v>
      </c>
      <c r="M48" t="str">
        <f t="shared" si="1"/>
        <v>Раздел 11</v>
      </c>
      <c r="N48" t="str">
        <f t="shared" si="2"/>
        <v>Множество предметов. Отношения между предметами и между множествами предметов</v>
      </c>
      <c r="O48">
        <f t="shared" si="8"/>
        <v>1</v>
      </c>
      <c r="P48" t="str">
        <f t="shared" si="3"/>
        <v>Отношения между множествами предметов</v>
      </c>
      <c r="Q48" t="str">
        <f t="shared" si="4"/>
        <v>Подготовка к введению вычитания.</v>
      </c>
      <c r="R48">
        <f t="shared" si="5"/>
        <v>0</v>
      </c>
      <c r="S48" t="str">
        <f t="shared" si="6"/>
        <v>1. Отношения между множествами предметов</v>
      </c>
      <c r="T48" t="str">
        <f t="shared" si="7"/>
        <v>11. Множество предметов. Отношения между предметами и между множествами предметов</v>
      </c>
    </row>
    <row r="49" spans="1:20" ht="31.5" hidden="1" outlineLevel="1" x14ac:dyDescent="0.25">
      <c r="C49" s="60">
        <v>13</v>
      </c>
      <c r="D49" s="31" t="s">
        <v>94</v>
      </c>
      <c r="E49" s="32">
        <v>1</v>
      </c>
      <c r="F49" s="24"/>
      <c r="H49" s="34"/>
      <c r="I49" s="51"/>
      <c r="J49" s="64"/>
      <c r="K49" s="74" t="s">
        <v>95</v>
      </c>
      <c r="L49" s="28" t="str">
        <f t="shared" si="0"/>
        <v>11</v>
      </c>
      <c r="M49" t="str">
        <f t="shared" si="1"/>
        <v>Раздел 11</v>
      </c>
      <c r="N49" t="str">
        <f t="shared" si="2"/>
        <v>Множество предметов. Отношения между предметами и между множествами предметов</v>
      </c>
      <c r="O49">
        <f t="shared" si="8"/>
        <v>1</v>
      </c>
      <c r="P49" t="str">
        <f t="shared" si="3"/>
        <v>Отношения между множествами предметов</v>
      </c>
      <c r="Q49" t="str">
        <f t="shared" si="4"/>
        <v>Сравнение двух множеств предметов по их численностям.</v>
      </c>
      <c r="R49">
        <f t="shared" si="5"/>
        <v>1</v>
      </c>
      <c r="S49" t="str">
        <f t="shared" si="6"/>
        <v>1. Отношения между множествами предметов</v>
      </c>
      <c r="T49" t="str">
        <f t="shared" si="7"/>
        <v>11. Множество предметов. Отношения между предметами и между множествами предметов</v>
      </c>
    </row>
    <row r="50" spans="1:20" hidden="1" outlineLevel="1" x14ac:dyDescent="0.25">
      <c r="C50" s="22">
        <v>14</v>
      </c>
      <c r="D50" s="55" t="s">
        <v>96</v>
      </c>
      <c r="E50" s="32">
        <v>1</v>
      </c>
      <c r="F50" s="24"/>
      <c r="H50" s="26"/>
      <c r="I50" s="47"/>
      <c r="J50" s="64"/>
      <c r="K50" s="49"/>
      <c r="L50" s="28" t="str">
        <f t="shared" si="0"/>
        <v>11</v>
      </c>
      <c r="M50" t="str">
        <f t="shared" si="1"/>
        <v>Раздел 11</v>
      </c>
      <c r="N50" t="str">
        <f t="shared" si="2"/>
        <v>Множество предметов. Отношения между предметами и между множествами предметов</v>
      </c>
      <c r="O50">
        <f t="shared" si="8"/>
        <v>1</v>
      </c>
      <c r="P50" t="str">
        <f t="shared" si="3"/>
        <v>Отношения между множествами предметов</v>
      </c>
      <c r="Q50" t="str">
        <f t="shared" si="4"/>
        <v>На сколько больше или меньше?</v>
      </c>
      <c r="R50">
        <f t="shared" si="5"/>
        <v>1</v>
      </c>
      <c r="S50" t="str">
        <f t="shared" si="6"/>
        <v>1. Отношения между множествами предметов</v>
      </c>
      <c r="T50" t="str">
        <f t="shared" si="7"/>
        <v>11. Множество предметов. Отношения между предметами и между множествами предметов</v>
      </c>
    </row>
    <row r="51" spans="1:20" collapsed="1" x14ac:dyDescent="0.25">
      <c r="C51" s="22"/>
      <c r="D51" s="55"/>
      <c r="E51" s="55"/>
      <c r="F51" s="24"/>
      <c r="G51" s="25"/>
      <c r="H51" s="26"/>
      <c r="I51" s="47"/>
      <c r="J51" s="64"/>
      <c r="K51" s="49"/>
      <c r="L51" s="28" t="str">
        <f t="shared" si="0"/>
        <v>11</v>
      </c>
      <c r="M51" t="str">
        <f t="shared" si="1"/>
        <v>Раздел 11</v>
      </c>
      <c r="N51" t="str">
        <f t="shared" si="2"/>
        <v>Множество предметов. Отношения между предметами и между множествами предметов</v>
      </c>
      <c r="O51">
        <f t="shared" si="8"/>
        <v>1</v>
      </c>
      <c r="P51" t="str">
        <f t="shared" si="3"/>
        <v>Отношения между множествами предметов</v>
      </c>
      <c r="Q51" t="str">
        <f t="shared" si="4"/>
        <v>На сколько больше или меньше?</v>
      </c>
      <c r="R51">
        <f t="shared" si="5"/>
        <v>0</v>
      </c>
      <c r="S51" t="str">
        <f t="shared" si="6"/>
        <v>1. Отношения между множествами предметов</v>
      </c>
      <c r="T51" t="str">
        <f t="shared" si="7"/>
        <v>11. Множество предметов. Отношения между предметами и между множествами предметов</v>
      </c>
    </row>
    <row r="52" spans="1:20" ht="18.75" x14ac:dyDescent="0.25">
      <c r="A52" s="12" t="s">
        <v>97</v>
      </c>
      <c r="B52" s="12"/>
      <c r="C52" s="13"/>
      <c r="D52" s="14" t="s">
        <v>98</v>
      </c>
      <c r="E52" s="14"/>
      <c r="G52" s="16">
        <f>SUM(E54:E55)</f>
        <v>2</v>
      </c>
      <c r="H52" s="17"/>
      <c r="I52" s="47"/>
      <c r="J52" s="64"/>
      <c r="K52" s="59" t="s">
        <v>99</v>
      </c>
      <c r="L52" s="28" t="str">
        <f t="shared" si="0"/>
        <v>12</v>
      </c>
      <c r="M52" t="str">
        <f t="shared" si="1"/>
        <v>Раздел 12</v>
      </c>
      <c r="N52" t="str">
        <f t="shared" si="2"/>
        <v>Работа с текстовыми задачами</v>
      </c>
      <c r="O52">
        <f t="shared" si="8"/>
        <v>1</v>
      </c>
      <c r="P52" t="str">
        <f t="shared" si="3"/>
        <v>Отношения между множествами предметов</v>
      </c>
      <c r="Q52" t="str">
        <f t="shared" si="4"/>
        <v>На сколько больше или меньше?</v>
      </c>
      <c r="R52">
        <f t="shared" si="5"/>
        <v>0</v>
      </c>
      <c r="S52" t="str">
        <f t="shared" si="6"/>
        <v>1. Отношения между множествами предметов</v>
      </c>
      <c r="T52" t="str">
        <f t="shared" si="7"/>
        <v>12. Работа с текстовыми задачами</v>
      </c>
    </row>
    <row r="53" spans="1:20" ht="30" hidden="1" outlineLevel="1" x14ac:dyDescent="0.25">
      <c r="B53" s="21" t="s">
        <v>15</v>
      </c>
      <c r="C53" s="22"/>
      <c r="D53" s="57" t="s">
        <v>100</v>
      </c>
      <c r="E53" s="57"/>
      <c r="F53" s="24">
        <v>2</v>
      </c>
      <c r="G53" s="25"/>
      <c r="H53" s="26"/>
      <c r="I53" s="41"/>
      <c r="J53" s="64"/>
      <c r="K53" s="53" t="s">
        <v>101</v>
      </c>
      <c r="L53" s="28" t="str">
        <f t="shared" si="0"/>
        <v>12</v>
      </c>
      <c r="M53" t="str">
        <f t="shared" si="1"/>
        <v>Раздел 12</v>
      </c>
      <c r="N53" t="str">
        <f t="shared" si="2"/>
        <v>Работа с текстовыми задачами</v>
      </c>
      <c r="O53">
        <f t="shared" si="8"/>
        <v>1</v>
      </c>
      <c r="P53" t="str">
        <f t="shared" si="3"/>
        <v>Текстовая арифметическая задача и её решение</v>
      </c>
      <c r="Q53" t="str">
        <f t="shared" si="4"/>
        <v>На сколько больше или меньше?</v>
      </c>
      <c r="R53">
        <f t="shared" si="5"/>
        <v>0</v>
      </c>
      <c r="S53" t="str">
        <f t="shared" si="6"/>
        <v>1. Текстовая арифметическая задача и её решение</v>
      </c>
      <c r="T53" t="str">
        <f t="shared" si="7"/>
        <v>12. Работа с текстовыми задачами</v>
      </c>
    </row>
    <row r="54" spans="1:20" ht="31.5" hidden="1" outlineLevel="1" x14ac:dyDescent="0.25">
      <c r="C54" s="60">
        <v>15</v>
      </c>
      <c r="D54" s="31" t="s">
        <v>102</v>
      </c>
      <c r="E54" s="32">
        <v>1</v>
      </c>
      <c r="F54" s="24"/>
      <c r="H54" s="34"/>
      <c r="I54" s="51"/>
      <c r="J54" s="64"/>
      <c r="K54" s="52" t="s">
        <v>103</v>
      </c>
      <c r="L54" s="28" t="str">
        <f t="shared" si="0"/>
        <v>12</v>
      </c>
      <c r="M54" t="str">
        <f t="shared" si="1"/>
        <v>Раздел 12</v>
      </c>
      <c r="N54" t="str">
        <f t="shared" si="2"/>
        <v>Работа с текстовыми задачами</v>
      </c>
      <c r="O54">
        <f t="shared" si="8"/>
        <v>1</v>
      </c>
      <c r="P54" t="str">
        <f t="shared" si="3"/>
        <v>Текстовая арифметическая задача и её решение</v>
      </c>
      <c r="Q54" t="str">
        <f t="shared" si="4"/>
        <v>Подготовка к решению арифметических задач</v>
      </c>
      <c r="R54">
        <f t="shared" si="5"/>
        <v>1</v>
      </c>
      <c r="S54" t="str">
        <f t="shared" si="6"/>
        <v>1. Текстовая арифметическая задача и её решение</v>
      </c>
      <c r="T54" t="str">
        <f t="shared" si="7"/>
        <v>12. Работа с текстовыми задачами</v>
      </c>
    </row>
    <row r="55" spans="1:20" ht="33.75" hidden="1" customHeight="1" outlineLevel="1" x14ac:dyDescent="0.25">
      <c r="C55" s="22">
        <v>16</v>
      </c>
      <c r="D55" s="31" t="s">
        <v>104</v>
      </c>
      <c r="E55" s="32">
        <v>1</v>
      </c>
      <c r="F55" s="24"/>
      <c r="H55" s="26"/>
      <c r="I55" s="47"/>
      <c r="J55" s="65"/>
      <c r="K55" s="67" t="s">
        <v>105</v>
      </c>
      <c r="L55" s="28" t="str">
        <f t="shared" si="0"/>
        <v>12</v>
      </c>
      <c r="M55" t="str">
        <f t="shared" si="1"/>
        <v>Раздел 12</v>
      </c>
      <c r="N55" t="str">
        <f t="shared" si="2"/>
        <v>Работа с текстовыми задачами</v>
      </c>
      <c r="O55">
        <f t="shared" si="8"/>
        <v>1</v>
      </c>
      <c r="P55" t="str">
        <f t="shared" si="3"/>
        <v>Текстовая арифметическая задача и её решение</v>
      </c>
      <c r="Q55" t="str">
        <f t="shared" si="4"/>
        <v>Подготовка к решению арифметических задач. Письмо цифры 7</v>
      </c>
      <c r="R55">
        <f t="shared" si="5"/>
        <v>1</v>
      </c>
      <c r="S55" t="str">
        <f t="shared" si="6"/>
        <v>1. Текстовая арифметическая задача и её решение</v>
      </c>
      <c r="T55" t="str">
        <f t="shared" si="7"/>
        <v>12. Работа с текстовыми задачами</v>
      </c>
    </row>
    <row r="56" spans="1:20" collapsed="1" x14ac:dyDescent="0.25">
      <c r="C56" s="22"/>
      <c r="D56" s="31"/>
      <c r="E56" s="31"/>
      <c r="F56" s="24"/>
      <c r="G56" s="25"/>
      <c r="H56" s="26"/>
      <c r="I56" s="47"/>
      <c r="J56" s="64"/>
      <c r="K56" s="48"/>
      <c r="L56" s="28" t="str">
        <f t="shared" si="0"/>
        <v>12</v>
      </c>
      <c r="M56" t="str">
        <f t="shared" si="1"/>
        <v>Раздел 12</v>
      </c>
      <c r="N56" t="str">
        <f t="shared" si="2"/>
        <v>Работа с текстовыми задачами</v>
      </c>
      <c r="O56">
        <f t="shared" si="8"/>
        <v>1</v>
      </c>
      <c r="P56" t="str">
        <f t="shared" si="3"/>
        <v>Текстовая арифметическая задача и её решение</v>
      </c>
      <c r="Q56" t="str">
        <f t="shared" si="4"/>
        <v>Подготовка к решению арифметических задач. Письмо цифры 7</v>
      </c>
      <c r="R56">
        <f t="shared" si="5"/>
        <v>0</v>
      </c>
      <c r="S56" t="str">
        <f t="shared" si="6"/>
        <v>1. Текстовая арифметическая задача и её решение</v>
      </c>
      <c r="T56" t="str">
        <f t="shared" si="7"/>
        <v>12. Работа с текстовыми задачами</v>
      </c>
    </row>
    <row r="57" spans="1:20" ht="31.5" customHeight="1" x14ac:dyDescent="0.25">
      <c r="A57" s="12" t="s">
        <v>106</v>
      </c>
      <c r="B57" s="12"/>
      <c r="C57" s="13"/>
      <c r="D57" s="14" t="s">
        <v>68</v>
      </c>
      <c r="E57" s="14"/>
      <c r="G57" s="16">
        <f>SUM(E59:E60)</f>
        <v>2</v>
      </c>
      <c r="H57" s="17"/>
      <c r="I57" s="47"/>
      <c r="J57" s="43" t="s">
        <v>107</v>
      </c>
      <c r="K57" s="54" t="s">
        <v>69</v>
      </c>
      <c r="L57" s="28" t="str">
        <f t="shared" si="0"/>
        <v>13</v>
      </c>
      <c r="M57" t="str">
        <f t="shared" si="1"/>
        <v>Раздел 13</v>
      </c>
      <c r="N57" t="str">
        <f t="shared" si="2"/>
        <v>Арифметические действия и их свойства</v>
      </c>
      <c r="O57">
        <f t="shared" si="8"/>
        <v>1</v>
      </c>
      <c r="P57" t="str">
        <f t="shared" si="3"/>
        <v>Текстовая арифметическая задача и её решение</v>
      </c>
      <c r="Q57" t="str">
        <f t="shared" si="4"/>
        <v>Подготовка к решению арифметических задач. Письмо цифры 7</v>
      </c>
      <c r="R57">
        <f t="shared" si="5"/>
        <v>0</v>
      </c>
      <c r="S57" t="str">
        <f t="shared" si="6"/>
        <v>1. Текстовая арифметическая задача и её решение</v>
      </c>
      <c r="T57" t="str">
        <f t="shared" si="7"/>
        <v>13. Арифметические действия и их свойства</v>
      </c>
    </row>
    <row r="58" spans="1:20" ht="31.5" hidden="1" outlineLevel="1" x14ac:dyDescent="0.25">
      <c r="B58" s="21" t="s">
        <v>15</v>
      </c>
      <c r="C58" s="22"/>
      <c r="D58" s="57" t="s">
        <v>70</v>
      </c>
      <c r="E58" s="57"/>
      <c r="F58" s="24">
        <v>2</v>
      </c>
      <c r="G58" s="25"/>
      <c r="H58" s="26"/>
      <c r="I58" s="41"/>
      <c r="J58" s="43" t="s">
        <v>38</v>
      </c>
      <c r="K58" s="48" t="s">
        <v>108</v>
      </c>
      <c r="L58" s="28" t="str">
        <f t="shared" si="0"/>
        <v>13</v>
      </c>
      <c r="M58" t="str">
        <f t="shared" si="1"/>
        <v>Раздел 13</v>
      </c>
      <c r="N58" t="str">
        <f t="shared" si="2"/>
        <v>Арифметические действия и их свойства</v>
      </c>
      <c r="O58">
        <f t="shared" si="8"/>
        <v>1</v>
      </c>
      <c r="P58" t="str">
        <f t="shared" si="3"/>
        <v>Сложение, вычитание, умножение и деление в пределах 20</v>
      </c>
      <c r="Q58" t="str">
        <f t="shared" si="4"/>
        <v>Подготовка к решению арифметических задач. Письмо цифры 7</v>
      </c>
      <c r="R58">
        <f t="shared" si="5"/>
        <v>0</v>
      </c>
      <c r="S58" t="str">
        <f t="shared" si="6"/>
        <v>1. Сложение, вычитание, умножение и деление в пределах 20</v>
      </c>
      <c r="T58" t="str">
        <f t="shared" si="7"/>
        <v>13. Арифметические действия и их свойства</v>
      </c>
    </row>
    <row r="59" spans="1:20" ht="31.5" hidden="1" outlineLevel="1" x14ac:dyDescent="0.25">
      <c r="C59" s="60">
        <v>17</v>
      </c>
      <c r="D59" s="31" t="s">
        <v>109</v>
      </c>
      <c r="E59" s="32">
        <v>1</v>
      </c>
      <c r="F59" s="24"/>
      <c r="H59" s="34"/>
      <c r="I59" s="51"/>
      <c r="J59" s="29" t="s">
        <v>21</v>
      </c>
      <c r="K59" s="53" t="s">
        <v>110</v>
      </c>
      <c r="L59" s="28" t="str">
        <f t="shared" si="0"/>
        <v>13</v>
      </c>
      <c r="M59" t="str">
        <f t="shared" si="1"/>
        <v>Раздел 13</v>
      </c>
      <c r="N59" t="str">
        <f t="shared" si="2"/>
        <v>Арифметические действия и их свойства</v>
      </c>
      <c r="O59">
        <f t="shared" si="8"/>
        <v>1</v>
      </c>
      <c r="P59" t="str">
        <f t="shared" si="3"/>
        <v>Сложение, вычитание, умножение и деление в пределах 20</v>
      </c>
      <c r="Q59" t="str">
        <f t="shared" si="4"/>
        <v>Сложение чисел.</v>
      </c>
      <c r="R59">
        <f t="shared" si="5"/>
        <v>1</v>
      </c>
      <c r="S59" t="str">
        <f t="shared" si="6"/>
        <v>1. Сложение, вычитание, умножение и деление в пределах 20</v>
      </c>
      <c r="T59" t="str">
        <f t="shared" si="7"/>
        <v>13. Арифметические действия и их свойства</v>
      </c>
    </row>
    <row r="60" spans="1:20" hidden="1" outlineLevel="1" x14ac:dyDescent="0.25">
      <c r="C60" s="22">
        <v>18</v>
      </c>
      <c r="D60" s="31" t="s">
        <v>111</v>
      </c>
      <c r="E60" s="32">
        <v>1</v>
      </c>
      <c r="F60" s="24"/>
      <c r="H60" s="26"/>
      <c r="I60" s="47"/>
      <c r="J60" s="56" t="s">
        <v>43</v>
      </c>
      <c r="K60" s="63" t="s">
        <v>112</v>
      </c>
      <c r="L60" s="28" t="str">
        <f t="shared" si="0"/>
        <v>13</v>
      </c>
      <c r="M60" t="str">
        <f t="shared" si="1"/>
        <v>Раздел 13</v>
      </c>
      <c r="N60" t="str">
        <f t="shared" si="2"/>
        <v>Арифметические действия и их свойства</v>
      </c>
      <c r="O60">
        <f t="shared" si="8"/>
        <v>1</v>
      </c>
      <c r="P60" t="str">
        <f t="shared" si="3"/>
        <v>Сложение, вычитание, умножение и деление в пределах 20</v>
      </c>
      <c r="Q60" t="str">
        <f t="shared" si="4"/>
        <v>Вычитание чисел.</v>
      </c>
      <c r="R60">
        <f t="shared" si="5"/>
        <v>1</v>
      </c>
      <c r="S60" t="str">
        <f t="shared" si="6"/>
        <v>1. Сложение, вычитание, умножение и деление в пределах 20</v>
      </c>
      <c r="T60" t="str">
        <f t="shared" si="7"/>
        <v>13. Арифметические действия и их свойства</v>
      </c>
    </row>
    <row r="61" spans="1:20" collapsed="1" x14ac:dyDescent="0.25">
      <c r="C61" s="22"/>
      <c r="D61" s="31"/>
      <c r="E61" s="31"/>
      <c r="F61" s="24"/>
      <c r="G61" s="25"/>
      <c r="H61" s="26"/>
      <c r="I61" s="47"/>
      <c r="J61" s="56"/>
      <c r="K61" s="49"/>
      <c r="L61" s="28" t="str">
        <f t="shared" si="0"/>
        <v>13</v>
      </c>
      <c r="M61" t="str">
        <f t="shared" si="1"/>
        <v>Раздел 13</v>
      </c>
      <c r="N61" t="str">
        <f t="shared" si="2"/>
        <v>Арифметические действия и их свойства</v>
      </c>
      <c r="O61">
        <f t="shared" si="8"/>
        <v>1</v>
      </c>
      <c r="P61" t="str">
        <f t="shared" si="3"/>
        <v>Сложение, вычитание, умножение и деление в пределах 20</v>
      </c>
      <c r="Q61" t="str">
        <f t="shared" si="4"/>
        <v>Вычитание чисел.</v>
      </c>
      <c r="R61">
        <f t="shared" si="5"/>
        <v>0</v>
      </c>
      <c r="S61" t="str">
        <f t="shared" si="6"/>
        <v>1. Сложение, вычитание, умножение и деление в пределах 20</v>
      </c>
      <c r="T61" t="str">
        <f t="shared" si="7"/>
        <v>13. Арифметические действия и их свойства</v>
      </c>
    </row>
    <row r="62" spans="1:20" ht="18.75" x14ac:dyDescent="0.25">
      <c r="A62" s="12" t="s">
        <v>113</v>
      </c>
      <c r="B62" s="12"/>
      <c r="C62" s="13"/>
      <c r="D62" s="14" t="s">
        <v>53</v>
      </c>
      <c r="E62" s="75"/>
      <c r="G62" s="16">
        <f>SUM(E64:E65)</f>
        <v>2</v>
      </c>
      <c r="H62" s="17"/>
      <c r="I62" s="47"/>
      <c r="J62" s="29" t="s">
        <v>46</v>
      </c>
      <c r="K62" s="59" t="s">
        <v>114</v>
      </c>
      <c r="L62" s="28" t="str">
        <f t="shared" si="0"/>
        <v>14</v>
      </c>
      <c r="M62" t="str">
        <f t="shared" si="1"/>
        <v>Раздел 14</v>
      </c>
      <c r="N62" t="str">
        <f t="shared" si="2"/>
        <v>Число и счет</v>
      </c>
      <c r="O62">
        <f t="shared" si="8"/>
        <v>1</v>
      </c>
      <c r="P62" t="str">
        <f t="shared" si="3"/>
        <v>Сложение, вычитание, умножение и деление в пределах 20</v>
      </c>
      <c r="Q62" t="str">
        <f t="shared" si="4"/>
        <v>Вычитание чисел.</v>
      </c>
      <c r="R62">
        <f t="shared" si="5"/>
        <v>0</v>
      </c>
      <c r="S62" t="str">
        <f t="shared" si="6"/>
        <v>1. Сложение, вычитание, умножение и деление в пределах 20</v>
      </c>
      <c r="T62" t="str">
        <f t="shared" si="7"/>
        <v>14. Число и счет</v>
      </c>
    </row>
    <row r="63" spans="1:20" ht="18.75" hidden="1" outlineLevel="1" x14ac:dyDescent="0.25">
      <c r="B63" s="21" t="s">
        <v>15</v>
      </c>
      <c r="C63" s="22"/>
      <c r="D63" s="23" t="s">
        <v>56</v>
      </c>
      <c r="E63" s="23"/>
      <c r="F63" s="24">
        <v>2</v>
      </c>
      <c r="G63" s="25"/>
      <c r="H63" s="26"/>
      <c r="I63" s="41"/>
      <c r="J63" s="29"/>
      <c r="K63" s="49" t="s">
        <v>115</v>
      </c>
      <c r="L63" s="28" t="str">
        <f t="shared" si="0"/>
        <v>14</v>
      </c>
      <c r="M63" t="str">
        <f t="shared" si="1"/>
        <v>Раздел 14</v>
      </c>
      <c r="N63" t="str">
        <f t="shared" si="2"/>
        <v>Число и счет</v>
      </c>
      <c r="O63">
        <f t="shared" si="8"/>
        <v>1</v>
      </c>
      <c r="P63" t="str">
        <f t="shared" si="3"/>
        <v>Натуральные числа. Нуль</v>
      </c>
      <c r="Q63" t="str">
        <f t="shared" si="4"/>
        <v>Вычитание чисел.</v>
      </c>
      <c r="R63">
        <f t="shared" si="5"/>
        <v>0</v>
      </c>
      <c r="S63" t="str">
        <f t="shared" si="6"/>
        <v>1. Натуральные числа. Нуль</v>
      </c>
      <c r="T63" t="str">
        <f t="shared" si="7"/>
        <v>14. Число и счет</v>
      </c>
    </row>
    <row r="64" spans="1:20" hidden="1" outlineLevel="1" x14ac:dyDescent="0.25">
      <c r="C64" s="60">
        <v>19</v>
      </c>
      <c r="D64" s="31" t="s">
        <v>116</v>
      </c>
      <c r="E64" s="32">
        <v>1</v>
      </c>
      <c r="F64" s="24"/>
      <c r="H64" s="34"/>
      <c r="I64" s="51"/>
      <c r="J64" s="43" t="s">
        <v>50</v>
      </c>
      <c r="K64" s="49" t="s">
        <v>117</v>
      </c>
      <c r="L64" s="28" t="str">
        <f t="shared" si="0"/>
        <v>14</v>
      </c>
      <c r="M64" t="str">
        <f t="shared" si="1"/>
        <v>Раздел 14</v>
      </c>
      <c r="N64" t="str">
        <f t="shared" si="2"/>
        <v>Число и счет</v>
      </c>
      <c r="O64">
        <f t="shared" si="8"/>
        <v>1</v>
      </c>
      <c r="P64" t="str">
        <f t="shared" si="3"/>
        <v>Натуральные числа. Нуль</v>
      </c>
      <c r="Q64" t="str">
        <f t="shared" si="4"/>
        <v>Число и цифра.</v>
      </c>
      <c r="R64">
        <f t="shared" si="5"/>
        <v>1</v>
      </c>
      <c r="S64" t="str">
        <f t="shared" si="6"/>
        <v>1. Натуральные числа. Нуль</v>
      </c>
      <c r="T64" t="str">
        <f t="shared" si="7"/>
        <v>14. Число и счет</v>
      </c>
    </row>
    <row r="65" spans="1:20" ht="31.5" hidden="1" outlineLevel="1" x14ac:dyDescent="0.25">
      <c r="C65" s="22">
        <v>20</v>
      </c>
      <c r="D65" s="31" t="s">
        <v>118</v>
      </c>
      <c r="E65" s="32">
        <v>1</v>
      </c>
      <c r="F65" s="24"/>
      <c r="H65" s="26"/>
      <c r="I65" s="41"/>
      <c r="J65" s="56" t="s">
        <v>54</v>
      </c>
      <c r="K65" s="53" t="s">
        <v>119</v>
      </c>
      <c r="L65" s="28" t="str">
        <f t="shared" si="0"/>
        <v>14</v>
      </c>
      <c r="M65" t="str">
        <f t="shared" si="1"/>
        <v>Раздел 14</v>
      </c>
      <c r="N65" t="str">
        <f t="shared" si="2"/>
        <v>Число и счет</v>
      </c>
      <c r="O65">
        <f t="shared" si="8"/>
        <v>1</v>
      </c>
      <c r="P65" t="str">
        <f t="shared" si="3"/>
        <v>Натуральные числа. Нуль</v>
      </c>
      <c r="Q65" t="str">
        <f t="shared" si="4"/>
        <v>Число и цифра 0.</v>
      </c>
      <c r="R65">
        <f t="shared" si="5"/>
        <v>1</v>
      </c>
      <c r="S65" t="str">
        <f t="shared" si="6"/>
        <v>1. Натуральные числа. Нуль</v>
      </c>
      <c r="T65" t="str">
        <f t="shared" si="7"/>
        <v>14. Число и счет</v>
      </c>
    </row>
    <row r="66" spans="1:20" collapsed="1" x14ac:dyDescent="0.25">
      <c r="C66" s="22"/>
      <c r="D66" s="31"/>
      <c r="E66" s="31"/>
      <c r="F66" s="24"/>
      <c r="G66" s="25"/>
      <c r="H66" s="26"/>
      <c r="I66" s="41"/>
      <c r="J66" s="56"/>
      <c r="K66" s="53"/>
      <c r="L66" s="28" t="str">
        <f t="shared" si="0"/>
        <v>14</v>
      </c>
      <c r="M66" t="str">
        <f t="shared" si="1"/>
        <v>Раздел 14</v>
      </c>
      <c r="N66" t="str">
        <f t="shared" si="2"/>
        <v>Число и счет</v>
      </c>
      <c r="O66">
        <f t="shared" si="8"/>
        <v>1</v>
      </c>
      <c r="P66" t="str">
        <f t="shared" si="3"/>
        <v>Натуральные числа. Нуль</v>
      </c>
      <c r="Q66" t="str">
        <f t="shared" si="4"/>
        <v>Число и цифра 0.</v>
      </c>
      <c r="R66">
        <f t="shared" si="5"/>
        <v>0</v>
      </c>
      <c r="S66" t="str">
        <f t="shared" si="6"/>
        <v>1. Натуральные числа. Нуль</v>
      </c>
      <c r="T66" t="str">
        <f t="shared" si="7"/>
        <v>14. Число и счет</v>
      </c>
    </row>
    <row r="67" spans="1:20" ht="31.5" x14ac:dyDescent="0.25">
      <c r="A67" s="12" t="s">
        <v>120</v>
      </c>
      <c r="B67" s="12"/>
      <c r="C67" s="13"/>
      <c r="D67" s="58" t="s">
        <v>121</v>
      </c>
      <c r="E67" s="58"/>
      <c r="G67" s="16">
        <f>SUM(E69:E70)</f>
        <v>2</v>
      </c>
      <c r="H67" s="17"/>
      <c r="I67" s="47"/>
      <c r="J67" s="43" t="s">
        <v>57</v>
      </c>
      <c r="K67" s="59" t="s">
        <v>122</v>
      </c>
      <c r="L67" s="28" t="str">
        <f t="shared" si="0"/>
        <v>15</v>
      </c>
      <c r="M67" t="str">
        <f t="shared" si="1"/>
        <v>Раздел 15</v>
      </c>
      <c r="N67" t="str">
        <f t="shared" si="2"/>
        <v>Величины</v>
      </c>
      <c r="O67">
        <f t="shared" si="8"/>
        <v>1</v>
      </c>
      <c r="P67" t="str">
        <f t="shared" si="3"/>
        <v>Натуральные числа. Нуль</v>
      </c>
      <c r="Q67" t="str">
        <f t="shared" si="4"/>
        <v>Число и цифра 0.</v>
      </c>
      <c r="R67">
        <f t="shared" si="5"/>
        <v>0</v>
      </c>
      <c r="S67" t="str">
        <f t="shared" si="6"/>
        <v>1. Натуральные числа. Нуль</v>
      </c>
      <c r="T67" t="str">
        <f t="shared" si="7"/>
        <v>15. Величины</v>
      </c>
    </row>
    <row r="68" spans="1:20" ht="18.75" hidden="1" outlineLevel="1" x14ac:dyDescent="0.25">
      <c r="B68" s="21" t="s">
        <v>15</v>
      </c>
      <c r="C68" s="22"/>
      <c r="D68" s="23" t="s">
        <v>123</v>
      </c>
      <c r="E68" s="23"/>
      <c r="F68" s="24">
        <v>2</v>
      </c>
      <c r="G68" s="25"/>
      <c r="H68" s="26"/>
      <c r="I68" s="41"/>
      <c r="J68" s="64"/>
      <c r="K68" s="49" t="s">
        <v>124</v>
      </c>
      <c r="L68" s="28" t="str">
        <f t="shared" si="0"/>
        <v>15</v>
      </c>
      <c r="M68" t="str">
        <f t="shared" si="1"/>
        <v>Раздел 15</v>
      </c>
      <c r="N68" t="str">
        <f t="shared" si="2"/>
        <v>Величины</v>
      </c>
      <c r="O68">
        <f t="shared" si="8"/>
        <v>1</v>
      </c>
      <c r="P68" t="str">
        <f t="shared" si="3"/>
        <v>Геометрические величины</v>
      </c>
      <c r="Q68" t="str">
        <f t="shared" si="4"/>
        <v>Число и цифра 0.</v>
      </c>
      <c r="R68">
        <f t="shared" si="5"/>
        <v>0</v>
      </c>
      <c r="S68" t="str">
        <f t="shared" si="6"/>
        <v>1. Геометрические величины</v>
      </c>
      <c r="T68" t="str">
        <f t="shared" si="7"/>
        <v>15. Величины</v>
      </c>
    </row>
    <row r="69" spans="1:20" ht="31.5" hidden="1" outlineLevel="1" x14ac:dyDescent="0.25">
      <c r="C69" s="60">
        <v>21</v>
      </c>
      <c r="D69" s="31" t="s">
        <v>125</v>
      </c>
      <c r="E69" s="32">
        <v>1</v>
      </c>
      <c r="F69" s="24"/>
      <c r="H69" s="34"/>
      <c r="I69" s="51"/>
      <c r="J69" s="43" t="s">
        <v>126</v>
      </c>
      <c r="K69" s="48" t="s">
        <v>127</v>
      </c>
      <c r="L69" s="28" t="str">
        <f t="shared" ref="L69:L132" si="9">MID(M69,8,4)</f>
        <v>15</v>
      </c>
      <c r="M69" t="str">
        <f t="shared" ref="M69:M132" si="10">IF(A69&lt;&gt;"",A69,M68)</f>
        <v>Раздел 15</v>
      </c>
      <c r="N69" t="str">
        <f t="shared" ref="N69:N132" si="11">IF(A69&lt;&gt;"",D69,N68)</f>
        <v>Величины</v>
      </c>
      <c r="O69">
        <f t="shared" si="8"/>
        <v>1</v>
      </c>
      <c r="P69" t="str">
        <f t="shared" ref="P69:P132" si="12">IF(B69&lt;&gt;"",D69,P68)</f>
        <v>Геометрические величины</v>
      </c>
      <c r="Q69" t="str">
        <f t="shared" ref="Q69:Q132" si="13">IF(C69&lt;&gt;"",D69,Q68)</f>
        <v>Отрезок и его длина. Измерение длины в сантиметрах.</v>
      </c>
      <c r="R69">
        <f t="shared" ref="R69:R132" si="14">E69</f>
        <v>1</v>
      </c>
      <c r="S69" t="str">
        <f t="shared" ref="S69:S132" si="15">CONCATENATE(O69,". ",P69)</f>
        <v>1. Геометрические величины</v>
      </c>
      <c r="T69" t="str">
        <f t="shared" ref="T69:T132" si="16">CONCATENATE(L69,". ",N69)</f>
        <v>15. Величины</v>
      </c>
    </row>
    <row r="70" spans="1:20" ht="31.5" hidden="1" outlineLevel="1" x14ac:dyDescent="0.25">
      <c r="C70" s="22">
        <v>22</v>
      </c>
      <c r="D70" s="31" t="s">
        <v>128</v>
      </c>
      <c r="E70" s="32">
        <v>1</v>
      </c>
      <c r="F70" s="24"/>
      <c r="H70" s="26"/>
      <c r="I70" s="47"/>
      <c r="J70" s="64"/>
      <c r="K70" s="53" t="s">
        <v>129</v>
      </c>
      <c r="L70" s="28" t="str">
        <f t="shared" si="9"/>
        <v>15</v>
      </c>
      <c r="M70" t="str">
        <f t="shared" si="10"/>
        <v>Раздел 15</v>
      </c>
      <c r="N70" t="str">
        <f t="shared" si="11"/>
        <v>Величины</v>
      </c>
      <c r="O70">
        <f t="shared" ref="O70:O133" si="17">IF(F70&gt;0,IF(G69&gt;0,1,O69+1),O69)</f>
        <v>1</v>
      </c>
      <c r="P70" t="str">
        <f t="shared" si="12"/>
        <v>Геометрические величины</v>
      </c>
      <c r="Q70" t="str">
        <f t="shared" si="13"/>
        <v>Сравнение длин предметов в сантиметрах</v>
      </c>
      <c r="R70">
        <f t="shared" si="14"/>
        <v>1</v>
      </c>
      <c r="S70" t="str">
        <f t="shared" si="15"/>
        <v>1. Геометрические величины</v>
      </c>
      <c r="T70" t="str">
        <f t="shared" si="16"/>
        <v>15. Величины</v>
      </c>
    </row>
    <row r="71" spans="1:20" collapsed="1" x14ac:dyDescent="0.25">
      <c r="C71" s="22"/>
      <c r="D71" s="31"/>
      <c r="E71" s="31"/>
      <c r="F71" s="24"/>
      <c r="G71" s="25"/>
      <c r="H71" s="26"/>
      <c r="I71" s="47"/>
      <c r="J71" s="64"/>
      <c r="K71" s="53"/>
      <c r="L71" s="28" t="str">
        <f t="shared" si="9"/>
        <v>15</v>
      </c>
      <c r="M71" t="str">
        <f t="shared" si="10"/>
        <v>Раздел 15</v>
      </c>
      <c r="N71" t="str">
        <f t="shared" si="11"/>
        <v>Величины</v>
      </c>
      <c r="O71">
        <f t="shared" si="17"/>
        <v>1</v>
      </c>
      <c r="P71" t="str">
        <f t="shared" si="12"/>
        <v>Геометрические величины</v>
      </c>
      <c r="Q71" t="str">
        <f t="shared" si="13"/>
        <v>Сравнение длин предметов в сантиметрах</v>
      </c>
      <c r="R71">
        <f t="shared" si="14"/>
        <v>0</v>
      </c>
      <c r="S71" t="str">
        <f t="shared" si="15"/>
        <v>1. Геометрические величины</v>
      </c>
      <c r="T71" t="str">
        <f t="shared" si="16"/>
        <v>15. Величины</v>
      </c>
    </row>
    <row r="72" spans="1:20" ht="33" customHeight="1" x14ac:dyDescent="0.25">
      <c r="A72" s="12" t="s">
        <v>130</v>
      </c>
      <c r="B72" s="12"/>
      <c r="C72" s="13"/>
      <c r="D72" s="14" t="s">
        <v>68</v>
      </c>
      <c r="E72" s="14"/>
      <c r="G72" s="16">
        <f>SUM(E74:E75)</f>
        <v>2</v>
      </c>
      <c r="H72" s="17"/>
      <c r="I72" s="47"/>
      <c r="J72" s="64"/>
      <c r="K72" s="76" t="s">
        <v>131</v>
      </c>
      <c r="L72" s="28" t="str">
        <f t="shared" si="9"/>
        <v>16</v>
      </c>
      <c r="M72" t="str">
        <f t="shared" si="10"/>
        <v>Раздел 16</v>
      </c>
      <c r="N72" t="str">
        <f t="shared" si="11"/>
        <v>Арифметические действия и их свойства</v>
      </c>
      <c r="O72">
        <f t="shared" si="17"/>
        <v>1</v>
      </c>
      <c r="P72" t="str">
        <f t="shared" si="12"/>
        <v>Геометрические величины</v>
      </c>
      <c r="Q72" t="str">
        <f t="shared" si="13"/>
        <v>Сравнение длин предметов в сантиметрах</v>
      </c>
      <c r="R72">
        <f t="shared" si="14"/>
        <v>0</v>
      </c>
      <c r="S72" t="str">
        <f t="shared" si="15"/>
        <v>1. Геометрические величины</v>
      </c>
      <c r="T72" t="str">
        <f t="shared" si="16"/>
        <v>16. Арифметические действия и их свойства</v>
      </c>
    </row>
    <row r="73" spans="1:20" ht="31.5" hidden="1" outlineLevel="1" x14ac:dyDescent="0.25">
      <c r="B73" s="21" t="s">
        <v>15</v>
      </c>
      <c r="C73" s="22"/>
      <c r="D73" s="57" t="s">
        <v>70</v>
      </c>
      <c r="E73" s="57"/>
      <c r="F73" s="24">
        <v>2</v>
      </c>
      <c r="G73" s="25"/>
      <c r="H73" s="26"/>
      <c r="I73" s="41"/>
      <c r="J73" s="64"/>
      <c r="K73" s="48" t="s">
        <v>132</v>
      </c>
      <c r="L73" s="28" t="str">
        <f t="shared" si="9"/>
        <v>16</v>
      </c>
      <c r="M73" t="str">
        <f t="shared" si="10"/>
        <v>Раздел 16</v>
      </c>
      <c r="N73" t="str">
        <f t="shared" si="11"/>
        <v>Арифметические действия и их свойства</v>
      </c>
      <c r="O73">
        <f t="shared" si="17"/>
        <v>1</v>
      </c>
      <c r="P73" t="str">
        <f t="shared" si="12"/>
        <v>Сложение, вычитание, умножение и деление в пределах 20</v>
      </c>
      <c r="Q73" t="str">
        <f t="shared" si="13"/>
        <v>Сравнение длин предметов в сантиметрах</v>
      </c>
      <c r="R73">
        <f t="shared" si="14"/>
        <v>0</v>
      </c>
      <c r="S73" t="str">
        <f t="shared" si="15"/>
        <v>1. Сложение, вычитание, умножение и деление в пределах 20</v>
      </c>
      <c r="T73" t="str">
        <f t="shared" si="16"/>
        <v>16. Арифметические действия и их свойства</v>
      </c>
    </row>
    <row r="74" spans="1:20" hidden="1" outlineLevel="1" x14ac:dyDescent="0.25">
      <c r="C74" s="60">
        <v>23</v>
      </c>
      <c r="D74" s="55" t="s">
        <v>133</v>
      </c>
      <c r="E74" s="32">
        <v>1</v>
      </c>
      <c r="F74" s="24"/>
      <c r="H74" s="34"/>
      <c r="I74" s="51"/>
      <c r="J74" s="64"/>
      <c r="K74" s="72" t="s">
        <v>134</v>
      </c>
      <c r="L74" s="28" t="str">
        <f t="shared" si="9"/>
        <v>16</v>
      </c>
      <c r="M74" t="str">
        <f t="shared" si="10"/>
        <v>Раздел 16</v>
      </c>
      <c r="N74" t="str">
        <f t="shared" si="11"/>
        <v>Арифметические действия и их свойства</v>
      </c>
      <c r="O74">
        <f t="shared" si="17"/>
        <v>1</v>
      </c>
      <c r="P74" t="str">
        <f t="shared" si="12"/>
        <v>Сложение, вычитание, умножение и деление в пределах 20</v>
      </c>
      <c r="Q74" t="str">
        <f t="shared" si="13"/>
        <v>Увеличение и уменьшение числа на 1</v>
      </c>
      <c r="R74">
        <f t="shared" si="14"/>
        <v>1</v>
      </c>
      <c r="S74" t="str">
        <f t="shared" si="15"/>
        <v>1. Сложение, вычитание, умножение и деление в пределах 20</v>
      </c>
      <c r="T74" t="str">
        <f t="shared" si="16"/>
        <v>16. Арифметические действия и их свойства</v>
      </c>
    </row>
    <row r="75" spans="1:20" hidden="1" outlineLevel="1" x14ac:dyDescent="0.25">
      <c r="C75" s="37">
        <v>24</v>
      </c>
      <c r="D75" s="55" t="s">
        <v>135</v>
      </c>
      <c r="E75" s="32">
        <v>1</v>
      </c>
      <c r="F75" s="24"/>
      <c r="H75" s="26"/>
      <c r="I75" s="47"/>
      <c r="J75" s="64"/>
      <c r="K75" s="63" t="s">
        <v>136</v>
      </c>
      <c r="L75" s="28" t="str">
        <f t="shared" si="9"/>
        <v>16</v>
      </c>
      <c r="M75" t="str">
        <f t="shared" si="10"/>
        <v>Раздел 16</v>
      </c>
      <c r="N75" t="str">
        <f t="shared" si="11"/>
        <v>Арифметические действия и их свойства</v>
      </c>
      <c r="O75">
        <f t="shared" si="17"/>
        <v>1</v>
      </c>
      <c r="P75" t="str">
        <f t="shared" si="12"/>
        <v>Сложение, вычитание, умножение и деление в пределах 20</v>
      </c>
      <c r="Q75" t="str">
        <f t="shared" si="13"/>
        <v>Увеличение и уменьшение числа на 2</v>
      </c>
      <c r="R75">
        <f t="shared" si="14"/>
        <v>1</v>
      </c>
      <c r="S75" t="str">
        <f t="shared" si="15"/>
        <v>1. Сложение, вычитание, умножение и деление в пределах 20</v>
      </c>
      <c r="T75" t="str">
        <f t="shared" si="16"/>
        <v>16. Арифметические действия и их свойства</v>
      </c>
    </row>
    <row r="76" spans="1:20" collapsed="1" x14ac:dyDescent="0.25">
      <c r="D76" s="55"/>
      <c r="E76" s="55"/>
      <c r="F76" s="24"/>
      <c r="G76" s="25"/>
      <c r="H76" s="26"/>
      <c r="I76" s="47"/>
      <c r="J76" s="64"/>
      <c r="K76" s="49"/>
      <c r="L76" s="28" t="str">
        <f t="shared" si="9"/>
        <v>16</v>
      </c>
      <c r="M76" t="str">
        <f t="shared" si="10"/>
        <v>Раздел 16</v>
      </c>
      <c r="N76" t="str">
        <f t="shared" si="11"/>
        <v>Арифметические действия и их свойства</v>
      </c>
      <c r="O76">
        <f t="shared" si="17"/>
        <v>1</v>
      </c>
      <c r="P76" t="str">
        <f t="shared" si="12"/>
        <v>Сложение, вычитание, умножение и деление в пределах 20</v>
      </c>
      <c r="Q76" t="str">
        <f t="shared" si="13"/>
        <v>Увеличение и уменьшение числа на 2</v>
      </c>
      <c r="R76">
        <f t="shared" si="14"/>
        <v>0</v>
      </c>
      <c r="S76" t="str">
        <f t="shared" si="15"/>
        <v>1. Сложение, вычитание, умножение и деление в пределах 20</v>
      </c>
      <c r="T76" t="str">
        <f t="shared" si="16"/>
        <v>16. Арифметические действия и их свойства</v>
      </c>
    </row>
    <row r="77" spans="1:20" ht="18.75" x14ac:dyDescent="0.25">
      <c r="A77" s="12" t="s">
        <v>137</v>
      </c>
      <c r="B77" s="12"/>
      <c r="C77" s="13"/>
      <c r="D77" s="58" t="s">
        <v>53</v>
      </c>
      <c r="E77" s="58"/>
      <c r="G77" s="16">
        <f>SUM(E79)</f>
        <v>1</v>
      </c>
      <c r="H77" s="17"/>
      <c r="I77" s="47"/>
      <c r="J77" s="64"/>
      <c r="K77" s="59" t="s">
        <v>115</v>
      </c>
      <c r="L77" s="28" t="str">
        <f t="shared" si="9"/>
        <v>17</v>
      </c>
      <c r="M77" t="str">
        <f t="shared" si="10"/>
        <v>Раздел 17</v>
      </c>
      <c r="N77" t="str">
        <f t="shared" si="11"/>
        <v>Число и счет</v>
      </c>
      <c r="O77">
        <f t="shared" si="17"/>
        <v>1</v>
      </c>
      <c r="P77" t="str">
        <f t="shared" si="12"/>
        <v>Сложение, вычитание, умножение и деление в пределах 20</v>
      </c>
      <c r="Q77" t="str">
        <f t="shared" si="13"/>
        <v>Увеличение и уменьшение числа на 2</v>
      </c>
      <c r="R77">
        <f t="shared" si="14"/>
        <v>0</v>
      </c>
      <c r="S77" t="str">
        <f t="shared" si="15"/>
        <v>1. Сложение, вычитание, умножение и деление в пределах 20</v>
      </c>
      <c r="T77" t="str">
        <f t="shared" si="16"/>
        <v>17. Число и счет</v>
      </c>
    </row>
    <row r="78" spans="1:20" ht="18.75" hidden="1" outlineLevel="1" x14ac:dyDescent="0.25">
      <c r="B78" s="21" t="s">
        <v>15</v>
      </c>
      <c r="C78" s="22"/>
      <c r="D78" s="23" t="s">
        <v>56</v>
      </c>
      <c r="E78" s="23"/>
      <c r="F78" s="24">
        <v>1</v>
      </c>
      <c r="G78" s="25"/>
      <c r="H78" s="26"/>
      <c r="I78" s="41"/>
      <c r="J78" s="64"/>
      <c r="K78" s="49" t="s">
        <v>117</v>
      </c>
      <c r="L78" s="28" t="str">
        <f t="shared" si="9"/>
        <v>17</v>
      </c>
      <c r="M78" t="str">
        <f t="shared" si="10"/>
        <v>Раздел 17</v>
      </c>
      <c r="N78" t="str">
        <f t="shared" si="11"/>
        <v>Число и счет</v>
      </c>
      <c r="O78">
        <f t="shared" si="17"/>
        <v>1</v>
      </c>
      <c r="P78" t="str">
        <f t="shared" si="12"/>
        <v>Натуральные числа. Нуль</v>
      </c>
      <c r="Q78" t="str">
        <f t="shared" si="13"/>
        <v>Увеличение и уменьшение числа на 2</v>
      </c>
      <c r="R78">
        <f t="shared" si="14"/>
        <v>0</v>
      </c>
      <c r="S78" t="str">
        <f t="shared" si="15"/>
        <v>1. Натуральные числа. Нуль</v>
      </c>
      <c r="T78" t="str">
        <f t="shared" si="16"/>
        <v>17. Число и счет</v>
      </c>
    </row>
    <row r="79" spans="1:20" hidden="1" outlineLevel="1" x14ac:dyDescent="0.25">
      <c r="C79" s="22">
        <v>25</v>
      </c>
      <c r="D79" s="55" t="s">
        <v>138</v>
      </c>
      <c r="E79" s="32">
        <v>1</v>
      </c>
      <c r="F79" s="24"/>
      <c r="H79" s="26"/>
      <c r="I79" s="41"/>
      <c r="J79" s="64"/>
      <c r="K79" s="63" t="s">
        <v>114</v>
      </c>
      <c r="L79" s="28" t="str">
        <f t="shared" si="9"/>
        <v>17</v>
      </c>
      <c r="M79" t="str">
        <f t="shared" si="10"/>
        <v>Раздел 17</v>
      </c>
      <c r="N79" t="str">
        <f t="shared" si="11"/>
        <v>Число и счет</v>
      </c>
      <c r="O79">
        <f t="shared" si="17"/>
        <v>1</v>
      </c>
      <c r="P79" t="str">
        <f t="shared" si="12"/>
        <v>Натуральные числа. Нуль</v>
      </c>
      <c r="Q79" t="str">
        <f t="shared" si="13"/>
        <v>Число 10 и его запись цифрами.</v>
      </c>
      <c r="R79">
        <f t="shared" si="14"/>
        <v>1</v>
      </c>
      <c r="S79" t="str">
        <f t="shared" si="15"/>
        <v>1. Натуральные числа. Нуль</v>
      </c>
      <c r="T79" t="str">
        <f t="shared" si="16"/>
        <v>17. Число и счет</v>
      </c>
    </row>
    <row r="80" spans="1:20" collapsed="1" x14ac:dyDescent="0.25">
      <c r="C80" s="22"/>
      <c r="D80" s="55"/>
      <c r="E80" s="55"/>
      <c r="F80" s="24"/>
      <c r="G80" s="25"/>
      <c r="H80" s="26"/>
      <c r="I80" s="41"/>
      <c r="J80" s="64"/>
      <c r="K80" s="49"/>
      <c r="L80" s="28" t="str">
        <f t="shared" si="9"/>
        <v>17</v>
      </c>
      <c r="M80" t="str">
        <f t="shared" si="10"/>
        <v>Раздел 17</v>
      </c>
      <c r="N80" t="str">
        <f t="shared" si="11"/>
        <v>Число и счет</v>
      </c>
      <c r="O80">
        <f t="shared" si="17"/>
        <v>1</v>
      </c>
      <c r="P80" t="str">
        <f t="shared" si="12"/>
        <v>Натуральные числа. Нуль</v>
      </c>
      <c r="Q80" t="str">
        <f t="shared" si="13"/>
        <v>Число 10 и его запись цифрами.</v>
      </c>
      <c r="R80">
        <f t="shared" si="14"/>
        <v>0</v>
      </c>
      <c r="S80" t="str">
        <f t="shared" si="15"/>
        <v>1. Натуральные числа. Нуль</v>
      </c>
      <c r="T80" t="str">
        <f t="shared" si="16"/>
        <v>17. Число и счет</v>
      </c>
    </row>
    <row r="81" spans="1:20" ht="18.75" x14ac:dyDescent="0.25">
      <c r="A81" s="12" t="s">
        <v>139</v>
      </c>
      <c r="B81" s="12"/>
      <c r="C81" s="13"/>
      <c r="D81" s="58" t="s">
        <v>121</v>
      </c>
      <c r="E81" s="58"/>
      <c r="G81" s="16">
        <f>SUM(E83)</f>
        <v>1</v>
      </c>
      <c r="H81" s="17"/>
      <c r="I81" s="47"/>
      <c r="J81" s="64"/>
      <c r="K81" s="59" t="s">
        <v>122</v>
      </c>
      <c r="L81" s="28" t="str">
        <f t="shared" si="9"/>
        <v>18</v>
      </c>
      <c r="M81" t="str">
        <f t="shared" si="10"/>
        <v>Раздел 18</v>
      </c>
      <c r="N81" t="str">
        <f t="shared" si="11"/>
        <v>Величины</v>
      </c>
      <c r="O81">
        <f t="shared" si="17"/>
        <v>1</v>
      </c>
      <c r="P81" t="str">
        <f t="shared" si="12"/>
        <v>Натуральные числа. Нуль</v>
      </c>
      <c r="Q81" t="str">
        <f t="shared" si="13"/>
        <v>Число 10 и его запись цифрами.</v>
      </c>
      <c r="R81">
        <f t="shared" si="14"/>
        <v>0</v>
      </c>
      <c r="S81" t="str">
        <f t="shared" si="15"/>
        <v>1. Натуральные числа. Нуль</v>
      </c>
      <c r="T81" t="str">
        <f t="shared" si="16"/>
        <v>18. Величины</v>
      </c>
    </row>
    <row r="82" spans="1:20" ht="18.75" hidden="1" outlineLevel="1" x14ac:dyDescent="0.25">
      <c r="B82" s="21" t="s">
        <v>15</v>
      </c>
      <c r="C82" s="22"/>
      <c r="D82" s="23" t="s">
        <v>123</v>
      </c>
      <c r="E82" s="23"/>
      <c r="F82" s="24">
        <v>1</v>
      </c>
      <c r="G82" s="25"/>
      <c r="H82" s="26"/>
      <c r="I82" s="41"/>
      <c r="J82" s="64"/>
      <c r="K82" s="49" t="s">
        <v>124</v>
      </c>
      <c r="L82" s="28" t="str">
        <f t="shared" si="9"/>
        <v>18</v>
      </c>
      <c r="M82" t="str">
        <f t="shared" si="10"/>
        <v>Раздел 18</v>
      </c>
      <c r="N82" t="str">
        <f t="shared" si="11"/>
        <v>Величины</v>
      </c>
      <c r="O82">
        <f t="shared" si="17"/>
        <v>1</v>
      </c>
      <c r="P82" t="str">
        <f t="shared" si="12"/>
        <v>Геометрические величины</v>
      </c>
      <c r="Q82" t="str">
        <f t="shared" si="13"/>
        <v>Число 10 и его запись цифрами.</v>
      </c>
      <c r="R82">
        <f t="shared" si="14"/>
        <v>0</v>
      </c>
      <c r="S82" t="str">
        <f t="shared" si="15"/>
        <v>1. Геометрические величины</v>
      </c>
      <c r="T82" t="str">
        <f t="shared" si="16"/>
        <v>18. Величины</v>
      </c>
    </row>
    <row r="83" spans="1:20" hidden="1" outlineLevel="1" x14ac:dyDescent="0.25">
      <c r="C83" s="22">
        <v>26</v>
      </c>
      <c r="D83" s="55" t="s">
        <v>140</v>
      </c>
      <c r="E83" s="32">
        <v>1</v>
      </c>
      <c r="F83" s="24"/>
      <c r="H83" s="34"/>
      <c r="I83" s="51"/>
      <c r="J83" s="64"/>
      <c r="K83" s="49" t="s">
        <v>141</v>
      </c>
      <c r="L83" s="28" t="str">
        <f t="shared" si="9"/>
        <v>18</v>
      </c>
      <c r="M83" t="str">
        <f t="shared" si="10"/>
        <v>Раздел 18</v>
      </c>
      <c r="N83" t="str">
        <f t="shared" si="11"/>
        <v>Величины</v>
      </c>
      <c r="O83">
        <f t="shared" si="17"/>
        <v>1</v>
      </c>
      <c r="P83" t="str">
        <f t="shared" si="12"/>
        <v>Геометрические величины</v>
      </c>
      <c r="Q83" t="str">
        <f t="shared" si="13"/>
        <v>Дециметр.</v>
      </c>
      <c r="R83">
        <f t="shared" si="14"/>
        <v>1</v>
      </c>
      <c r="S83" t="str">
        <f t="shared" si="15"/>
        <v>1. Геометрические величины</v>
      </c>
      <c r="T83" t="str">
        <f t="shared" si="16"/>
        <v>18. Величины</v>
      </c>
    </row>
    <row r="84" spans="1:20" collapsed="1" x14ac:dyDescent="0.25">
      <c r="C84" s="22"/>
      <c r="D84" s="55"/>
      <c r="E84" s="55"/>
      <c r="F84" s="24"/>
      <c r="G84" s="25"/>
      <c r="H84" s="26"/>
      <c r="I84" s="41"/>
      <c r="J84" s="64"/>
      <c r="K84" s="49"/>
      <c r="L84" s="28" t="str">
        <f t="shared" si="9"/>
        <v>18</v>
      </c>
      <c r="M84" t="str">
        <f t="shared" si="10"/>
        <v>Раздел 18</v>
      </c>
      <c r="N84" t="str">
        <f t="shared" si="11"/>
        <v>Величины</v>
      </c>
      <c r="O84">
        <f t="shared" si="17"/>
        <v>1</v>
      </c>
      <c r="P84" t="str">
        <f t="shared" si="12"/>
        <v>Геометрические величины</v>
      </c>
      <c r="Q84" t="str">
        <f t="shared" si="13"/>
        <v>Дециметр.</v>
      </c>
      <c r="R84">
        <f t="shared" si="14"/>
        <v>0</v>
      </c>
      <c r="S84" t="str">
        <f t="shared" si="15"/>
        <v>1. Геометрические величины</v>
      </c>
      <c r="T84" t="str">
        <f t="shared" si="16"/>
        <v>18. Величины</v>
      </c>
    </row>
    <row r="85" spans="1:20" ht="31.5" x14ac:dyDescent="0.25">
      <c r="A85" s="12" t="s">
        <v>142</v>
      </c>
      <c r="B85" s="12"/>
      <c r="C85" s="13"/>
      <c r="D85" s="14" t="s">
        <v>143</v>
      </c>
      <c r="E85" s="14"/>
      <c r="G85" s="16">
        <f>SUM(E87)</f>
        <v>1</v>
      </c>
      <c r="H85" s="17"/>
      <c r="I85" s="47"/>
      <c r="J85" s="64"/>
      <c r="K85" s="53" t="s">
        <v>144</v>
      </c>
      <c r="L85" s="28" t="str">
        <f t="shared" si="9"/>
        <v>19</v>
      </c>
      <c r="M85" t="str">
        <f t="shared" si="10"/>
        <v>Раздел 19</v>
      </c>
      <c r="N85" t="str">
        <f t="shared" si="11"/>
        <v xml:space="preserve">Пространственные отношения. Геометрические фигуры                         </v>
      </c>
      <c r="O85">
        <f t="shared" si="17"/>
        <v>1</v>
      </c>
      <c r="P85" t="str">
        <f t="shared" si="12"/>
        <v>Геометрические величины</v>
      </c>
      <c r="Q85" t="str">
        <f t="shared" si="13"/>
        <v>Дециметр.</v>
      </c>
      <c r="R85">
        <f t="shared" si="14"/>
        <v>0</v>
      </c>
      <c r="S85" t="str">
        <f t="shared" si="15"/>
        <v>1. Геометрические величины</v>
      </c>
      <c r="T85" t="str">
        <f t="shared" si="16"/>
        <v xml:space="preserve">19. Пространственные отношения. Геометрические фигуры                         </v>
      </c>
    </row>
    <row r="86" spans="1:20" ht="18.75" hidden="1" outlineLevel="1" x14ac:dyDescent="0.25">
      <c r="B86" s="21" t="s">
        <v>15</v>
      </c>
      <c r="C86" s="22"/>
      <c r="D86" s="23" t="s">
        <v>64</v>
      </c>
      <c r="E86" s="23"/>
      <c r="F86" s="24">
        <v>1</v>
      </c>
      <c r="G86" s="25"/>
      <c r="H86" s="26"/>
      <c r="I86" s="41"/>
      <c r="J86" s="64"/>
      <c r="K86" s="49"/>
      <c r="L86" s="28" t="str">
        <f t="shared" si="9"/>
        <v>19</v>
      </c>
      <c r="M86" t="str">
        <f t="shared" si="10"/>
        <v>Раздел 19</v>
      </c>
      <c r="N86" t="str">
        <f t="shared" si="11"/>
        <v xml:space="preserve">Пространственные отношения. Геометрические фигуры                         </v>
      </c>
      <c r="O86">
        <f t="shared" si="17"/>
        <v>1</v>
      </c>
      <c r="P86" t="str">
        <f t="shared" si="12"/>
        <v>Геометрические фигуры</v>
      </c>
      <c r="Q86" t="str">
        <f t="shared" si="13"/>
        <v>Дециметр.</v>
      </c>
      <c r="R86">
        <f t="shared" si="14"/>
        <v>0</v>
      </c>
      <c r="S86" t="str">
        <f t="shared" si="15"/>
        <v>1. Геометрические фигуры</v>
      </c>
      <c r="T86" t="str">
        <f t="shared" si="16"/>
        <v xml:space="preserve">19. Пространственные отношения. Геометрические фигуры                         </v>
      </c>
    </row>
    <row r="87" spans="1:20" ht="31.5" hidden="1" outlineLevel="1" x14ac:dyDescent="0.25">
      <c r="C87" s="22">
        <v>27</v>
      </c>
      <c r="D87" s="55" t="s">
        <v>145</v>
      </c>
      <c r="E87" s="32">
        <v>1</v>
      </c>
      <c r="H87" s="26"/>
      <c r="I87" s="41"/>
      <c r="J87" s="65"/>
      <c r="K87" s="53" t="s">
        <v>146</v>
      </c>
      <c r="L87" s="28" t="str">
        <f t="shared" si="9"/>
        <v>19</v>
      </c>
      <c r="M87" t="str">
        <f t="shared" si="10"/>
        <v>Раздел 19</v>
      </c>
      <c r="N87" t="str">
        <f t="shared" si="11"/>
        <v xml:space="preserve">Пространственные отношения. Геометрические фигуры                         </v>
      </c>
      <c r="O87">
        <f t="shared" si="17"/>
        <v>1</v>
      </c>
      <c r="P87" t="str">
        <f t="shared" si="12"/>
        <v>Геометрические фигуры</v>
      </c>
      <c r="Q87" t="str">
        <f t="shared" si="13"/>
        <v>Многоугольники.</v>
      </c>
      <c r="R87">
        <f t="shared" si="14"/>
        <v>1</v>
      </c>
      <c r="S87" t="str">
        <f t="shared" si="15"/>
        <v>1. Геометрические фигуры</v>
      </c>
      <c r="T87" t="str">
        <f t="shared" si="16"/>
        <v xml:space="preserve">19. Пространственные отношения. Геометрические фигуры                         </v>
      </c>
    </row>
    <row r="88" spans="1:20" collapsed="1" x14ac:dyDescent="0.25">
      <c r="C88" s="22"/>
      <c r="D88" s="55"/>
      <c r="E88" s="55"/>
      <c r="F88" s="24"/>
      <c r="G88" s="25"/>
      <c r="H88" s="26"/>
      <c r="I88" s="41"/>
      <c r="J88" s="64"/>
      <c r="K88" s="53"/>
      <c r="L88" s="28" t="str">
        <f t="shared" si="9"/>
        <v>19</v>
      </c>
      <c r="M88" t="str">
        <f t="shared" si="10"/>
        <v>Раздел 19</v>
      </c>
      <c r="N88" t="str">
        <f t="shared" si="11"/>
        <v xml:space="preserve">Пространственные отношения. Геометрические фигуры                         </v>
      </c>
      <c r="O88">
        <f t="shared" si="17"/>
        <v>1</v>
      </c>
      <c r="P88" t="str">
        <f t="shared" si="12"/>
        <v>Геометрические фигуры</v>
      </c>
      <c r="Q88" t="str">
        <f t="shared" si="13"/>
        <v>Многоугольники.</v>
      </c>
      <c r="R88">
        <f t="shared" si="14"/>
        <v>0</v>
      </c>
      <c r="S88" t="str">
        <f t="shared" si="15"/>
        <v>1. Геометрические фигуры</v>
      </c>
      <c r="T88" t="str">
        <f t="shared" si="16"/>
        <v xml:space="preserve">19. Пространственные отношения. Геометрические фигуры                         </v>
      </c>
    </row>
    <row r="89" spans="1:20" ht="18.75" x14ac:dyDescent="0.25">
      <c r="A89" s="12" t="s">
        <v>147</v>
      </c>
      <c r="B89" s="12"/>
      <c r="C89" s="13"/>
      <c r="D89" s="14" t="s">
        <v>98</v>
      </c>
      <c r="E89" s="14"/>
      <c r="G89" s="16">
        <f>SUM(E91:E93)</f>
        <v>3</v>
      </c>
      <c r="H89" s="17"/>
      <c r="I89" s="47"/>
      <c r="J89" s="64"/>
      <c r="K89" s="59" t="s">
        <v>148</v>
      </c>
      <c r="L89" s="28" t="str">
        <f t="shared" si="9"/>
        <v>20</v>
      </c>
      <c r="M89" t="str">
        <f t="shared" si="10"/>
        <v>Раздел 20</v>
      </c>
      <c r="N89" t="str">
        <f t="shared" si="11"/>
        <v>Работа с текстовыми задачами</v>
      </c>
      <c r="O89">
        <f t="shared" si="17"/>
        <v>1</v>
      </c>
      <c r="P89" t="str">
        <f t="shared" si="12"/>
        <v>Геометрические фигуры</v>
      </c>
      <c r="Q89" t="str">
        <f t="shared" si="13"/>
        <v>Многоугольники.</v>
      </c>
      <c r="R89">
        <f t="shared" si="14"/>
        <v>0</v>
      </c>
      <c r="S89" t="str">
        <f t="shared" si="15"/>
        <v>1. Геометрические фигуры</v>
      </c>
      <c r="T89" t="str">
        <f t="shared" si="16"/>
        <v>20. Работа с текстовыми задачами</v>
      </c>
    </row>
    <row r="90" spans="1:20" ht="47.25" hidden="1" outlineLevel="1" x14ac:dyDescent="0.25">
      <c r="B90" s="21" t="s">
        <v>15</v>
      </c>
      <c r="C90" s="22"/>
      <c r="D90" s="57" t="s">
        <v>100</v>
      </c>
      <c r="E90" s="57"/>
      <c r="F90" s="24">
        <v>3</v>
      </c>
      <c r="G90" s="25"/>
      <c r="H90" s="26"/>
      <c r="I90" s="41"/>
      <c r="J90" s="43" t="s">
        <v>149</v>
      </c>
      <c r="K90" s="53" t="s">
        <v>150</v>
      </c>
      <c r="L90" s="28" t="str">
        <f t="shared" si="9"/>
        <v>20</v>
      </c>
      <c r="M90" t="str">
        <f t="shared" si="10"/>
        <v>Раздел 20</v>
      </c>
      <c r="N90" t="str">
        <f t="shared" si="11"/>
        <v>Работа с текстовыми задачами</v>
      </c>
      <c r="O90">
        <f t="shared" si="17"/>
        <v>1</v>
      </c>
      <c r="P90" t="str">
        <f t="shared" si="12"/>
        <v>Текстовая арифметическая задача и её решение</v>
      </c>
      <c r="Q90" t="str">
        <f t="shared" si="13"/>
        <v>Многоугольники.</v>
      </c>
      <c r="R90">
        <f t="shared" si="14"/>
        <v>0</v>
      </c>
      <c r="S90" t="str">
        <f t="shared" si="15"/>
        <v>1. Текстовая арифметическая задача и её решение</v>
      </c>
      <c r="T90" t="str">
        <f t="shared" si="16"/>
        <v>20. Работа с текстовыми задачами</v>
      </c>
    </row>
    <row r="91" spans="1:20" hidden="1" outlineLevel="1" x14ac:dyDescent="0.25">
      <c r="C91" s="60">
        <v>28</v>
      </c>
      <c r="D91" s="31" t="s">
        <v>151</v>
      </c>
      <c r="E91" s="32">
        <v>1</v>
      </c>
      <c r="F91" s="77"/>
      <c r="H91" s="34"/>
      <c r="I91" s="51"/>
      <c r="J91" s="43" t="s">
        <v>38</v>
      </c>
      <c r="K91" s="49" t="s">
        <v>152</v>
      </c>
      <c r="L91" s="28" t="str">
        <f t="shared" si="9"/>
        <v>20</v>
      </c>
      <c r="M91" t="str">
        <f t="shared" si="10"/>
        <v>Раздел 20</v>
      </c>
      <c r="N91" t="str">
        <f t="shared" si="11"/>
        <v>Работа с текстовыми задачами</v>
      </c>
      <c r="O91">
        <f t="shared" si="17"/>
        <v>1</v>
      </c>
      <c r="P91" t="str">
        <f t="shared" si="12"/>
        <v>Текстовая арифметическая задача и её решение</v>
      </c>
      <c r="Q91" t="str">
        <f t="shared" si="13"/>
        <v>Понятие об арифметической задаче.</v>
      </c>
      <c r="R91">
        <f t="shared" si="14"/>
        <v>1</v>
      </c>
      <c r="S91" t="str">
        <f t="shared" si="15"/>
        <v>1. Текстовая арифметическая задача и её решение</v>
      </c>
      <c r="T91" t="str">
        <f t="shared" si="16"/>
        <v>20. Работа с текстовыми задачами</v>
      </c>
    </row>
    <row r="92" spans="1:20" ht="15.75" hidden="1" customHeight="1" outlineLevel="1" x14ac:dyDescent="0.25">
      <c r="C92" s="60">
        <v>29</v>
      </c>
      <c r="D92" s="31" t="s">
        <v>153</v>
      </c>
      <c r="E92" s="32">
        <v>1</v>
      </c>
      <c r="F92" s="77"/>
      <c r="H92" s="34"/>
      <c r="I92" s="62"/>
      <c r="J92" s="29" t="s">
        <v>21</v>
      </c>
      <c r="K92" s="49" t="s">
        <v>154</v>
      </c>
      <c r="L92" s="28" t="str">
        <f t="shared" si="9"/>
        <v>20</v>
      </c>
      <c r="M92" t="str">
        <f t="shared" si="10"/>
        <v>Раздел 20</v>
      </c>
      <c r="N92" t="str">
        <f t="shared" si="11"/>
        <v>Работа с текстовыми задачами</v>
      </c>
      <c r="O92">
        <f t="shared" si="17"/>
        <v>1</v>
      </c>
      <c r="P92" t="str">
        <f t="shared" si="12"/>
        <v>Текстовая арифметическая задача и её решение</v>
      </c>
      <c r="Q92" t="str">
        <f t="shared" si="13"/>
        <v>Решение задач. Запись решения задачи.</v>
      </c>
      <c r="R92">
        <f t="shared" si="14"/>
        <v>1</v>
      </c>
      <c r="S92" t="str">
        <f t="shared" si="15"/>
        <v>1. Текстовая арифметическая задача и её решение</v>
      </c>
      <c r="T92" t="str">
        <f t="shared" si="16"/>
        <v>20. Работа с текстовыми задачами</v>
      </c>
    </row>
    <row r="93" spans="1:20" ht="31.5" hidden="1" outlineLevel="1" x14ac:dyDescent="0.25">
      <c r="C93" s="13">
        <v>30</v>
      </c>
      <c r="D93" s="31" t="s">
        <v>155</v>
      </c>
      <c r="E93" s="32">
        <v>1</v>
      </c>
      <c r="F93" s="77"/>
      <c r="H93" s="17"/>
      <c r="I93" s="47"/>
      <c r="J93" s="56" t="s">
        <v>43</v>
      </c>
      <c r="K93" s="63" t="s">
        <v>156</v>
      </c>
      <c r="L93" s="28" t="str">
        <f t="shared" si="9"/>
        <v>20</v>
      </c>
      <c r="M93" t="str">
        <f t="shared" si="10"/>
        <v>Раздел 20</v>
      </c>
      <c r="N93" t="str">
        <f t="shared" si="11"/>
        <v>Работа с текстовыми задачами</v>
      </c>
      <c r="O93">
        <f t="shared" si="17"/>
        <v>1</v>
      </c>
      <c r="P93" t="str">
        <f t="shared" si="12"/>
        <v>Текстовая арифметическая задача и её решение</v>
      </c>
      <c r="Q93" t="str">
        <f t="shared" si="13"/>
        <v>Решение задач. Выбор верного решения</v>
      </c>
      <c r="R93">
        <f t="shared" si="14"/>
        <v>1</v>
      </c>
      <c r="S93" t="str">
        <f t="shared" si="15"/>
        <v>1. Текстовая арифметическая задача и её решение</v>
      </c>
      <c r="T93" t="str">
        <f t="shared" si="16"/>
        <v>20. Работа с текстовыми задачами</v>
      </c>
    </row>
    <row r="94" spans="1:20" collapsed="1" x14ac:dyDescent="0.25">
      <c r="C94" s="13"/>
      <c r="D94" s="31"/>
      <c r="E94" s="31"/>
      <c r="F94" s="77"/>
      <c r="G94" s="25"/>
      <c r="H94" s="17"/>
      <c r="I94" s="47"/>
      <c r="J94" s="56"/>
      <c r="K94" s="49"/>
      <c r="L94" s="28" t="str">
        <f t="shared" si="9"/>
        <v>20</v>
      </c>
      <c r="M94" t="str">
        <f t="shared" si="10"/>
        <v>Раздел 20</v>
      </c>
      <c r="N94" t="str">
        <f t="shared" si="11"/>
        <v>Работа с текстовыми задачами</v>
      </c>
      <c r="O94">
        <f t="shared" si="17"/>
        <v>1</v>
      </c>
      <c r="P94" t="str">
        <f t="shared" si="12"/>
        <v>Текстовая арифметическая задача и её решение</v>
      </c>
      <c r="Q94" t="str">
        <f t="shared" si="13"/>
        <v>Решение задач. Выбор верного решения</v>
      </c>
      <c r="R94">
        <f t="shared" si="14"/>
        <v>0</v>
      </c>
      <c r="S94" t="str">
        <f t="shared" si="15"/>
        <v>1. Текстовая арифметическая задача и её решение</v>
      </c>
      <c r="T94" t="str">
        <f t="shared" si="16"/>
        <v>20. Работа с текстовыми задачами</v>
      </c>
    </row>
    <row r="95" spans="1:20" ht="18.75" x14ac:dyDescent="0.25">
      <c r="A95" s="12" t="s">
        <v>157</v>
      </c>
      <c r="B95" s="12"/>
      <c r="C95" s="13"/>
      <c r="D95" s="58" t="s">
        <v>53</v>
      </c>
      <c r="E95" s="58"/>
      <c r="G95" s="16">
        <f>SUM(E97:E98)</f>
        <v>2</v>
      </c>
      <c r="H95" s="17"/>
      <c r="I95" s="47"/>
      <c r="J95" s="29" t="s">
        <v>46</v>
      </c>
      <c r="K95" s="49" t="s">
        <v>158</v>
      </c>
      <c r="L95" s="28" t="str">
        <f t="shared" si="9"/>
        <v>21</v>
      </c>
      <c r="M95" t="str">
        <f t="shared" si="10"/>
        <v>Раздел 21</v>
      </c>
      <c r="N95" t="str">
        <f t="shared" si="11"/>
        <v>Число и счет</v>
      </c>
      <c r="O95">
        <f t="shared" si="17"/>
        <v>1</v>
      </c>
      <c r="P95" t="str">
        <f t="shared" si="12"/>
        <v>Текстовая арифметическая задача и её решение</v>
      </c>
      <c r="Q95" t="str">
        <f t="shared" si="13"/>
        <v>Решение задач. Выбор верного решения</v>
      </c>
      <c r="R95">
        <f t="shared" si="14"/>
        <v>0</v>
      </c>
      <c r="S95" t="str">
        <f t="shared" si="15"/>
        <v>1. Текстовая арифметическая задача и её решение</v>
      </c>
      <c r="T95" t="str">
        <f t="shared" si="16"/>
        <v>21. Число и счет</v>
      </c>
    </row>
    <row r="96" spans="1:20" ht="18.75" hidden="1" outlineLevel="1" x14ac:dyDescent="0.25">
      <c r="B96" s="21" t="s">
        <v>15</v>
      </c>
      <c r="C96" s="22"/>
      <c r="D96" s="23" t="s">
        <v>56</v>
      </c>
      <c r="E96" s="23"/>
      <c r="F96" s="24">
        <v>2</v>
      </c>
      <c r="G96" s="25"/>
      <c r="H96" s="26"/>
      <c r="I96" s="41"/>
      <c r="J96" s="29"/>
      <c r="K96" s="49" t="s">
        <v>159</v>
      </c>
      <c r="L96" s="28" t="str">
        <f t="shared" si="9"/>
        <v>21</v>
      </c>
      <c r="M96" t="str">
        <f t="shared" si="10"/>
        <v>Раздел 21</v>
      </c>
      <c r="N96" t="str">
        <f t="shared" si="11"/>
        <v>Число и счет</v>
      </c>
      <c r="O96">
        <f t="shared" si="17"/>
        <v>1</v>
      </c>
      <c r="P96" t="str">
        <f t="shared" si="12"/>
        <v>Натуральные числа. Нуль</v>
      </c>
      <c r="Q96" t="str">
        <f t="shared" si="13"/>
        <v>Решение задач. Выбор верного решения</v>
      </c>
      <c r="R96">
        <f t="shared" si="14"/>
        <v>0</v>
      </c>
      <c r="S96" t="str">
        <f t="shared" si="15"/>
        <v>1. Натуральные числа. Нуль</v>
      </c>
      <c r="T96" t="str">
        <f t="shared" si="16"/>
        <v>21. Число и счет</v>
      </c>
    </row>
    <row r="97" spans="1:20" ht="47.25" hidden="1" outlineLevel="1" x14ac:dyDescent="0.25">
      <c r="C97" s="60">
        <v>31</v>
      </c>
      <c r="D97" s="55" t="s">
        <v>160</v>
      </c>
      <c r="E97" s="32">
        <v>1</v>
      </c>
      <c r="F97" s="24"/>
      <c r="H97" s="34"/>
      <c r="I97" s="51"/>
      <c r="J97" s="43" t="s">
        <v>161</v>
      </c>
      <c r="K97" s="53" t="s">
        <v>162</v>
      </c>
      <c r="L97" s="28" t="str">
        <f t="shared" si="9"/>
        <v>21</v>
      </c>
      <c r="M97" t="str">
        <f t="shared" si="10"/>
        <v>Раздел 21</v>
      </c>
      <c r="N97" t="str">
        <f t="shared" si="11"/>
        <v>Число и счет</v>
      </c>
      <c r="O97">
        <f t="shared" si="17"/>
        <v>1</v>
      </c>
      <c r="P97" t="str">
        <f t="shared" si="12"/>
        <v>Натуральные числа. Нуль</v>
      </c>
      <c r="Q97" t="str">
        <f t="shared" si="13"/>
        <v xml:space="preserve">Числа от 11 до 20. </v>
      </c>
      <c r="R97">
        <f t="shared" si="14"/>
        <v>1</v>
      </c>
      <c r="S97" t="str">
        <f t="shared" si="15"/>
        <v>1. Натуральные числа. Нуль</v>
      </c>
      <c r="T97" t="str">
        <f t="shared" si="16"/>
        <v>21. Число и счет</v>
      </c>
    </row>
    <row r="98" spans="1:20" ht="55.5" hidden="1" customHeight="1" outlineLevel="1" x14ac:dyDescent="0.25">
      <c r="C98" s="22">
        <v>32</v>
      </c>
      <c r="D98" s="31" t="s">
        <v>163</v>
      </c>
      <c r="E98" s="32">
        <v>1</v>
      </c>
      <c r="F98" s="24"/>
      <c r="H98" s="26"/>
      <c r="I98" s="62"/>
      <c r="J98" s="43" t="s">
        <v>57</v>
      </c>
      <c r="K98" s="67" t="s">
        <v>164</v>
      </c>
      <c r="L98" s="28" t="str">
        <f t="shared" si="9"/>
        <v>21</v>
      </c>
      <c r="M98" t="str">
        <f t="shared" si="10"/>
        <v>Раздел 21</v>
      </c>
      <c r="N98" t="str">
        <f t="shared" si="11"/>
        <v>Число и счет</v>
      </c>
      <c r="O98">
        <f t="shared" si="17"/>
        <v>1</v>
      </c>
      <c r="P98" t="str">
        <f t="shared" si="12"/>
        <v>Натуральные числа. Нуль</v>
      </c>
      <c r="Q98" t="str">
        <f t="shared" si="13"/>
        <v>Десятичный состав чисел второго десятка</v>
      </c>
      <c r="R98">
        <f t="shared" si="14"/>
        <v>1</v>
      </c>
      <c r="S98" t="str">
        <f t="shared" si="15"/>
        <v>1. Натуральные числа. Нуль</v>
      </c>
      <c r="T98" t="str">
        <f t="shared" si="16"/>
        <v>21. Число и счет</v>
      </c>
    </row>
    <row r="99" spans="1:20" collapsed="1" x14ac:dyDescent="0.25">
      <c r="C99" s="22"/>
      <c r="D99" s="31"/>
      <c r="E99" s="31"/>
      <c r="F99" s="24"/>
      <c r="G99" s="25"/>
      <c r="H99" s="26"/>
      <c r="I99" s="47"/>
      <c r="J99" s="43"/>
      <c r="K99" s="48"/>
      <c r="L99" s="28" t="str">
        <f t="shared" si="9"/>
        <v>21</v>
      </c>
      <c r="M99" t="str">
        <f t="shared" si="10"/>
        <v>Раздел 21</v>
      </c>
      <c r="N99" t="str">
        <f t="shared" si="11"/>
        <v>Число и счет</v>
      </c>
      <c r="O99">
        <f t="shared" si="17"/>
        <v>1</v>
      </c>
      <c r="P99" t="str">
        <f t="shared" si="12"/>
        <v>Натуральные числа. Нуль</v>
      </c>
      <c r="Q99" t="str">
        <f t="shared" si="13"/>
        <v>Десятичный состав чисел второго десятка</v>
      </c>
      <c r="R99">
        <f t="shared" si="14"/>
        <v>0</v>
      </c>
      <c r="S99" t="str">
        <f t="shared" si="15"/>
        <v>1. Натуральные числа. Нуль</v>
      </c>
      <c r="T99" t="str">
        <f t="shared" si="16"/>
        <v>21. Число и счет</v>
      </c>
    </row>
    <row r="100" spans="1:20" ht="18.75" x14ac:dyDescent="0.25">
      <c r="A100" s="12" t="s">
        <v>165</v>
      </c>
      <c r="B100" s="12"/>
      <c r="C100" s="13"/>
      <c r="D100" s="58" t="s">
        <v>121</v>
      </c>
      <c r="E100" s="58"/>
      <c r="G100" s="16">
        <f>SUM(E102)</f>
        <v>1</v>
      </c>
      <c r="H100" s="17"/>
      <c r="I100" s="47"/>
      <c r="J100" s="64"/>
      <c r="K100" s="59" t="s">
        <v>122</v>
      </c>
      <c r="L100" s="28" t="str">
        <f t="shared" si="9"/>
        <v>22</v>
      </c>
      <c r="M100" t="str">
        <f t="shared" si="10"/>
        <v>Раздел 22</v>
      </c>
      <c r="N100" t="str">
        <f t="shared" si="11"/>
        <v>Величины</v>
      </c>
      <c r="O100">
        <f t="shared" si="17"/>
        <v>1</v>
      </c>
      <c r="P100" t="str">
        <f t="shared" si="12"/>
        <v>Натуральные числа. Нуль</v>
      </c>
      <c r="Q100" t="str">
        <f t="shared" si="13"/>
        <v>Десятичный состав чисел второго десятка</v>
      </c>
      <c r="R100">
        <f t="shared" si="14"/>
        <v>0</v>
      </c>
      <c r="S100" t="str">
        <f t="shared" si="15"/>
        <v>1. Натуральные числа. Нуль</v>
      </c>
      <c r="T100" t="str">
        <f t="shared" si="16"/>
        <v>22. Величины</v>
      </c>
    </row>
    <row r="101" spans="1:20" ht="18.75" hidden="1" outlineLevel="1" x14ac:dyDescent="0.25">
      <c r="B101" s="21" t="s">
        <v>15</v>
      </c>
      <c r="C101" s="22"/>
      <c r="D101" s="23" t="s">
        <v>123</v>
      </c>
      <c r="E101" s="23"/>
      <c r="F101" s="24">
        <v>1</v>
      </c>
      <c r="G101" s="25"/>
      <c r="H101" s="26"/>
      <c r="I101" s="41"/>
      <c r="J101" s="64"/>
      <c r="K101" s="49" t="s">
        <v>124</v>
      </c>
      <c r="L101" s="28" t="str">
        <f t="shared" si="9"/>
        <v>22</v>
      </c>
      <c r="M101" t="str">
        <f t="shared" si="10"/>
        <v>Раздел 22</v>
      </c>
      <c r="N101" t="str">
        <f t="shared" si="11"/>
        <v>Величины</v>
      </c>
      <c r="O101">
        <f t="shared" si="17"/>
        <v>1</v>
      </c>
      <c r="P101" t="str">
        <f t="shared" si="12"/>
        <v>Геометрические величины</v>
      </c>
      <c r="Q101" t="str">
        <f t="shared" si="13"/>
        <v>Десятичный состав чисел второго десятка</v>
      </c>
      <c r="R101">
        <f t="shared" si="14"/>
        <v>0</v>
      </c>
      <c r="S101" t="str">
        <f t="shared" si="15"/>
        <v>1. Геометрические величины</v>
      </c>
      <c r="T101" t="str">
        <f t="shared" si="16"/>
        <v>22. Величины</v>
      </c>
    </row>
    <row r="102" spans="1:20" ht="47.25" hidden="1" outlineLevel="1" x14ac:dyDescent="0.25">
      <c r="C102" s="22">
        <v>33</v>
      </c>
      <c r="D102" s="31" t="s">
        <v>166</v>
      </c>
      <c r="E102" s="32">
        <v>1</v>
      </c>
      <c r="F102" s="24"/>
      <c r="H102" s="26"/>
      <c r="I102" s="41"/>
      <c r="J102" s="43" t="s">
        <v>126</v>
      </c>
      <c r="K102" s="52" t="s">
        <v>167</v>
      </c>
      <c r="L102" s="28" t="str">
        <f t="shared" si="9"/>
        <v>22</v>
      </c>
      <c r="M102" t="str">
        <f t="shared" si="10"/>
        <v>Раздел 22</v>
      </c>
      <c r="N102" t="str">
        <f t="shared" si="11"/>
        <v>Величины</v>
      </c>
      <c r="O102">
        <f t="shared" si="17"/>
        <v>1</v>
      </c>
      <c r="P102" t="str">
        <f t="shared" si="12"/>
        <v>Геометрические величины</v>
      </c>
      <c r="Q102" t="str">
        <f t="shared" si="13"/>
        <v>Измерение длины в дециметрах и сантиметрах.</v>
      </c>
      <c r="R102">
        <f t="shared" si="14"/>
        <v>1</v>
      </c>
      <c r="S102" t="str">
        <f t="shared" si="15"/>
        <v>1. Геометрические величины</v>
      </c>
      <c r="T102" t="str">
        <f t="shared" si="16"/>
        <v>22. Величины</v>
      </c>
    </row>
    <row r="103" spans="1:20" collapsed="1" x14ac:dyDescent="0.25">
      <c r="C103" s="22"/>
      <c r="D103" s="31"/>
      <c r="E103" s="31"/>
      <c r="F103" s="24"/>
      <c r="G103" s="25"/>
      <c r="H103" s="26"/>
      <c r="I103" s="41"/>
      <c r="J103" s="43"/>
      <c r="K103" s="53"/>
      <c r="L103" s="28" t="str">
        <f t="shared" si="9"/>
        <v>22</v>
      </c>
      <c r="M103" t="str">
        <f t="shared" si="10"/>
        <v>Раздел 22</v>
      </c>
      <c r="N103" t="str">
        <f t="shared" si="11"/>
        <v>Величины</v>
      </c>
      <c r="O103">
        <f t="shared" si="17"/>
        <v>1</v>
      </c>
      <c r="P103" t="str">
        <f t="shared" si="12"/>
        <v>Геометрические величины</v>
      </c>
      <c r="Q103" t="str">
        <f t="shared" si="13"/>
        <v>Измерение длины в дециметрах и сантиметрах.</v>
      </c>
      <c r="R103">
        <f t="shared" si="14"/>
        <v>0</v>
      </c>
      <c r="S103" t="str">
        <f t="shared" si="15"/>
        <v>1. Геометрические величины</v>
      </c>
      <c r="T103" t="str">
        <f t="shared" si="16"/>
        <v>22. Величины</v>
      </c>
    </row>
    <row r="104" spans="1:20" ht="18.75" x14ac:dyDescent="0.25">
      <c r="A104" s="12" t="s">
        <v>168</v>
      </c>
      <c r="B104" s="12"/>
      <c r="C104" s="13"/>
      <c r="D104" s="14" t="s">
        <v>98</v>
      </c>
      <c r="E104" s="14"/>
      <c r="G104" s="16">
        <f>SUM(E106)</f>
        <v>1</v>
      </c>
      <c r="H104" s="17"/>
      <c r="I104" s="47"/>
      <c r="J104" s="64"/>
      <c r="K104" s="59" t="s">
        <v>169</v>
      </c>
      <c r="L104" s="28" t="str">
        <f t="shared" si="9"/>
        <v>23</v>
      </c>
      <c r="M104" t="str">
        <f t="shared" si="10"/>
        <v>Раздел 23</v>
      </c>
      <c r="N104" t="str">
        <f t="shared" si="11"/>
        <v>Работа с текстовыми задачами</v>
      </c>
      <c r="O104">
        <f t="shared" si="17"/>
        <v>1</v>
      </c>
      <c r="P104" t="str">
        <f t="shared" si="12"/>
        <v>Геометрические величины</v>
      </c>
      <c r="Q104" t="str">
        <f t="shared" si="13"/>
        <v>Измерение длины в дециметрах и сантиметрах.</v>
      </c>
      <c r="R104">
        <f t="shared" si="14"/>
        <v>0</v>
      </c>
      <c r="S104" t="str">
        <f t="shared" si="15"/>
        <v>1. Геометрические величины</v>
      </c>
      <c r="T104" t="str">
        <f t="shared" si="16"/>
        <v>23. Работа с текстовыми задачами</v>
      </c>
    </row>
    <row r="105" spans="1:20" ht="31.5" hidden="1" outlineLevel="1" x14ac:dyDescent="0.25">
      <c r="B105" s="21" t="s">
        <v>15</v>
      </c>
      <c r="C105" s="22"/>
      <c r="D105" s="57" t="s">
        <v>100</v>
      </c>
      <c r="E105" s="57"/>
      <c r="F105" s="24">
        <v>1</v>
      </c>
      <c r="G105" s="25"/>
      <c r="H105" s="26"/>
      <c r="I105" s="41"/>
      <c r="J105" s="64"/>
      <c r="K105" s="53" t="s">
        <v>170</v>
      </c>
      <c r="L105" s="28" t="str">
        <f t="shared" si="9"/>
        <v>23</v>
      </c>
      <c r="M105" t="str">
        <f t="shared" si="10"/>
        <v>Раздел 23</v>
      </c>
      <c r="N105" t="str">
        <f t="shared" si="11"/>
        <v>Работа с текстовыми задачами</v>
      </c>
      <c r="O105">
        <f t="shared" si="17"/>
        <v>1</v>
      </c>
      <c r="P105" t="str">
        <f t="shared" si="12"/>
        <v>Текстовая арифметическая задача и её решение</v>
      </c>
      <c r="Q105" t="str">
        <f t="shared" si="13"/>
        <v>Измерение длины в дециметрах и сантиметрах.</v>
      </c>
      <c r="R105">
        <f t="shared" si="14"/>
        <v>0</v>
      </c>
      <c r="S105" t="str">
        <f t="shared" si="15"/>
        <v>1. Текстовая арифметическая задача и её решение</v>
      </c>
      <c r="T105" t="str">
        <f t="shared" si="16"/>
        <v>23. Работа с текстовыми задачами</v>
      </c>
    </row>
    <row r="106" spans="1:20" hidden="1" outlineLevel="1" x14ac:dyDescent="0.25">
      <c r="C106" s="22">
        <v>34</v>
      </c>
      <c r="D106" s="55" t="s">
        <v>171</v>
      </c>
      <c r="E106" s="32">
        <v>1</v>
      </c>
      <c r="F106" s="24"/>
      <c r="H106" s="26"/>
      <c r="I106" s="41"/>
      <c r="J106" s="64"/>
      <c r="K106" s="63" t="s">
        <v>172</v>
      </c>
      <c r="L106" s="28" t="str">
        <f t="shared" si="9"/>
        <v>23</v>
      </c>
      <c r="M106" t="str">
        <f t="shared" si="10"/>
        <v>Раздел 23</v>
      </c>
      <c r="N106" t="str">
        <f t="shared" si="11"/>
        <v>Работа с текстовыми задачами</v>
      </c>
      <c r="O106">
        <f t="shared" si="17"/>
        <v>1</v>
      </c>
      <c r="P106" t="str">
        <f t="shared" si="12"/>
        <v>Текстовая арифметическая задача и её решение</v>
      </c>
      <c r="Q106" t="str">
        <f t="shared" si="13"/>
        <v>Составление задач.</v>
      </c>
      <c r="R106">
        <f t="shared" si="14"/>
        <v>1</v>
      </c>
      <c r="S106" t="str">
        <f t="shared" si="15"/>
        <v>1. Текстовая арифметическая задача и её решение</v>
      </c>
      <c r="T106" t="str">
        <f t="shared" si="16"/>
        <v>23. Работа с текстовыми задачами</v>
      </c>
    </row>
    <row r="107" spans="1:20" collapsed="1" x14ac:dyDescent="0.25">
      <c r="C107" s="22"/>
      <c r="D107" s="55"/>
      <c r="E107" s="55"/>
      <c r="F107" s="24"/>
      <c r="G107" s="25"/>
      <c r="H107" s="26"/>
      <c r="I107" s="41"/>
      <c r="J107" s="64"/>
      <c r="K107" s="49"/>
      <c r="L107" s="28" t="str">
        <f t="shared" si="9"/>
        <v>23</v>
      </c>
      <c r="M107" t="str">
        <f t="shared" si="10"/>
        <v>Раздел 23</v>
      </c>
      <c r="N107" t="str">
        <f t="shared" si="11"/>
        <v>Работа с текстовыми задачами</v>
      </c>
      <c r="O107">
        <f t="shared" si="17"/>
        <v>1</v>
      </c>
      <c r="P107" t="str">
        <f t="shared" si="12"/>
        <v>Текстовая арифметическая задача и её решение</v>
      </c>
      <c r="Q107" t="str">
        <f t="shared" si="13"/>
        <v>Составление задач.</v>
      </c>
      <c r="R107">
        <f t="shared" si="14"/>
        <v>0</v>
      </c>
      <c r="S107" t="str">
        <f t="shared" si="15"/>
        <v>1. Текстовая арифметическая задача и её решение</v>
      </c>
      <c r="T107" t="str">
        <f t="shared" si="16"/>
        <v>23. Работа с текстовыми задачами</v>
      </c>
    </row>
    <row r="108" spans="1:20" ht="18.75" x14ac:dyDescent="0.25">
      <c r="A108" s="12" t="s">
        <v>173</v>
      </c>
      <c r="B108" s="12"/>
      <c r="C108" s="13"/>
      <c r="D108" s="58" t="s">
        <v>53</v>
      </c>
      <c r="E108" s="58"/>
      <c r="G108" s="16">
        <f>SUM(E110)</f>
        <v>1</v>
      </c>
      <c r="H108" s="17"/>
      <c r="I108" s="47"/>
      <c r="J108" s="64"/>
      <c r="K108" s="59" t="s">
        <v>158</v>
      </c>
      <c r="L108" s="28" t="str">
        <f t="shared" si="9"/>
        <v>24</v>
      </c>
      <c r="M108" t="str">
        <f t="shared" si="10"/>
        <v>Раздел 24</v>
      </c>
      <c r="N108" t="str">
        <f t="shared" si="11"/>
        <v>Число и счет</v>
      </c>
      <c r="O108">
        <f t="shared" si="17"/>
        <v>1</v>
      </c>
      <c r="P108" t="str">
        <f t="shared" si="12"/>
        <v>Текстовая арифметическая задача и её решение</v>
      </c>
      <c r="Q108" t="str">
        <f t="shared" si="13"/>
        <v>Составление задач.</v>
      </c>
      <c r="R108">
        <f t="shared" si="14"/>
        <v>0</v>
      </c>
      <c r="S108" t="str">
        <f t="shared" si="15"/>
        <v>1. Текстовая арифметическая задача и её решение</v>
      </c>
      <c r="T108" t="str">
        <f t="shared" si="16"/>
        <v>24. Число и счет</v>
      </c>
    </row>
    <row r="109" spans="1:20" ht="18.75" hidden="1" outlineLevel="1" x14ac:dyDescent="0.25">
      <c r="B109" s="21" t="s">
        <v>15</v>
      </c>
      <c r="C109" s="22"/>
      <c r="D109" s="23" t="s">
        <v>56</v>
      </c>
      <c r="E109" s="23"/>
      <c r="F109" s="24">
        <v>1</v>
      </c>
      <c r="G109" s="25"/>
      <c r="H109" s="26"/>
      <c r="I109" s="41"/>
      <c r="J109" s="64"/>
      <c r="K109" s="49" t="s">
        <v>174</v>
      </c>
      <c r="L109" s="28" t="str">
        <f t="shared" si="9"/>
        <v>24</v>
      </c>
      <c r="M109" t="str">
        <f t="shared" si="10"/>
        <v>Раздел 24</v>
      </c>
      <c r="N109" t="str">
        <f t="shared" si="11"/>
        <v>Число и счет</v>
      </c>
      <c r="O109">
        <f t="shared" si="17"/>
        <v>1</v>
      </c>
      <c r="P109" t="str">
        <f t="shared" si="12"/>
        <v>Натуральные числа. Нуль</v>
      </c>
      <c r="Q109" t="str">
        <f t="shared" si="13"/>
        <v>Составление задач.</v>
      </c>
      <c r="R109">
        <f t="shared" si="14"/>
        <v>0</v>
      </c>
      <c r="S109" t="str">
        <f t="shared" si="15"/>
        <v>1. Натуральные числа. Нуль</v>
      </c>
      <c r="T109" t="str">
        <f t="shared" si="16"/>
        <v>24. Число и счет</v>
      </c>
    </row>
    <row r="110" spans="1:20" hidden="1" outlineLevel="1" x14ac:dyDescent="0.25">
      <c r="C110" s="22">
        <v>35</v>
      </c>
      <c r="D110" s="55" t="s">
        <v>175</v>
      </c>
      <c r="E110" s="32">
        <v>1</v>
      </c>
      <c r="F110" s="24"/>
      <c r="H110" s="26"/>
      <c r="I110" s="41"/>
      <c r="J110" s="64"/>
      <c r="K110" s="53" t="s">
        <v>114</v>
      </c>
      <c r="L110" s="28" t="str">
        <f t="shared" si="9"/>
        <v>24</v>
      </c>
      <c r="M110" t="str">
        <f t="shared" si="10"/>
        <v>Раздел 24</v>
      </c>
      <c r="N110" t="str">
        <f t="shared" si="11"/>
        <v>Число и счет</v>
      </c>
      <c r="O110">
        <f t="shared" si="17"/>
        <v>1</v>
      </c>
      <c r="P110" t="str">
        <f t="shared" si="12"/>
        <v>Натуральные числа. Нуль</v>
      </c>
      <c r="Q110" t="str">
        <f t="shared" si="13"/>
        <v>Числа от 1 до 20.</v>
      </c>
      <c r="R110">
        <f t="shared" si="14"/>
        <v>1</v>
      </c>
      <c r="S110" t="str">
        <f t="shared" si="15"/>
        <v>1. Натуральные числа. Нуль</v>
      </c>
      <c r="T110" t="str">
        <f t="shared" si="16"/>
        <v>24. Число и счет</v>
      </c>
    </row>
    <row r="111" spans="1:20" collapsed="1" x14ac:dyDescent="0.25">
      <c r="C111" s="22"/>
      <c r="D111" s="55"/>
      <c r="E111" s="55"/>
      <c r="F111" s="24"/>
      <c r="G111" s="25"/>
      <c r="H111" s="26"/>
      <c r="I111" s="41"/>
      <c r="J111" s="64"/>
      <c r="K111" s="53"/>
      <c r="L111" s="28" t="str">
        <f t="shared" si="9"/>
        <v>24</v>
      </c>
      <c r="M111" t="str">
        <f t="shared" si="10"/>
        <v>Раздел 24</v>
      </c>
      <c r="N111" t="str">
        <f t="shared" si="11"/>
        <v>Число и счет</v>
      </c>
      <c r="O111">
        <f t="shared" si="17"/>
        <v>1</v>
      </c>
      <c r="P111" t="str">
        <f t="shared" si="12"/>
        <v>Натуральные числа. Нуль</v>
      </c>
      <c r="Q111" t="str">
        <f t="shared" si="13"/>
        <v>Числа от 1 до 20.</v>
      </c>
      <c r="R111">
        <f t="shared" si="14"/>
        <v>0</v>
      </c>
      <c r="S111" t="str">
        <f t="shared" si="15"/>
        <v>1. Натуральные числа. Нуль</v>
      </c>
      <c r="T111" t="str">
        <f t="shared" si="16"/>
        <v>24. Число и счет</v>
      </c>
    </row>
    <row r="112" spans="1:20" ht="22.5" customHeight="1" x14ac:dyDescent="0.25">
      <c r="A112" s="12" t="s">
        <v>176</v>
      </c>
      <c r="B112" s="12"/>
      <c r="C112" s="13"/>
      <c r="D112" s="14" t="s">
        <v>68</v>
      </c>
      <c r="E112" s="14"/>
      <c r="G112" s="16">
        <f>SUM(E114:E115)</f>
        <v>2</v>
      </c>
      <c r="H112" s="17"/>
      <c r="I112" s="47"/>
      <c r="J112" s="64"/>
      <c r="K112" s="54" t="s">
        <v>177</v>
      </c>
      <c r="L112" s="28" t="str">
        <f t="shared" si="9"/>
        <v>25</v>
      </c>
      <c r="M112" t="str">
        <f t="shared" si="10"/>
        <v>Раздел 25</v>
      </c>
      <c r="N112" t="str">
        <f t="shared" si="11"/>
        <v>Арифметические действия и их свойства</v>
      </c>
      <c r="O112">
        <f t="shared" si="17"/>
        <v>1</v>
      </c>
      <c r="P112" t="str">
        <f t="shared" si="12"/>
        <v>Натуральные числа. Нуль</v>
      </c>
      <c r="Q112" t="str">
        <f t="shared" si="13"/>
        <v>Числа от 1 до 20.</v>
      </c>
      <c r="R112">
        <f t="shared" si="14"/>
        <v>0</v>
      </c>
      <c r="S112" t="str">
        <f t="shared" si="15"/>
        <v>1. Натуральные числа. Нуль</v>
      </c>
      <c r="T112" t="str">
        <f t="shared" si="16"/>
        <v>25. Арифметические действия и их свойства</v>
      </c>
    </row>
    <row r="113" spans="1:20" ht="30" hidden="1" outlineLevel="1" x14ac:dyDescent="0.25">
      <c r="B113" s="21" t="s">
        <v>15</v>
      </c>
      <c r="C113" s="22"/>
      <c r="D113" s="57" t="s">
        <v>70</v>
      </c>
      <c r="E113" s="57"/>
      <c r="F113" s="15">
        <v>2</v>
      </c>
      <c r="G113" s="25"/>
      <c r="H113" s="26"/>
      <c r="I113" s="41"/>
      <c r="J113" s="64"/>
      <c r="K113" s="78" t="s">
        <v>178</v>
      </c>
      <c r="L113" s="28" t="str">
        <f t="shared" si="9"/>
        <v>25</v>
      </c>
      <c r="M113" t="str">
        <f t="shared" si="10"/>
        <v>Раздел 25</v>
      </c>
      <c r="N113" t="str">
        <f t="shared" si="11"/>
        <v>Арифметические действия и их свойства</v>
      </c>
      <c r="O113">
        <f t="shared" si="17"/>
        <v>1</v>
      </c>
      <c r="P113" t="str">
        <f t="shared" si="12"/>
        <v>Сложение, вычитание, умножение и деление в пределах 20</v>
      </c>
      <c r="Q113" t="str">
        <f t="shared" si="13"/>
        <v>Числа от 1 до 20.</v>
      </c>
      <c r="R113">
        <f t="shared" si="14"/>
        <v>0</v>
      </c>
      <c r="S113" t="str">
        <f t="shared" si="15"/>
        <v>1. Сложение, вычитание, умножение и деление в пределах 20</v>
      </c>
      <c r="T113" t="str">
        <f t="shared" si="16"/>
        <v>25. Арифметические действия и их свойства</v>
      </c>
    </row>
    <row r="114" spans="1:20" ht="31.5" hidden="1" outlineLevel="1" x14ac:dyDescent="0.25">
      <c r="C114" s="60">
        <v>36</v>
      </c>
      <c r="D114" s="31" t="s">
        <v>179</v>
      </c>
      <c r="E114" s="32">
        <v>1</v>
      </c>
      <c r="F114" s="24"/>
      <c r="H114" s="34"/>
      <c r="I114" s="51"/>
      <c r="J114" s="64"/>
      <c r="K114" s="53" t="s">
        <v>180</v>
      </c>
      <c r="L114" s="28" t="str">
        <f t="shared" si="9"/>
        <v>25</v>
      </c>
      <c r="M114" t="str">
        <f t="shared" si="10"/>
        <v>Раздел 25</v>
      </c>
      <c r="N114" t="str">
        <f t="shared" si="11"/>
        <v>Арифметические действия и их свойства</v>
      </c>
      <c r="O114">
        <f t="shared" si="17"/>
        <v>1</v>
      </c>
      <c r="P114" t="str">
        <f t="shared" si="12"/>
        <v>Сложение, вычитание, умножение и деление в пределах 20</v>
      </c>
      <c r="Q114" t="str">
        <f t="shared" si="13"/>
        <v>Подготовка к введению умножения. Сложение равных чисел</v>
      </c>
      <c r="R114">
        <f t="shared" si="14"/>
        <v>1</v>
      </c>
      <c r="S114" t="str">
        <f t="shared" si="15"/>
        <v>1. Сложение, вычитание, умножение и деление в пределах 20</v>
      </c>
      <c r="T114" t="str">
        <f t="shared" si="16"/>
        <v>25. Арифметические действия и их свойства</v>
      </c>
    </row>
    <row r="115" spans="1:20" hidden="1" outlineLevel="1" x14ac:dyDescent="0.25">
      <c r="C115" s="22">
        <v>37</v>
      </c>
      <c r="D115" s="55" t="s">
        <v>181</v>
      </c>
      <c r="E115" s="32">
        <v>1</v>
      </c>
      <c r="F115" s="24"/>
      <c r="H115" s="26"/>
      <c r="I115" s="47"/>
      <c r="J115" s="64"/>
      <c r="K115" s="74" t="s">
        <v>182</v>
      </c>
      <c r="L115" s="28" t="str">
        <f t="shared" si="9"/>
        <v>25</v>
      </c>
      <c r="M115" t="str">
        <f t="shared" si="10"/>
        <v>Раздел 25</v>
      </c>
      <c r="N115" t="str">
        <f t="shared" si="11"/>
        <v>Арифметические действия и их свойства</v>
      </c>
      <c r="O115">
        <f t="shared" si="17"/>
        <v>1</v>
      </c>
      <c r="P115" t="str">
        <f t="shared" si="12"/>
        <v>Сложение, вычитание, умножение и деление в пределах 20</v>
      </c>
      <c r="Q115" t="str">
        <f t="shared" si="13"/>
        <v xml:space="preserve">Подготовка к введению умножения. </v>
      </c>
      <c r="R115">
        <f t="shared" si="14"/>
        <v>1</v>
      </c>
      <c r="S115" t="str">
        <f t="shared" si="15"/>
        <v>1. Сложение, вычитание, умножение и деление в пределах 20</v>
      </c>
      <c r="T115" t="str">
        <f t="shared" si="16"/>
        <v>25. Арифметические действия и их свойства</v>
      </c>
    </row>
    <row r="116" spans="1:20" collapsed="1" x14ac:dyDescent="0.25">
      <c r="C116" s="22"/>
      <c r="D116" s="55"/>
      <c r="E116" s="55"/>
      <c r="F116" s="24"/>
      <c r="G116" s="25"/>
      <c r="H116" s="26"/>
      <c r="I116" s="47"/>
      <c r="J116" s="64"/>
      <c r="K116" s="74"/>
      <c r="L116" s="28" t="str">
        <f t="shared" si="9"/>
        <v>25</v>
      </c>
      <c r="M116" t="str">
        <f t="shared" si="10"/>
        <v>Раздел 25</v>
      </c>
      <c r="N116" t="str">
        <f t="shared" si="11"/>
        <v>Арифметические действия и их свойства</v>
      </c>
      <c r="O116">
        <f t="shared" si="17"/>
        <v>1</v>
      </c>
      <c r="P116" t="str">
        <f t="shared" si="12"/>
        <v>Сложение, вычитание, умножение и деление в пределах 20</v>
      </c>
      <c r="Q116" t="str">
        <f t="shared" si="13"/>
        <v xml:space="preserve">Подготовка к введению умножения. </v>
      </c>
      <c r="R116">
        <f t="shared" si="14"/>
        <v>0</v>
      </c>
      <c r="S116" t="str">
        <f t="shared" si="15"/>
        <v>1. Сложение, вычитание, умножение и деление в пределах 20</v>
      </c>
      <c r="T116" t="str">
        <f t="shared" si="16"/>
        <v>25. Арифметические действия и их свойства</v>
      </c>
    </row>
    <row r="117" spans="1:20" ht="18.75" x14ac:dyDescent="0.25">
      <c r="A117" s="12" t="s">
        <v>183</v>
      </c>
      <c r="B117" s="12"/>
      <c r="C117" s="79"/>
      <c r="D117" s="14" t="s">
        <v>98</v>
      </c>
      <c r="E117" s="14"/>
      <c r="G117" s="16">
        <f>SUM(E119)</f>
        <v>1</v>
      </c>
      <c r="H117" s="17"/>
      <c r="I117" s="47"/>
      <c r="J117" s="64"/>
      <c r="K117" s="59" t="s">
        <v>169</v>
      </c>
      <c r="L117" s="28" t="str">
        <f t="shared" si="9"/>
        <v>26</v>
      </c>
      <c r="M117" t="str">
        <f t="shared" si="10"/>
        <v>Раздел 26</v>
      </c>
      <c r="N117" t="str">
        <f t="shared" si="11"/>
        <v>Работа с текстовыми задачами</v>
      </c>
      <c r="O117">
        <f t="shared" si="17"/>
        <v>1</v>
      </c>
      <c r="P117" t="str">
        <f t="shared" si="12"/>
        <v>Сложение, вычитание, умножение и деление в пределах 20</v>
      </c>
      <c r="Q117" t="str">
        <f t="shared" si="13"/>
        <v xml:space="preserve">Подготовка к введению умножения. </v>
      </c>
      <c r="R117">
        <f t="shared" si="14"/>
        <v>0</v>
      </c>
      <c r="S117" t="str">
        <f t="shared" si="15"/>
        <v>1. Сложение, вычитание, умножение и деление в пределах 20</v>
      </c>
      <c r="T117" t="str">
        <f t="shared" si="16"/>
        <v>26. Работа с текстовыми задачами</v>
      </c>
    </row>
    <row r="118" spans="1:20" ht="31.5" hidden="1" outlineLevel="1" x14ac:dyDescent="0.25">
      <c r="B118" s="21" t="s">
        <v>15</v>
      </c>
      <c r="C118" s="80"/>
      <c r="D118" s="57" t="s">
        <v>100</v>
      </c>
      <c r="E118" s="57"/>
      <c r="F118" s="24">
        <v>1</v>
      </c>
      <c r="G118" s="25"/>
      <c r="H118" s="26"/>
      <c r="I118" s="41"/>
      <c r="J118" s="81" t="s">
        <v>184</v>
      </c>
      <c r="K118" s="53" t="s">
        <v>170</v>
      </c>
      <c r="L118" s="28" t="str">
        <f t="shared" si="9"/>
        <v>26</v>
      </c>
      <c r="M118" t="str">
        <f t="shared" si="10"/>
        <v>Раздел 26</v>
      </c>
      <c r="N118" t="str">
        <f t="shared" si="11"/>
        <v>Работа с текстовыми задачами</v>
      </c>
      <c r="O118">
        <f t="shared" si="17"/>
        <v>1</v>
      </c>
      <c r="P118" t="str">
        <f t="shared" si="12"/>
        <v>Текстовая арифметическая задача и её решение</v>
      </c>
      <c r="Q118" t="str">
        <f t="shared" si="13"/>
        <v xml:space="preserve">Подготовка к введению умножения. </v>
      </c>
      <c r="R118">
        <f t="shared" si="14"/>
        <v>0</v>
      </c>
      <c r="S118" t="str">
        <f t="shared" si="15"/>
        <v>1. Текстовая арифметическая задача и её решение</v>
      </c>
      <c r="T118" t="str">
        <f t="shared" si="16"/>
        <v>26. Работа с текстовыми задачами</v>
      </c>
    </row>
    <row r="119" spans="1:20" hidden="1" outlineLevel="1" x14ac:dyDescent="0.25">
      <c r="C119" s="22">
        <v>38</v>
      </c>
      <c r="D119" s="55" t="s">
        <v>185</v>
      </c>
      <c r="E119" s="32">
        <v>1</v>
      </c>
      <c r="F119" s="24"/>
      <c r="H119" s="26"/>
      <c r="I119" s="41"/>
      <c r="J119" s="43" t="s">
        <v>38</v>
      </c>
      <c r="K119" s="63" t="s">
        <v>186</v>
      </c>
      <c r="L119" s="28" t="str">
        <f t="shared" si="9"/>
        <v>26</v>
      </c>
      <c r="M119" t="str">
        <f t="shared" si="10"/>
        <v>Раздел 26</v>
      </c>
      <c r="N119" t="str">
        <f t="shared" si="11"/>
        <v>Работа с текстовыми задачами</v>
      </c>
      <c r="O119">
        <f t="shared" si="17"/>
        <v>1</v>
      </c>
      <c r="P119" t="str">
        <f t="shared" si="12"/>
        <v>Текстовая арифметическая задача и её решение</v>
      </c>
      <c r="Q119" t="str">
        <f t="shared" si="13"/>
        <v>Составление и решение задач.</v>
      </c>
      <c r="R119">
        <f t="shared" si="14"/>
        <v>1</v>
      </c>
      <c r="S119" t="str">
        <f t="shared" si="15"/>
        <v>1. Текстовая арифметическая задача и её решение</v>
      </c>
      <c r="T119" t="str">
        <f t="shared" si="16"/>
        <v>26. Работа с текстовыми задачами</v>
      </c>
    </row>
    <row r="120" spans="1:20" collapsed="1" x14ac:dyDescent="0.25">
      <c r="C120" s="22"/>
      <c r="D120" s="55"/>
      <c r="E120" s="55"/>
      <c r="F120" s="24"/>
      <c r="G120" s="25"/>
      <c r="H120" s="26"/>
      <c r="I120" s="41"/>
      <c r="J120" s="43"/>
      <c r="K120" s="49"/>
      <c r="L120" s="28" t="str">
        <f t="shared" si="9"/>
        <v>26</v>
      </c>
      <c r="M120" t="str">
        <f t="shared" si="10"/>
        <v>Раздел 26</v>
      </c>
      <c r="N120" t="str">
        <f t="shared" si="11"/>
        <v>Работа с текстовыми задачами</v>
      </c>
      <c r="O120">
        <f t="shared" si="17"/>
        <v>1</v>
      </c>
      <c r="P120" t="str">
        <f t="shared" si="12"/>
        <v>Текстовая арифметическая задача и её решение</v>
      </c>
      <c r="Q120" t="str">
        <f t="shared" si="13"/>
        <v>Составление и решение задач.</v>
      </c>
      <c r="R120">
        <f t="shared" si="14"/>
        <v>0</v>
      </c>
      <c r="S120" t="str">
        <f t="shared" si="15"/>
        <v>1. Текстовая арифметическая задача и её решение</v>
      </c>
      <c r="T120" t="str">
        <f t="shared" si="16"/>
        <v>26. Работа с текстовыми задачами</v>
      </c>
    </row>
    <row r="121" spans="1:20" ht="31.5" x14ac:dyDescent="0.25">
      <c r="A121" s="12" t="s">
        <v>187</v>
      </c>
      <c r="B121" s="12"/>
      <c r="C121" s="13"/>
      <c r="D121" s="14" t="s">
        <v>68</v>
      </c>
      <c r="E121" s="14"/>
      <c r="F121" s="82"/>
      <c r="G121" s="16">
        <f>E123</f>
        <v>1</v>
      </c>
      <c r="H121" s="17"/>
      <c r="I121" s="47"/>
      <c r="J121" s="29" t="s">
        <v>21</v>
      </c>
      <c r="K121" s="54" t="s">
        <v>188</v>
      </c>
      <c r="L121" s="28" t="str">
        <f t="shared" si="9"/>
        <v>27</v>
      </c>
      <c r="M121" t="str">
        <f t="shared" si="10"/>
        <v>Раздел 27</v>
      </c>
      <c r="N121" t="str">
        <f t="shared" si="11"/>
        <v>Арифметические действия и их свойства</v>
      </c>
      <c r="O121">
        <f t="shared" si="17"/>
        <v>1</v>
      </c>
      <c r="P121" t="str">
        <f t="shared" si="12"/>
        <v>Текстовая арифметическая задача и её решение</v>
      </c>
      <c r="Q121" t="str">
        <f t="shared" si="13"/>
        <v>Составление и решение задач.</v>
      </c>
      <c r="R121">
        <f t="shared" si="14"/>
        <v>0</v>
      </c>
      <c r="S121" t="str">
        <f t="shared" si="15"/>
        <v>1. Текстовая арифметическая задача и её решение</v>
      </c>
      <c r="T121" t="str">
        <f t="shared" si="16"/>
        <v>27. Арифметические действия и их свойства</v>
      </c>
    </row>
    <row r="122" spans="1:20" ht="49.5" hidden="1" customHeight="1" outlineLevel="1" x14ac:dyDescent="0.25">
      <c r="B122" s="21" t="s">
        <v>15</v>
      </c>
      <c r="C122" s="22"/>
      <c r="D122" s="83" t="s">
        <v>189</v>
      </c>
      <c r="E122" s="83"/>
      <c r="F122" s="15">
        <v>1</v>
      </c>
      <c r="G122" s="25"/>
      <c r="H122" s="26"/>
      <c r="I122" s="41"/>
      <c r="J122" s="56" t="s">
        <v>43</v>
      </c>
      <c r="K122" s="48" t="s">
        <v>190</v>
      </c>
      <c r="L122" s="28" t="str">
        <f t="shared" si="9"/>
        <v>27</v>
      </c>
      <c r="M122" t="str">
        <f t="shared" si="10"/>
        <v>Раздел 27</v>
      </c>
      <c r="N122" t="str">
        <f t="shared" si="11"/>
        <v>Арифметические действия и их свойства</v>
      </c>
      <c r="O122">
        <f t="shared" si="17"/>
        <v>1</v>
      </c>
      <c r="P122" t="str">
        <f t="shared" si="12"/>
        <v xml:space="preserve">Сложение и вычитание (умножение и деление)как взаимно обратные действия </v>
      </c>
      <c r="Q122" t="str">
        <f t="shared" si="13"/>
        <v>Составление и решение задач.</v>
      </c>
      <c r="R122">
        <f t="shared" si="14"/>
        <v>0</v>
      </c>
      <c r="S122" t="str">
        <f t="shared" si="15"/>
        <v xml:space="preserve">1. Сложение и вычитание (умножение и деление)как взаимно обратные действия </v>
      </c>
      <c r="T122" t="str">
        <f t="shared" si="16"/>
        <v>27. Арифметические действия и их свойства</v>
      </c>
    </row>
    <row r="123" spans="1:20" hidden="1" outlineLevel="1" x14ac:dyDescent="0.25">
      <c r="C123" s="22">
        <v>39</v>
      </c>
      <c r="D123" s="55" t="s">
        <v>191</v>
      </c>
      <c r="E123" s="32">
        <v>1</v>
      </c>
      <c r="F123" s="24"/>
      <c r="H123" s="26"/>
      <c r="I123" s="41"/>
      <c r="J123" s="29" t="s">
        <v>46</v>
      </c>
      <c r="K123" s="53" t="s">
        <v>62</v>
      </c>
      <c r="L123" s="28" t="str">
        <f t="shared" si="9"/>
        <v>27</v>
      </c>
      <c r="M123" t="str">
        <f t="shared" si="10"/>
        <v>Раздел 27</v>
      </c>
      <c r="N123" t="str">
        <f t="shared" si="11"/>
        <v>Арифметические действия и их свойства</v>
      </c>
      <c r="O123">
        <f t="shared" si="17"/>
        <v>1</v>
      </c>
      <c r="P123" t="str">
        <f t="shared" si="12"/>
        <v xml:space="preserve">Сложение и вычитание (умножение и деление)как взаимно обратные действия </v>
      </c>
      <c r="Q123" t="str">
        <f t="shared" si="13"/>
        <v>Числа второго десятка.</v>
      </c>
      <c r="R123">
        <f t="shared" si="14"/>
        <v>1</v>
      </c>
      <c r="S123" t="str">
        <f t="shared" si="15"/>
        <v xml:space="preserve">1. Сложение и вычитание (умножение и деление)как взаимно обратные действия </v>
      </c>
      <c r="T123" t="str">
        <f t="shared" si="16"/>
        <v>27. Арифметические действия и их свойства</v>
      </c>
    </row>
    <row r="124" spans="1:20" collapsed="1" x14ac:dyDescent="0.25">
      <c r="C124" s="22"/>
      <c r="D124" s="55"/>
      <c r="E124" s="55"/>
      <c r="F124" s="24"/>
      <c r="G124" s="25"/>
      <c r="H124" s="26"/>
      <c r="I124" s="41"/>
      <c r="J124" s="29"/>
      <c r="K124" s="53"/>
      <c r="L124" s="28" t="str">
        <f t="shared" si="9"/>
        <v>27</v>
      </c>
      <c r="M124" t="str">
        <f t="shared" si="10"/>
        <v>Раздел 27</v>
      </c>
      <c r="N124" t="str">
        <f t="shared" si="11"/>
        <v>Арифметические действия и их свойства</v>
      </c>
      <c r="O124">
        <f t="shared" si="17"/>
        <v>1</v>
      </c>
      <c r="P124" t="str">
        <f t="shared" si="12"/>
        <v xml:space="preserve">Сложение и вычитание (умножение и деление)как взаимно обратные действия </v>
      </c>
      <c r="Q124" t="str">
        <f t="shared" si="13"/>
        <v>Числа второго десятка.</v>
      </c>
      <c r="R124">
        <f t="shared" si="14"/>
        <v>0</v>
      </c>
      <c r="S124" t="str">
        <f t="shared" si="15"/>
        <v xml:space="preserve">1. Сложение и вычитание (умножение и деление)как взаимно обратные действия </v>
      </c>
      <c r="T124" t="str">
        <f t="shared" si="16"/>
        <v>27. Арифметические действия и их свойства</v>
      </c>
    </row>
    <row r="125" spans="1:20" ht="31.5" x14ac:dyDescent="0.25">
      <c r="A125" s="12" t="s">
        <v>192</v>
      </c>
      <c r="B125" s="12"/>
      <c r="C125" s="13"/>
      <c r="D125" s="14" t="s">
        <v>68</v>
      </c>
      <c r="E125" s="14"/>
      <c r="G125" s="16">
        <f>SUM(E127:E128)</f>
        <v>2</v>
      </c>
      <c r="H125" s="17"/>
      <c r="I125" s="47"/>
      <c r="J125" s="43" t="s">
        <v>50</v>
      </c>
      <c r="K125" s="53" t="s">
        <v>69</v>
      </c>
      <c r="L125" s="28" t="str">
        <f t="shared" si="9"/>
        <v>28</v>
      </c>
      <c r="M125" t="str">
        <f t="shared" si="10"/>
        <v>Раздел 28</v>
      </c>
      <c r="N125" t="str">
        <f t="shared" si="11"/>
        <v>Арифметические действия и их свойства</v>
      </c>
      <c r="O125">
        <f t="shared" si="17"/>
        <v>1</v>
      </c>
      <c r="P125" t="str">
        <f t="shared" si="12"/>
        <v xml:space="preserve">Сложение и вычитание (умножение и деление)как взаимно обратные действия </v>
      </c>
      <c r="Q125" t="str">
        <f t="shared" si="13"/>
        <v>Числа второго десятка.</v>
      </c>
      <c r="R125">
        <f t="shared" si="14"/>
        <v>0</v>
      </c>
      <c r="S125" t="str">
        <f t="shared" si="15"/>
        <v xml:space="preserve">1. Сложение и вычитание (умножение и деление)как взаимно обратные действия </v>
      </c>
      <c r="T125" t="str">
        <f t="shared" si="16"/>
        <v>28. Арифметические действия и их свойства</v>
      </c>
    </row>
    <row r="126" spans="1:20" ht="31.5" hidden="1" outlineLevel="1" x14ac:dyDescent="0.25">
      <c r="B126" s="21" t="s">
        <v>15</v>
      </c>
      <c r="C126" s="22"/>
      <c r="D126" s="57" t="s">
        <v>70</v>
      </c>
      <c r="E126" s="57"/>
      <c r="F126" s="24">
        <f>SUM(E127:E128)</f>
        <v>2</v>
      </c>
      <c r="G126" s="25"/>
      <c r="H126" s="26"/>
      <c r="I126" s="41"/>
      <c r="J126" s="73" t="s">
        <v>89</v>
      </c>
      <c r="K126" s="48" t="s">
        <v>193</v>
      </c>
      <c r="L126" s="28" t="str">
        <f t="shared" si="9"/>
        <v>28</v>
      </c>
      <c r="M126" t="str">
        <f t="shared" si="10"/>
        <v>Раздел 28</v>
      </c>
      <c r="N126" t="str">
        <f t="shared" si="11"/>
        <v>Арифметические действия и их свойства</v>
      </c>
      <c r="O126">
        <f t="shared" si="17"/>
        <v>1</v>
      </c>
      <c r="P126" t="str">
        <f t="shared" si="12"/>
        <v>Сложение, вычитание, умножение и деление в пределах 20</v>
      </c>
      <c r="Q126" t="str">
        <f t="shared" si="13"/>
        <v>Числа второго десятка.</v>
      </c>
      <c r="R126">
        <f t="shared" si="14"/>
        <v>0</v>
      </c>
      <c r="S126" t="str">
        <f t="shared" si="15"/>
        <v>1. Сложение, вычитание, умножение и деление в пределах 20</v>
      </c>
      <c r="T126" t="str">
        <f t="shared" si="16"/>
        <v>28. Арифметические действия и их свойства</v>
      </c>
    </row>
    <row r="127" spans="1:20" hidden="1" outlineLevel="1" x14ac:dyDescent="0.25">
      <c r="C127" s="60">
        <v>40</v>
      </c>
      <c r="D127" s="55" t="s">
        <v>194</v>
      </c>
      <c r="E127" s="32">
        <v>1</v>
      </c>
      <c r="F127" s="24"/>
      <c r="H127" s="34"/>
      <c r="I127" s="51"/>
      <c r="J127" s="64"/>
      <c r="K127" s="53" t="s">
        <v>195</v>
      </c>
      <c r="L127" s="28" t="str">
        <f t="shared" si="9"/>
        <v>28</v>
      </c>
      <c r="M127" t="str">
        <f t="shared" si="10"/>
        <v>Раздел 28</v>
      </c>
      <c r="N127" t="str">
        <f t="shared" si="11"/>
        <v>Арифметические действия и их свойства</v>
      </c>
      <c r="O127">
        <f t="shared" si="17"/>
        <v>1</v>
      </c>
      <c r="P127" t="str">
        <f t="shared" si="12"/>
        <v>Сложение, вычитание, умножение и деление в пределах 20</v>
      </c>
      <c r="Q127" t="str">
        <f t="shared" si="13"/>
        <v>Умножение.</v>
      </c>
      <c r="R127">
        <f t="shared" si="14"/>
        <v>1</v>
      </c>
      <c r="S127" t="str">
        <f t="shared" si="15"/>
        <v>1. Сложение, вычитание, умножение и деление в пределах 20</v>
      </c>
      <c r="T127" t="str">
        <f t="shared" si="16"/>
        <v>28. Арифметические действия и их свойства</v>
      </c>
    </row>
    <row r="128" spans="1:20" ht="34.5" hidden="1" customHeight="1" outlineLevel="1" x14ac:dyDescent="0.25">
      <c r="C128" s="22">
        <v>41</v>
      </c>
      <c r="D128" s="31" t="s">
        <v>196</v>
      </c>
      <c r="E128" s="32">
        <v>1</v>
      </c>
      <c r="F128" s="24"/>
      <c r="H128" s="26"/>
      <c r="I128" s="47"/>
      <c r="J128" s="73" t="s">
        <v>92</v>
      </c>
      <c r="K128" s="67" t="s">
        <v>197</v>
      </c>
      <c r="L128" s="28" t="str">
        <f t="shared" si="9"/>
        <v>28</v>
      </c>
      <c r="M128" t="str">
        <f t="shared" si="10"/>
        <v>Раздел 28</v>
      </c>
      <c r="N128" t="str">
        <f t="shared" si="11"/>
        <v>Арифметические действия и их свойства</v>
      </c>
      <c r="O128">
        <f t="shared" si="17"/>
        <v>1</v>
      </c>
      <c r="P128" t="str">
        <f t="shared" si="12"/>
        <v>Сложение, вычитание, умножение и деление в пределах 20</v>
      </c>
      <c r="Q128" t="str">
        <f t="shared" si="13"/>
        <v>Решение задач на умножение и запись решения.</v>
      </c>
      <c r="R128">
        <f t="shared" si="14"/>
        <v>1</v>
      </c>
      <c r="S128" t="str">
        <f t="shared" si="15"/>
        <v>1. Сложение, вычитание, умножение и деление в пределах 20</v>
      </c>
      <c r="T128" t="str">
        <f t="shared" si="16"/>
        <v>28. Арифметические действия и их свойства</v>
      </c>
    </row>
    <row r="129" spans="1:20" ht="18.75" collapsed="1" x14ac:dyDescent="0.25">
      <c r="A129" s="12" t="s">
        <v>198</v>
      </c>
      <c r="B129" s="12"/>
      <c r="C129" s="13"/>
      <c r="D129" s="14" t="s">
        <v>98</v>
      </c>
      <c r="E129" s="14"/>
      <c r="G129" s="16">
        <f>SUM(E131:E132)</f>
        <v>2</v>
      </c>
      <c r="H129" s="17"/>
      <c r="I129" s="47"/>
      <c r="J129" s="64"/>
      <c r="K129" s="59" t="s">
        <v>199</v>
      </c>
      <c r="L129" s="28" t="str">
        <f t="shared" si="9"/>
        <v>29</v>
      </c>
      <c r="M129" t="str">
        <f t="shared" si="10"/>
        <v>Раздел 29</v>
      </c>
      <c r="N129" t="str">
        <f t="shared" si="11"/>
        <v>Работа с текстовыми задачами</v>
      </c>
      <c r="O129">
        <f t="shared" si="17"/>
        <v>1</v>
      </c>
      <c r="P129" t="str">
        <f t="shared" si="12"/>
        <v>Сложение, вычитание, умножение и деление в пределах 20</v>
      </c>
      <c r="Q129" t="str">
        <f t="shared" si="13"/>
        <v>Решение задач на умножение и запись решения.</v>
      </c>
      <c r="R129">
        <f t="shared" si="14"/>
        <v>0</v>
      </c>
      <c r="S129" t="str">
        <f t="shared" si="15"/>
        <v>1. Сложение, вычитание, умножение и деление в пределах 20</v>
      </c>
      <c r="T129" t="str">
        <f t="shared" si="16"/>
        <v>29. Работа с текстовыми задачами</v>
      </c>
    </row>
    <row r="130" spans="1:20" ht="47.25" hidden="1" outlineLevel="1" x14ac:dyDescent="0.25">
      <c r="B130" s="21" t="s">
        <v>15</v>
      </c>
      <c r="C130" s="22"/>
      <c r="D130" s="57" t="s">
        <v>100</v>
      </c>
      <c r="E130" s="57"/>
      <c r="F130" s="24">
        <f>SUM(E131:E132)</f>
        <v>2</v>
      </c>
      <c r="G130" s="25"/>
      <c r="H130" s="26"/>
      <c r="I130" s="41"/>
      <c r="J130" s="43"/>
      <c r="K130" s="53" t="s">
        <v>200</v>
      </c>
      <c r="L130" s="28" t="str">
        <f t="shared" si="9"/>
        <v>29</v>
      </c>
      <c r="M130" t="str">
        <f t="shared" si="10"/>
        <v>Раздел 29</v>
      </c>
      <c r="N130" t="str">
        <f t="shared" si="11"/>
        <v>Работа с текстовыми задачами</v>
      </c>
      <c r="O130">
        <f t="shared" si="17"/>
        <v>1</v>
      </c>
      <c r="P130" t="str">
        <f t="shared" si="12"/>
        <v>Текстовая арифметическая задача и её решение</v>
      </c>
      <c r="Q130" t="str">
        <f t="shared" si="13"/>
        <v>Решение задач на умножение и запись решения.</v>
      </c>
      <c r="R130">
        <f t="shared" si="14"/>
        <v>0</v>
      </c>
      <c r="S130" t="str">
        <f t="shared" si="15"/>
        <v>1. Текстовая арифметическая задача и её решение</v>
      </c>
      <c r="T130" t="str">
        <f t="shared" si="16"/>
        <v>29. Работа с текстовыми задачами</v>
      </c>
    </row>
    <row r="131" spans="1:20" hidden="1" outlineLevel="1" x14ac:dyDescent="0.25">
      <c r="C131" s="60">
        <v>42</v>
      </c>
      <c r="D131" s="31" t="s">
        <v>201</v>
      </c>
      <c r="E131" s="32">
        <v>1</v>
      </c>
      <c r="F131" s="24"/>
      <c r="H131" s="34"/>
      <c r="I131" s="51"/>
      <c r="J131" s="64"/>
      <c r="K131" s="49" t="s">
        <v>202</v>
      </c>
      <c r="L131" s="28" t="str">
        <f t="shared" si="9"/>
        <v>29</v>
      </c>
      <c r="M131" t="str">
        <f t="shared" si="10"/>
        <v>Раздел 29</v>
      </c>
      <c r="N131" t="str">
        <f t="shared" si="11"/>
        <v>Работа с текстовыми задачами</v>
      </c>
      <c r="O131">
        <f t="shared" si="17"/>
        <v>1</v>
      </c>
      <c r="P131" t="str">
        <f t="shared" si="12"/>
        <v>Текстовая арифметическая задача и её решение</v>
      </c>
      <c r="Q131" t="str">
        <f t="shared" si="13"/>
        <v xml:space="preserve">Решение арифметических задач. </v>
      </c>
      <c r="R131">
        <f t="shared" si="14"/>
        <v>1</v>
      </c>
      <c r="S131" t="str">
        <f t="shared" si="15"/>
        <v>1. Текстовая арифметическая задача и её решение</v>
      </c>
      <c r="T131" t="str">
        <f t="shared" si="16"/>
        <v>29. Работа с текстовыми задачами</v>
      </c>
    </row>
    <row r="132" spans="1:20" ht="31.5" hidden="1" outlineLevel="1" x14ac:dyDescent="0.25">
      <c r="C132" s="22">
        <v>43</v>
      </c>
      <c r="D132" s="31" t="s">
        <v>203</v>
      </c>
      <c r="E132" s="32">
        <v>1</v>
      </c>
      <c r="F132" s="24"/>
      <c r="H132" s="26"/>
      <c r="I132" s="47"/>
      <c r="J132" s="64"/>
      <c r="K132" s="52" t="s">
        <v>204</v>
      </c>
      <c r="L132" s="28" t="str">
        <f t="shared" si="9"/>
        <v>29</v>
      </c>
      <c r="M132" t="str">
        <f t="shared" si="10"/>
        <v>Раздел 29</v>
      </c>
      <c r="N132" t="str">
        <f t="shared" si="11"/>
        <v>Работа с текстовыми задачами</v>
      </c>
      <c r="O132">
        <f t="shared" si="17"/>
        <v>1</v>
      </c>
      <c r="P132" t="str">
        <f t="shared" si="12"/>
        <v>Текстовая арифметическая задача и её решение</v>
      </c>
      <c r="Q132" t="str">
        <f t="shared" si="13"/>
        <v>Решение арифметических задач разных видов.</v>
      </c>
      <c r="R132">
        <f t="shared" si="14"/>
        <v>1</v>
      </c>
      <c r="S132" t="str">
        <f t="shared" si="15"/>
        <v>1. Текстовая арифметическая задача и её решение</v>
      </c>
      <c r="T132" t="str">
        <f t="shared" si="16"/>
        <v>29. Работа с текстовыми задачами</v>
      </c>
    </row>
    <row r="133" spans="1:20" collapsed="1" x14ac:dyDescent="0.25">
      <c r="C133" s="22"/>
      <c r="D133" s="31"/>
      <c r="E133" s="31"/>
      <c r="F133" s="24"/>
      <c r="G133" s="25"/>
      <c r="H133" s="26"/>
      <c r="I133" s="47"/>
      <c r="J133" s="64"/>
      <c r="K133" s="53"/>
      <c r="L133" s="28" t="str">
        <f t="shared" ref="L133:L196" si="18">MID(M133,8,4)</f>
        <v>29</v>
      </c>
      <c r="M133" t="str">
        <f t="shared" ref="M133:M196" si="19">IF(A133&lt;&gt;"",A133,M132)</f>
        <v>Раздел 29</v>
      </c>
      <c r="N133" t="str">
        <f t="shared" ref="N133:N196" si="20">IF(A133&lt;&gt;"",D133,N132)</f>
        <v>Работа с текстовыми задачами</v>
      </c>
      <c r="O133">
        <f t="shared" si="17"/>
        <v>1</v>
      </c>
      <c r="P133" t="str">
        <f t="shared" ref="P133:P196" si="21">IF(B133&lt;&gt;"",D133,P132)</f>
        <v>Текстовая арифметическая задача и её решение</v>
      </c>
      <c r="Q133" t="str">
        <f t="shared" ref="Q133:Q196" si="22">IF(C133&lt;&gt;"",D133,Q132)</f>
        <v>Решение арифметических задач разных видов.</v>
      </c>
      <c r="R133">
        <f t="shared" ref="R133:R196" si="23">E133</f>
        <v>0</v>
      </c>
      <c r="S133" t="str">
        <f t="shared" ref="S133:S196" si="24">CONCATENATE(O133,". ",P133)</f>
        <v>1. Текстовая арифметическая задача и её решение</v>
      </c>
      <c r="T133" t="str">
        <f t="shared" ref="T133:T196" si="25">CONCATENATE(L133,". ",N133)</f>
        <v>29. Работа с текстовыми задачами</v>
      </c>
    </row>
    <row r="134" spans="1:20" ht="18.75" x14ac:dyDescent="0.25">
      <c r="A134" s="12" t="s">
        <v>205</v>
      </c>
      <c r="B134" s="12"/>
      <c r="C134" s="13"/>
      <c r="D134" s="58" t="s">
        <v>206</v>
      </c>
      <c r="E134" s="58"/>
      <c r="G134" s="16">
        <f>SUM(E136)</f>
        <v>1</v>
      </c>
      <c r="H134" s="17"/>
      <c r="I134" s="47"/>
      <c r="J134" s="64"/>
      <c r="K134" s="59" t="s">
        <v>207</v>
      </c>
      <c r="L134" s="28" t="str">
        <f t="shared" si="18"/>
        <v>30</v>
      </c>
      <c r="M134" t="str">
        <f t="shared" si="19"/>
        <v>Раздел 30</v>
      </c>
      <c r="N134" t="str">
        <f t="shared" si="20"/>
        <v>Логико-математическая подготовка</v>
      </c>
      <c r="O134">
        <f t="shared" ref="O134:O197" si="26">IF(F134&gt;0,IF(G133&gt;0,1,O133+1),O133)</f>
        <v>1</v>
      </c>
      <c r="P134" t="str">
        <f t="shared" si="21"/>
        <v>Текстовая арифметическая задача и её решение</v>
      </c>
      <c r="Q134" t="str">
        <f t="shared" si="22"/>
        <v>Решение арифметических задач разных видов.</v>
      </c>
      <c r="R134">
        <f t="shared" si="23"/>
        <v>0</v>
      </c>
      <c r="S134" t="str">
        <f t="shared" si="24"/>
        <v>1. Текстовая арифметическая задача и её решение</v>
      </c>
      <c r="T134" t="str">
        <f t="shared" si="25"/>
        <v>30. Логико-математическая подготовка</v>
      </c>
    </row>
    <row r="135" spans="1:20" ht="18.75" hidden="1" outlineLevel="1" x14ac:dyDescent="0.25">
      <c r="B135" s="21" t="s">
        <v>15</v>
      </c>
      <c r="C135" s="22"/>
      <c r="D135" s="23" t="s">
        <v>208</v>
      </c>
      <c r="E135" s="23"/>
      <c r="F135" s="24">
        <f>SUM(E136)</f>
        <v>1</v>
      </c>
      <c r="G135" s="25"/>
      <c r="H135" s="26"/>
      <c r="I135" s="41"/>
      <c r="J135" s="64"/>
      <c r="K135" s="49" t="s">
        <v>209</v>
      </c>
      <c r="L135" s="28" t="str">
        <f t="shared" si="18"/>
        <v>30</v>
      </c>
      <c r="M135" t="str">
        <f t="shared" si="19"/>
        <v>Раздел 30</v>
      </c>
      <c r="N135" t="str">
        <f t="shared" si="20"/>
        <v>Логико-математическая подготовка</v>
      </c>
      <c r="O135">
        <f t="shared" si="26"/>
        <v>1</v>
      </c>
      <c r="P135" t="str">
        <f t="shared" si="21"/>
        <v>Логические понятия</v>
      </c>
      <c r="Q135" t="str">
        <f t="shared" si="22"/>
        <v>Решение арифметических задач разных видов.</v>
      </c>
      <c r="R135">
        <f t="shared" si="23"/>
        <v>0</v>
      </c>
      <c r="S135" t="str">
        <f t="shared" si="24"/>
        <v>1. Логические понятия</v>
      </c>
      <c r="T135" t="str">
        <f t="shared" si="25"/>
        <v>30. Логико-математическая подготовка</v>
      </c>
    </row>
    <row r="136" spans="1:20" ht="31.5" hidden="1" outlineLevel="1" x14ac:dyDescent="0.25">
      <c r="C136" s="22">
        <v>44</v>
      </c>
      <c r="D136" s="55" t="s">
        <v>210</v>
      </c>
      <c r="E136" s="32">
        <v>1</v>
      </c>
      <c r="F136" s="24"/>
      <c r="H136" s="26"/>
      <c r="I136" s="41"/>
      <c r="J136" s="64"/>
      <c r="K136" s="52" t="s">
        <v>211</v>
      </c>
      <c r="L136" s="28" t="str">
        <f t="shared" si="18"/>
        <v>30</v>
      </c>
      <c r="M136" t="str">
        <f t="shared" si="19"/>
        <v>Раздел 30</v>
      </c>
      <c r="N136" t="str">
        <f t="shared" si="20"/>
        <v>Логико-математическая подготовка</v>
      </c>
      <c r="O136">
        <f t="shared" si="26"/>
        <v>1</v>
      </c>
      <c r="P136" t="str">
        <f t="shared" si="21"/>
        <v>Логические понятия</v>
      </c>
      <c r="Q136" t="str">
        <f t="shared" si="22"/>
        <v>Верно или неверно?</v>
      </c>
      <c r="R136">
        <f t="shared" si="23"/>
        <v>1</v>
      </c>
      <c r="S136" t="str">
        <f t="shared" si="24"/>
        <v>1. Логические понятия</v>
      </c>
      <c r="T136" t="str">
        <f t="shared" si="25"/>
        <v>30. Логико-математическая подготовка</v>
      </c>
    </row>
    <row r="137" spans="1:20" collapsed="1" x14ac:dyDescent="0.25">
      <c r="C137" s="22"/>
      <c r="D137" s="55"/>
      <c r="E137" s="55"/>
      <c r="F137" s="24"/>
      <c r="G137" s="25"/>
      <c r="H137" s="26"/>
      <c r="I137" s="41"/>
      <c r="J137" s="64"/>
      <c r="K137" s="53"/>
      <c r="L137" s="28" t="str">
        <f t="shared" si="18"/>
        <v>30</v>
      </c>
      <c r="M137" t="str">
        <f t="shared" si="19"/>
        <v>Раздел 30</v>
      </c>
      <c r="N137" t="str">
        <f t="shared" si="20"/>
        <v>Логико-математическая подготовка</v>
      </c>
      <c r="O137">
        <f t="shared" si="26"/>
        <v>1</v>
      </c>
      <c r="P137" t="str">
        <f t="shared" si="21"/>
        <v>Логические понятия</v>
      </c>
      <c r="Q137" t="str">
        <f t="shared" si="22"/>
        <v>Верно или неверно?</v>
      </c>
      <c r="R137">
        <f t="shared" si="23"/>
        <v>0</v>
      </c>
      <c r="S137" t="str">
        <f t="shared" si="24"/>
        <v>1. Логические понятия</v>
      </c>
      <c r="T137" t="str">
        <f t="shared" si="25"/>
        <v>30. Логико-математическая подготовка</v>
      </c>
    </row>
    <row r="138" spans="1:20" ht="33" customHeight="1" x14ac:dyDescent="0.25">
      <c r="A138" s="12" t="s">
        <v>212</v>
      </c>
      <c r="B138" s="12"/>
      <c r="C138" s="13"/>
      <c r="D138" s="14" t="s">
        <v>68</v>
      </c>
      <c r="E138" s="14"/>
      <c r="G138" s="16">
        <f>SUM(F139:F145)</f>
        <v>5</v>
      </c>
      <c r="H138" s="17"/>
      <c r="I138" s="47"/>
      <c r="J138" s="64"/>
      <c r="K138" s="54" t="s">
        <v>69</v>
      </c>
      <c r="L138" s="28" t="str">
        <f t="shared" si="18"/>
        <v>31</v>
      </c>
      <c r="M138" t="str">
        <f t="shared" si="19"/>
        <v>Раздел 31</v>
      </c>
      <c r="N138" t="str">
        <f t="shared" si="20"/>
        <v>Арифметические действия и их свойства</v>
      </c>
      <c r="O138">
        <f t="shared" si="26"/>
        <v>1</v>
      </c>
      <c r="P138" t="str">
        <f t="shared" si="21"/>
        <v>Логические понятия</v>
      </c>
      <c r="Q138" t="str">
        <f t="shared" si="22"/>
        <v>Верно или неверно?</v>
      </c>
      <c r="R138">
        <f t="shared" si="23"/>
        <v>0</v>
      </c>
      <c r="S138" t="str">
        <f t="shared" si="24"/>
        <v>1. Логические понятия</v>
      </c>
      <c r="T138" t="str">
        <f t="shared" si="25"/>
        <v>31. Арифметические действия и их свойства</v>
      </c>
    </row>
    <row r="139" spans="1:20" ht="30" hidden="1" outlineLevel="1" x14ac:dyDescent="0.25">
      <c r="B139" s="21" t="s">
        <v>15</v>
      </c>
      <c r="C139" s="22"/>
      <c r="D139" s="57" t="s">
        <v>70</v>
      </c>
      <c r="E139" s="57"/>
      <c r="F139" s="24">
        <f>SUM(E140:E142)</f>
        <v>3</v>
      </c>
      <c r="G139" s="25"/>
      <c r="H139" s="17"/>
      <c r="I139" s="47"/>
      <c r="J139" s="64"/>
      <c r="K139" s="74" t="s">
        <v>213</v>
      </c>
      <c r="L139" s="28" t="str">
        <f t="shared" si="18"/>
        <v>31</v>
      </c>
      <c r="M139" t="str">
        <f t="shared" si="19"/>
        <v>Раздел 31</v>
      </c>
      <c r="N139" t="str">
        <f t="shared" si="20"/>
        <v>Арифметические действия и их свойства</v>
      </c>
      <c r="O139">
        <f t="shared" si="26"/>
        <v>1</v>
      </c>
      <c r="P139" t="str">
        <f t="shared" si="21"/>
        <v>Сложение, вычитание, умножение и деление в пределах 20</v>
      </c>
      <c r="Q139" t="str">
        <f t="shared" si="22"/>
        <v>Верно или неверно?</v>
      </c>
      <c r="R139">
        <f t="shared" si="23"/>
        <v>0</v>
      </c>
      <c r="S139" t="str">
        <f t="shared" si="24"/>
        <v>1. Сложение, вычитание, умножение и деление в пределах 20</v>
      </c>
      <c r="T139" t="str">
        <f t="shared" si="25"/>
        <v>31. Арифметические действия и их свойства</v>
      </c>
    </row>
    <row r="140" spans="1:20" hidden="1" outlineLevel="1" x14ac:dyDescent="0.25">
      <c r="C140" s="60">
        <v>45</v>
      </c>
      <c r="D140" s="55" t="s">
        <v>214</v>
      </c>
      <c r="E140" s="32">
        <v>1</v>
      </c>
      <c r="F140" s="24"/>
      <c r="H140" s="34"/>
      <c r="I140" s="51"/>
      <c r="J140" s="64"/>
      <c r="K140" s="52" t="s">
        <v>215</v>
      </c>
      <c r="L140" s="28" t="str">
        <f t="shared" si="18"/>
        <v>31</v>
      </c>
      <c r="M140" t="str">
        <f t="shared" si="19"/>
        <v>Раздел 31</v>
      </c>
      <c r="N140" t="str">
        <f t="shared" si="20"/>
        <v>Арифметические действия и их свойства</v>
      </c>
      <c r="O140">
        <f t="shared" si="26"/>
        <v>1</v>
      </c>
      <c r="P140" t="str">
        <f t="shared" si="21"/>
        <v>Сложение, вычитание, умножение и деление в пределах 20</v>
      </c>
      <c r="Q140" t="str">
        <f t="shared" si="22"/>
        <v>Подготовка к введению деления.</v>
      </c>
      <c r="R140">
        <f t="shared" si="23"/>
        <v>1</v>
      </c>
      <c r="S140" t="str">
        <f t="shared" si="24"/>
        <v>1. Сложение, вычитание, умножение и деление в пределах 20</v>
      </c>
      <c r="T140" t="str">
        <f t="shared" si="25"/>
        <v>31. Арифметические действия и их свойства</v>
      </c>
    </row>
    <row r="141" spans="1:20" ht="31.5" hidden="1" outlineLevel="1" x14ac:dyDescent="0.25">
      <c r="C141" s="60">
        <v>46</v>
      </c>
      <c r="D141" s="31" t="s">
        <v>216</v>
      </c>
      <c r="E141" s="32">
        <v>1</v>
      </c>
      <c r="F141" s="24"/>
      <c r="H141" s="34"/>
      <c r="I141" s="62"/>
      <c r="J141" s="64"/>
      <c r="K141" s="54" t="s">
        <v>217</v>
      </c>
      <c r="L141" s="28" t="str">
        <f t="shared" si="18"/>
        <v>31</v>
      </c>
      <c r="M141" t="str">
        <f t="shared" si="19"/>
        <v>Раздел 31</v>
      </c>
      <c r="N141" t="str">
        <f t="shared" si="20"/>
        <v>Арифметические действия и их свойства</v>
      </c>
      <c r="O141">
        <f t="shared" si="26"/>
        <v>1</v>
      </c>
      <c r="P141" t="str">
        <f t="shared" si="21"/>
        <v>Сложение, вычитание, умножение и деление в пределах 20</v>
      </c>
      <c r="Q141" t="str">
        <f t="shared" si="22"/>
        <v xml:space="preserve">Введение термина "деление".Смысл действия  деления на равные части. </v>
      </c>
      <c r="R141">
        <f t="shared" si="23"/>
        <v>1</v>
      </c>
      <c r="S141" t="str">
        <f t="shared" si="24"/>
        <v>1. Сложение, вычитание, умножение и деление в пределах 20</v>
      </c>
      <c r="T141" t="str">
        <f t="shared" si="25"/>
        <v>31. Арифметические действия и их свойства</v>
      </c>
    </row>
    <row r="142" spans="1:20" ht="19.5" hidden="1" customHeight="1" outlineLevel="1" x14ac:dyDescent="0.25">
      <c r="C142" s="13">
        <v>47</v>
      </c>
      <c r="D142" s="55" t="s">
        <v>218</v>
      </c>
      <c r="E142" s="32">
        <v>1</v>
      </c>
      <c r="F142" s="24"/>
      <c r="H142" s="17"/>
      <c r="I142" s="47"/>
      <c r="J142" s="64"/>
      <c r="K142" s="49" t="s">
        <v>219</v>
      </c>
      <c r="L142" s="28" t="str">
        <f t="shared" si="18"/>
        <v>31</v>
      </c>
      <c r="M142" t="str">
        <f t="shared" si="19"/>
        <v>Раздел 31</v>
      </c>
      <c r="N142" t="str">
        <f t="shared" si="20"/>
        <v>Арифметические действия и их свойства</v>
      </c>
      <c r="O142">
        <f t="shared" si="26"/>
        <v>1</v>
      </c>
      <c r="P142" t="str">
        <f t="shared" si="21"/>
        <v>Сложение, вычитание, умножение и деление в пределах 20</v>
      </c>
      <c r="Q142" t="str">
        <f t="shared" si="22"/>
        <v xml:space="preserve">Деление на равные части. </v>
      </c>
      <c r="R142">
        <f t="shared" si="23"/>
        <v>1</v>
      </c>
      <c r="S142" t="str">
        <f t="shared" si="24"/>
        <v>1. Сложение, вычитание, умножение и деление в пределах 20</v>
      </c>
      <c r="T142" t="str">
        <f t="shared" si="25"/>
        <v>31. Арифметические действия и их свойства</v>
      </c>
    </row>
    <row r="143" spans="1:20" ht="45" hidden="1" customHeight="1" outlineLevel="1" x14ac:dyDescent="0.25">
      <c r="B143" s="21" t="s">
        <v>15</v>
      </c>
      <c r="C143" s="13"/>
      <c r="D143" s="57" t="s">
        <v>189</v>
      </c>
      <c r="E143" s="32"/>
      <c r="F143" s="24">
        <f>SUM(E144:E145)</f>
        <v>2</v>
      </c>
      <c r="H143" s="17"/>
      <c r="I143" s="47"/>
      <c r="J143" s="65"/>
      <c r="K143" s="53" t="s">
        <v>220</v>
      </c>
      <c r="L143" s="28" t="str">
        <f t="shared" si="18"/>
        <v>31</v>
      </c>
      <c r="M143" t="str">
        <f t="shared" si="19"/>
        <v>Раздел 31</v>
      </c>
      <c r="N143" t="str">
        <f t="shared" si="20"/>
        <v>Арифметические действия и их свойства</v>
      </c>
      <c r="O143">
        <f t="shared" si="26"/>
        <v>2</v>
      </c>
      <c r="P143" t="str">
        <f t="shared" si="21"/>
        <v xml:space="preserve">Сложение и вычитание (умножение и деление)как взаимно обратные действия </v>
      </c>
      <c r="Q143" t="str">
        <f t="shared" si="22"/>
        <v xml:space="preserve">Деление на равные части. </v>
      </c>
      <c r="R143">
        <f t="shared" si="23"/>
        <v>0</v>
      </c>
      <c r="S143" t="str">
        <f t="shared" si="24"/>
        <v xml:space="preserve">2. Сложение и вычитание (умножение и деление)как взаимно обратные действия </v>
      </c>
      <c r="T143" t="str">
        <f t="shared" si="25"/>
        <v>31. Арифметические действия и их свойства</v>
      </c>
    </row>
    <row r="144" spans="1:20" ht="31.5" hidden="1" outlineLevel="1" x14ac:dyDescent="0.25">
      <c r="C144" s="60">
        <v>48</v>
      </c>
      <c r="D144" s="31" t="s">
        <v>221</v>
      </c>
      <c r="E144" s="32">
        <v>1</v>
      </c>
      <c r="F144" s="24"/>
      <c r="H144" s="34"/>
      <c r="I144" s="51"/>
      <c r="J144" s="43" t="s">
        <v>184</v>
      </c>
      <c r="K144" s="53" t="s">
        <v>222</v>
      </c>
      <c r="L144" s="28" t="str">
        <f t="shared" si="18"/>
        <v>31</v>
      </c>
      <c r="M144" t="str">
        <f t="shared" si="19"/>
        <v>Раздел 31</v>
      </c>
      <c r="N144" t="str">
        <f t="shared" si="20"/>
        <v>Арифметические действия и их свойства</v>
      </c>
      <c r="O144">
        <f t="shared" si="26"/>
        <v>2</v>
      </c>
      <c r="P144" t="str">
        <f t="shared" si="21"/>
        <v xml:space="preserve">Сложение и вычитание (умножение и деление)как взаимно обратные действия </v>
      </c>
      <c r="Q144" t="str">
        <f t="shared" si="22"/>
        <v>Сравнение результатов арифметических действий.</v>
      </c>
      <c r="R144">
        <f t="shared" si="23"/>
        <v>1</v>
      </c>
      <c r="S144" t="str">
        <f t="shared" si="24"/>
        <v xml:space="preserve">2. Сложение и вычитание (умножение и деление)как взаимно обратные действия </v>
      </c>
      <c r="T144" t="str">
        <f t="shared" si="25"/>
        <v>31. Арифметические действия и их свойства</v>
      </c>
    </row>
    <row r="145" spans="1:20" hidden="1" outlineLevel="1" x14ac:dyDescent="0.25">
      <c r="C145" s="22">
        <v>49</v>
      </c>
      <c r="D145" s="55" t="s">
        <v>223</v>
      </c>
      <c r="E145" s="32">
        <v>1</v>
      </c>
      <c r="F145" s="24"/>
      <c r="H145" s="26"/>
      <c r="I145" s="41"/>
      <c r="J145" s="43" t="s">
        <v>38</v>
      </c>
      <c r="K145" s="63" t="s">
        <v>224</v>
      </c>
      <c r="L145" s="28" t="str">
        <f t="shared" si="18"/>
        <v>31</v>
      </c>
      <c r="M145" t="str">
        <f t="shared" si="19"/>
        <v>Раздел 31</v>
      </c>
      <c r="N145" t="str">
        <f t="shared" si="20"/>
        <v>Арифметические действия и их свойства</v>
      </c>
      <c r="O145">
        <f t="shared" si="26"/>
        <v>2</v>
      </c>
      <c r="P145" t="str">
        <f t="shared" si="21"/>
        <v xml:space="preserve">Сложение и вычитание (умножение и деление)как взаимно обратные действия </v>
      </c>
      <c r="Q145" t="str">
        <f t="shared" si="22"/>
        <v>Работа с числами второго десятка.</v>
      </c>
      <c r="R145">
        <f t="shared" si="23"/>
        <v>1</v>
      </c>
      <c r="S145" t="str">
        <f t="shared" si="24"/>
        <v xml:space="preserve">2. Сложение и вычитание (умножение и деление)как взаимно обратные действия </v>
      </c>
      <c r="T145" t="str">
        <f t="shared" si="25"/>
        <v>31. Арифметические действия и их свойства</v>
      </c>
    </row>
    <row r="146" spans="1:20" collapsed="1" x14ac:dyDescent="0.25">
      <c r="C146" s="22"/>
      <c r="D146" s="55"/>
      <c r="E146" s="55"/>
      <c r="F146" s="24"/>
      <c r="G146" s="25"/>
      <c r="H146" s="26"/>
      <c r="I146" s="41"/>
      <c r="J146" s="43"/>
      <c r="K146" s="49"/>
      <c r="L146" s="28" t="str">
        <f t="shared" si="18"/>
        <v>31</v>
      </c>
      <c r="M146" t="str">
        <f t="shared" si="19"/>
        <v>Раздел 31</v>
      </c>
      <c r="N146" t="str">
        <f t="shared" si="20"/>
        <v>Арифметические действия и их свойства</v>
      </c>
      <c r="O146">
        <f t="shared" si="26"/>
        <v>2</v>
      </c>
      <c r="P146" t="str">
        <f t="shared" si="21"/>
        <v xml:space="preserve">Сложение и вычитание (умножение и деление)как взаимно обратные действия </v>
      </c>
      <c r="Q146" t="str">
        <f t="shared" si="22"/>
        <v>Работа с числами второго десятка.</v>
      </c>
      <c r="R146">
        <f t="shared" si="23"/>
        <v>0</v>
      </c>
      <c r="S146" t="str">
        <f t="shared" si="24"/>
        <v xml:space="preserve">2. Сложение и вычитание (умножение и деление)как взаимно обратные действия </v>
      </c>
      <c r="T146" t="str">
        <f t="shared" si="25"/>
        <v>31. Арифметические действия и их свойства</v>
      </c>
    </row>
    <row r="147" spans="1:20" ht="31.5" x14ac:dyDescent="0.25">
      <c r="A147" s="12" t="s">
        <v>225</v>
      </c>
      <c r="B147" s="12"/>
      <c r="C147" s="13"/>
      <c r="D147" s="14" t="s">
        <v>121</v>
      </c>
      <c r="E147" s="14"/>
      <c r="G147" s="16">
        <f>SUM(F148)</f>
        <v>1</v>
      </c>
      <c r="H147" s="17"/>
      <c r="I147" s="47"/>
      <c r="J147" s="29" t="s">
        <v>21</v>
      </c>
      <c r="K147" s="54" t="s">
        <v>226</v>
      </c>
      <c r="L147" s="28" t="str">
        <f t="shared" si="18"/>
        <v>32</v>
      </c>
      <c r="M147" t="str">
        <f t="shared" si="19"/>
        <v>Раздел 32</v>
      </c>
      <c r="N147" t="str">
        <f t="shared" si="20"/>
        <v>Величины</v>
      </c>
      <c r="O147">
        <f t="shared" si="26"/>
        <v>2</v>
      </c>
      <c r="P147" t="str">
        <f t="shared" si="21"/>
        <v xml:space="preserve">Сложение и вычитание (умножение и деление)как взаимно обратные действия </v>
      </c>
      <c r="Q147" t="str">
        <f t="shared" si="22"/>
        <v>Работа с числами второго десятка.</v>
      </c>
      <c r="R147">
        <f t="shared" si="23"/>
        <v>0</v>
      </c>
      <c r="S147" t="str">
        <f t="shared" si="24"/>
        <v xml:space="preserve">2. Сложение и вычитание (умножение и деление)как взаимно обратные действия </v>
      </c>
      <c r="T147" t="str">
        <f t="shared" si="25"/>
        <v>32. Величины</v>
      </c>
    </row>
    <row r="148" spans="1:20" ht="31.5" hidden="1" outlineLevel="1" x14ac:dyDescent="0.25">
      <c r="B148" s="21" t="s">
        <v>15</v>
      </c>
      <c r="C148" s="22"/>
      <c r="D148" s="57" t="s">
        <v>227</v>
      </c>
      <c r="E148" s="57"/>
      <c r="F148" s="24">
        <f>SUM(E149)</f>
        <v>1</v>
      </c>
      <c r="G148" s="25"/>
      <c r="H148" s="26"/>
      <c r="I148" s="41"/>
      <c r="J148" s="56" t="s">
        <v>43</v>
      </c>
      <c r="K148" s="53" t="s">
        <v>228</v>
      </c>
      <c r="L148" s="28" t="str">
        <f t="shared" si="18"/>
        <v>32</v>
      </c>
      <c r="M148" t="str">
        <f t="shared" si="19"/>
        <v>Раздел 32</v>
      </c>
      <c r="N148" t="str">
        <f t="shared" si="20"/>
        <v>Величины</v>
      </c>
      <c r="O148">
        <f t="shared" si="26"/>
        <v>1</v>
      </c>
      <c r="P148" t="str">
        <f t="shared" si="21"/>
        <v>Цена, количество, стоимость товара</v>
      </c>
      <c r="Q148" t="str">
        <f t="shared" si="22"/>
        <v>Работа с числами второго десятка.</v>
      </c>
      <c r="R148">
        <f t="shared" si="23"/>
        <v>0</v>
      </c>
      <c r="S148" t="str">
        <f t="shared" si="24"/>
        <v>1. Цена, количество, стоимость товара</v>
      </c>
      <c r="T148" t="str">
        <f t="shared" si="25"/>
        <v>32. Величины</v>
      </c>
    </row>
    <row r="149" spans="1:20" ht="38.25" hidden="1" customHeight="1" outlineLevel="1" x14ac:dyDescent="0.25">
      <c r="C149" s="22">
        <v>50</v>
      </c>
      <c r="D149" s="31" t="s">
        <v>229</v>
      </c>
      <c r="E149" s="32">
        <v>1</v>
      </c>
      <c r="F149" s="24"/>
      <c r="H149" s="26"/>
      <c r="I149" s="41"/>
      <c r="J149" s="29" t="s">
        <v>46</v>
      </c>
      <c r="K149" s="52" t="s">
        <v>230</v>
      </c>
      <c r="L149" s="28" t="str">
        <f t="shared" si="18"/>
        <v>32</v>
      </c>
      <c r="M149" t="str">
        <f t="shared" si="19"/>
        <v>Раздел 32</v>
      </c>
      <c r="N149" t="str">
        <f t="shared" si="20"/>
        <v>Величины</v>
      </c>
      <c r="O149">
        <f t="shared" si="26"/>
        <v>1</v>
      </c>
      <c r="P149" t="str">
        <f t="shared" si="21"/>
        <v>Цена, количество, стоимость товара</v>
      </c>
      <c r="Q149" t="str">
        <f t="shared" si="22"/>
        <v>Составление и решение  арифметических задач разных видов</v>
      </c>
      <c r="R149">
        <f t="shared" si="23"/>
        <v>1</v>
      </c>
      <c r="S149" t="str">
        <f t="shared" si="24"/>
        <v>1. Цена, количество, стоимость товара</v>
      </c>
      <c r="T149" t="str">
        <f t="shared" si="25"/>
        <v>32. Величины</v>
      </c>
    </row>
    <row r="150" spans="1:20" collapsed="1" x14ac:dyDescent="0.25">
      <c r="C150" s="22"/>
      <c r="D150" s="31"/>
      <c r="E150" s="31"/>
      <c r="F150" s="24"/>
      <c r="G150" s="25"/>
      <c r="H150" s="26"/>
      <c r="I150" s="41"/>
      <c r="J150" s="29"/>
      <c r="K150" s="53"/>
      <c r="L150" s="28" t="str">
        <f t="shared" si="18"/>
        <v>32</v>
      </c>
      <c r="M150" t="str">
        <f t="shared" si="19"/>
        <v>Раздел 32</v>
      </c>
      <c r="N150" t="str">
        <f t="shared" si="20"/>
        <v>Величины</v>
      </c>
      <c r="O150">
        <f t="shared" si="26"/>
        <v>1</v>
      </c>
      <c r="P150" t="str">
        <f t="shared" si="21"/>
        <v>Цена, количество, стоимость товара</v>
      </c>
      <c r="Q150" t="str">
        <f t="shared" si="22"/>
        <v>Составление и решение  арифметических задач разных видов</v>
      </c>
      <c r="R150">
        <f t="shared" si="23"/>
        <v>0</v>
      </c>
      <c r="S150" t="str">
        <f t="shared" si="24"/>
        <v>1. Цена, количество, стоимость товара</v>
      </c>
      <c r="T150" t="str">
        <f t="shared" si="25"/>
        <v>32. Величины</v>
      </c>
    </row>
    <row r="151" spans="1:20" ht="31.5" x14ac:dyDescent="0.25">
      <c r="A151" s="12" t="s">
        <v>231</v>
      </c>
      <c r="B151" s="12"/>
      <c r="C151" s="13"/>
      <c r="D151" s="14" t="s">
        <v>68</v>
      </c>
      <c r="E151" s="14"/>
      <c r="G151" s="16">
        <f>SUM(E153:E155)</f>
        <v>3</v>
      </c>
      <c r="H151" s="17"/>
      <c r="I151" s="47"/>
      <c r="J151" s="29"/>
      <c r="K151" s="54" t="s">
        <v>232</v>
      </c>
      <c r="L151" s="28" t="str">
        <f t="shared" si="18"/>
        <v>33</v>
      </c>
      <c r="M151" t="str">
        <f t="shared" si="19"/>
        <v>Раздел 33</v>
      </c>
      <c r="N151" t="str">
        <f t="shared" si="20"/>
        <v>Арифметические действия и их свойства</v>
      </c>
      <c r="O151">
        <f t="shared" si="26"/>
        <v>1</v>
      </c>
      <c r="P151" t="str">
        <f t="shared" si="21"/>
        <v>Цена, количество, стоимость товара</v>
      </c>
      <c r="Q151" t="str">
        <f t="shared" si="22"/>
        <v>Составление и решение  арифметических задач разных видов</v>
      </c>
      <c r="R151">
        <f t="shared" si="23"/>
        <v>0</v>
      </c>
      <c r="S151" t="str">
        <f t="shared" si="24"/>
        <v>1. Цена, количество, стоимость товара</v>
      </c>
      <c r="T151" t="str">
        <f t="shared" si="25"/>
        <v>33. Арифметические действия и их свойства</v>
      </c>
    </row>
    <row r="152" spans="1:20" ht="27.75" hidden="1" customHeight="1" outlineLevel="1" x14ac:dyDescent="0.25">
      <c r="B152" s="21" t="s">
        <v>15</v>
      </c>
      <c r="C152" s="22"/>
      <c r="D152" s="57" t="s">
        <v>189</v>
      </c>
      <c r="E152" s="57"/>
      <c r="F152" s="15">
        <f>SUM(E153:E155)</f>
        <v>3</v>
      </c>
      <c r="G152" s="25"/>
      <c r="H152" s="26"/>
      <c r="I152" s="41"/>
      <c r="J152" s="43" t="s">
        <v>50</v>
      </c>
      <c r="K152" s="48" t="s">
        <v>233</v>
      </c>
      <c r="L152" s="28" t="str">
        <f t="shared" si="18"/>
        <v>33</v>
      </c>
      <c r="M152" t="str">
        <f t="shared" si="19"/>
        <v>Раздел 33</v>
      </c>
      <c r="N152" t="str">
        <f t="shared" si="20"/>
        <v>Арифметические действия и их свойства</v>
      </c>
      <c r="O152">
        <f t="shared" si="26"/>
        <v>1</v>
      </c>
      <c r="P152" t="str">
        <f t="shared" si="21"/>
        <v xml:space="preserve">Сложение и вычитание (умножение и деление)как взаимно обратные действия </v>
      </c>
      <c r="Q152" t="str">
        <f t="shared" si="22"/>
        <v>Составление и решение  арифметических задач разных видов</v>
      </c>
      <c r="R152">
        <f t="shared" si="23"/>
        <v>0</v>
      </c>
      <c r="S152" t="str">
        <f t="shared" si="24"/>
        <v xml:space="preserve">1. Сложение и вычитание (умножение и деление)как взаимно обратные действия </v>
      </c>
      <c r="T152" t="str">
        <f t="shared" si="25"/>
        <v>33. Арифметические действия и их свойства</v>
      </c>
    </row>
    <row r="153" spans="1:20" hidden="1" outlineLevel="1" x14ac:dyDescent="0.25">
      <c r="C153" s="60">
        <v>51</v>
      </c>
      <c r="D153" s="31" t="s">
        <v>234</v>
      </c>
      <c r="E153" s="32">
        <v>1</v>
      </c>
      <c r="F153" s="24"/>
      <c r="H153" s="34"/>
      <c r="I153" s="51"/>
      <c r="J153" s="56" t="s">
        <v>54</v>
      </c>
      <c r="K153" s="49" t="s">
        <v>235</v>
      </c>
      <c r="L153" s="28" t="str">
        <f t="shared" si="18"/>
        <v>33</v>
      </c>
      <c r="M153" t="str">
        <f t="shared" si="19"/>
        <v>Раздел 33</v>
      </c>
      <c r="N153" t="str">
        <f t="shared" si="20"/>
        <v>Арифметические действия и их свойства</v>
      </c>
      <c r="O153">
        <f t="shared" si="26"/>
        <v>1</v>
      </c>
      <c r="P153" t="str">
        <f t="shared" si="21"/>
        <v xml:space="preserve">Сложение и вычитание (умножение и деление)как взаимно обратные действия </v>
      </c>
      <c r="Q153" t="str">
        <f t="shared" si="22"/>
        <v>Сложение и вычитание чисел.</v>
      </c>
      <c r="R153">
        <f t="shared" si="23"/>
        <v>1</v>
      </c>
      <c r="S153" t="str">
        <f t="shared" si="24"/>
        <v xml:space="preserve">1. Сложение и вычитание (умножение и деление)как взаимно обратные действия </v>
      </c>
      <c r="T153" t="str">
        <f t="shared" si="25"/>
        <v>33. Арифметические действия и их свойства</v>
      </c>
    </row>
    <row r="154" spans="1:20" ht="31.5" hidden="1" outlineLevel="1" x14ac:dyDescent="0.25">
      <c r="C154" s="60">
        <v>52</v>
      </c>
      <c r="D154" s="31" t="s">
        <v>236</v>
      </c>
      <c r="E154" s="32">
        <v>1</v>
      </c>
      <c r="F154" s="24"/>
      <c r="H154" s="34"/>
      <c r="I154" s="62"/>
      <c r="J154" s="43" t="s">
        <v>57</v>
      </c>
      <c r="K154" s="53" t="s">
        <v>237</v>
      </c>
      <c r="L154" s="28" t="str">
        <f t="shared" si="18"/>
        <v>33</v>
      </c>
      <c r="M154" t="str">
        <f t="shared" si="19"/>
        <v>Раздел 33</v>
      </c>
      <c r="N154" t="str">
        <f t="shared" si="20"/>
        <v>Арифметические действия и их свойства</v>
      </c>
      <c r="O154">
        <f t="shared" si="26"/>
        <v>1</v>
      </c>
      <c r="P154" t="str">
        <f t="shared" si="21"/>
        <v xml:space="preserve">Сложение и вычитание (умножение и деление)как взаимно обратные действия </v>
      </c>
      <c r="Q154" t="str">
        <f t="shared" si="22"/>
        <v>Решение арифметических задач на сложение и вычитание.</v>
      </c>
      <c r="R154">
        <f t="shared" si="23"/>
        <v>1</v>
      </c>
      <c r="S154" t="str">
        <f t="shared" si="24"/>
        <v xml:space="preserve">1. Сложение и вычитание (умножение и деление)как взаимно обратные действия </v>
      </c>
      <c r="T154" t="str">
        <f t="shared" si="25"/>
        <v>33. Арифметические действия и их свойства</v>
      </c>
    </row>
    <row r="155" spans="1:20" hidden="1" outlineLevel="1" x14ac:dyDescent="0.25">
      <c r="C155" s="30">
        <v>53</v>
      </c>
      <c r="D155" s="55" t="s">
        <v>238</v>
      </c>
      <c r="E155" s="32">
        <v>1</v>
      </c>
      <c r="F155" s="24"/>
      <c r="H155" s="17"/>
      <c r="I155" s="47"/>
      <c r="J155" s="64"/>
      <c r="K155" s="63" t="s">
        <v>224</v>
      </c>
      <c r="L155" s="28" t="str">
        <f t="shared" si="18"/>
        <v>33</v>
      </c>
      <c r="M155" t="str">
        <f t="shared" si="19"/>
        <v>Раздел 33</v>
      </c>
      <c r="N155" t="str">
        <f t="shared" si="20"/>
        <v>Арифметические действия и их свойства</v>
      </c>
      <c r="O155">
        <f t="shared" si="26"/>
        <v>1</v>
      </c>
      <c r="P155" t="str">
        <f t="shared" si="21"/>
        <v xml:space="preserve">Сложение и вычитание (умножение и деление)как взаимно обратные действия </v>
      </c>
      <c r="Q155" t="str">
        <f t="shared" si="22"/>
        <v>Умножение и деление чисел.</v>
      </c>
      <c r="R155">
        <f t="shared" si="23"/>
        <v>1</v>
      </c>
      <c r="S155" t="str">
        <f t="shared" si="24"/>
        <v xml:space="preserve">1. Сложение и вычитание (умножение и деление)как взаимно обратные действия </v>
      </c>
      <c r="T155" t="str">
        <f t="shared" si="25"/>
        <v>33. Арифметические действия и их свойства</v>
      </c>
    </row>
    <row r="156" spans="1:20" collapsed="1" x14ac:dyDescent="0.25">
      <c r="C156" s="84"/>
      <c r="D156" s="55"/>
      <c r="E156" s="55"/>
      <c r="F156" s="24"/>
      <c r="G156" s="25"/>
      <c r="H156" s="17"/>
      <c r="I156" s="47"/>
      <c r="J156" s="64"/>
      <c r="L156" s="28" t="str">
        <f t="shared" si="18"/>
        <v>33</v>
      </c>
      <c r="M156" t="str">
        <f t="shared" si="19"/>
        <v>Раздел 33</v>
      </c>
      <c r="N156" t="str">
        <f t="shared" si="20"/>
        <v>Арифметические действия и их свойства</v>
      </c>
      <c r="O156">
        <f t="shared" si="26"/>
        <v>1</v>
      </c>
      <c r="P156" t="str">
        <f t="shared" si="21"/>
        <v xml:space="preserve">Сложение и вычитание (умножение и деление)как взаимно обратные действия </v>
      </c>
      <c r="Q156" t="str">
        <f t="shared" si="22"/>
        <v>Умножение и деление чисел.</v>
      </c>
      <c r="R156">
        <f t="shared" si="23"/>
        <v>0</v>
      </c>
      <c r="S156" t="str">
        <f t="shared" si="24"/>
        <v xml:space="preserve">1. Сложение и вычитание (умножение и деление)как взаимно обратные действия </v>
      </c>
      <c r="T156" t="str">
        <f t="shared" si="25"/>
        <v>33. Арифметические действия и их свойства</v>
      </c>
    </row>
    <row r="157" spans="1:20" ht="18.75" x14ac:dyDescent="0.25">
      <c r="A157" s="12" t="s">
        <v>239</v>
      </c>
      <c r="B157" s="12"/>
      <c r="D157" s="14" t="s">
        <v>98</v>
      </c>
      <c r="E157" s="14"/>
      <c r="G157" s="16">
        <f>SUM(E159:E161)</f>
        <v>3</v>
      </c>
      <c r="H157" s="17"/>
      <c r="I157" s="47"/>
      <c r="J157" s="64"/>
      <c r="L157" s="28" t="str">
        <f t="shared" si="18"/>
        <v>34</v>
      </c>
      <c r="M157" t="str">
        <f t="shared" si="19"/>
        <v>Раздел 34</v>
      </c>
      <c r="N157" t="str">
        <f t="shared" si="20"/>
        <v>Работа с текстовыми задачами</v>
      </c>
      <c r="O157">
        <f t="shared" si="26"/>
        <v>1</v>
      </c>
      <c r="P157" t="str">
        <f t="shared" si="21"/>
        <v xml:space="preserve">Сложение и вычитание (умножение и деление)как взаимно обратные действия </v>
      </c>
      <c r="Q157" t="str">
        <f t="shared" si="22"/>
        <v>Умножение и деление чисел.</v>
      </c>
      <c r="R157">
        <f t="shared" si="23"/>
        <v>0</v>
      </c>
      <c r="S157" t="str">
        <f t="shared" si="24"/>
        <v xml:space="preserve">1. Сложение и вычитание (умножение и деление)как взаимно обратные действия </v>
      </c>
      <c r="T157" t="str">
        <f t="shared" si="25"/>
        <v>34. Работа с текстовыми задачами</v>
      </c>
    </row>
    <row r="158" spans="1:20" ht="31.5" hidden="1" outlineLevel="1" x14ac:dyDescent="0.25">
      <c r="B158" s="21" t="s">
        <v>15</v>
      </c>
      <c r="C158" s="13"/>
      <c r="D158" s="57" t="s">
        <v>100</v>
      </c>
      <c r="E158" s="57"/>
      <c r="F158" s="24">
        <f>SUM(E159:E161)</f>
        <v>3</v>
      </c>
      <c r="G158" s="25"/>
      <c r="H158" s="26"/>
      <c r="I158" s="41"/>
      <c r="J158" s="64"/>
      <c r="K158" s="54" t="s">
        <v>226</v>
      </c>
      <c r="L158" s="28" t="str">
        <f t="shared" si="18"/>
        <v>34</v>
      </c>
      <c r="M158" t="str">
        <f t="shared" si="19"/>
        <v>Раздел 34</v>
      </c>
      <c r="N158" t="str">
        <f t="shared" si="20"/>
        <v>Работа с текстовыми задачами</v>
      </c>
      <c r="O158">
        <f t="shared" si="26"/>
        <v>1</v>
      </c>
      <c r="P158" t="str">
        <f t="shared" si="21"/>
        <v>Текстовая арифметическая задача и её решение</v>
      </c>
      <c r="Q158" t="str">
        <f t="shared" si="22"/>
        <v>Умножение и деление чисел.</v>
      </c>
      <c r="R158">
        <f t="shared" si="23"/>
        <v>0</v>
      </c>
      <c r="S158" t="str">
        <f t="shared" si="24"/>
        <v>1. Текстовая арифметическая задача и её решение</v>
      </c>
      <c r="T158" t="str">
        <f t="shared" si="25"/>
        <v>34. Работа с текстовыми задачами</v>
      </c>
    </row>
    <row r="159" spans="1:20" ht="31.5" hidden="1" outlineLevel="1" x14ac:dyDescent="0.25">
      <c r="C159" s="60">
        <v>54</v>
      </c>
      <c r="D159" s="31" t="s">
        <v>240</v>
      </c>
      <c r="E159" s="32">
        <v>1</v>
      </c>
      <c r="F159" s="24"/>
      <c r="H159" s="34"/>
      <c r="I159" s="51"/>
      <c r="J159" s="64"/>
      <c r="K159" s="53" t="s">
        <v>241</v>
      </c>
      <c r="L159" s="28" t="str">
        <f t="shared" si="18"/>
        <v>34</v>
      </c>
      <c r="M159" t="str">
        <f t="shared" si="19"/>
        <v>Раздел 34</v>
      </c>
      <c r="N159" t="str">
        <f t="shared" si="20"/>
        <v>Работа с текстовыми задачами</v>
      </c>
      <c r="O159">
        <f t="shared" si="26"/>
        <v>1</v>
      </c>
      <c r="P159" t="str">
        <f t="shared" si="21"/>
        <v>Текстовая арифметическая задача и её решение</v>
      </c>
      <c r="Q159" t="str">
        <f t="shared" si="22"/>
        <v>Выполнение заданий разными способами.</v>
      </c>
      <c r="R159">
        <f t="shared" si="23"/>
        <v>1</v>
      </c>
      <c r="S159" t="str">
        <f t="shared" si="24"/>
        <v>1. Текстовая арифметическая задача и её решение</v>
      </c>
      <c r="T159" t="str">
        <f t="shared" si="25"/>
        <v>34. Работа с текстовыми задачами</v>
      </c>
    </row>
    <row r="160" spans="1:20" ht="31.5" hidden="1" outlineLevel="1" x14ac:dyDescent="0.25">
      <c r="C160" s="60">
        <v>55</v>
      </c>
      <c r="D160" s="31" t="s">
        <v>242</v>
      </c>
      <c r="E160" s="32">
        <v>1</v>
      </c>
      <c r="F160" s="24"/>
      <c r="H160" s="34"/>
      <c r="I160" s="62"/>
      <c r="J160" s="64"/>
      <c r="K160" s="53" t="s">
        <v>243</v>
      </c>
      <c r="L160" s="28" t="str">
        <f t="shared" si="18"/>
        <v>34</v>
      </c>
      <c r="M160" t="str">
        <f t="shared" si="19"/>
        <v>Раздел 34</v>
      </c>
      <c r="N160" t="str">
        <f t="shared" si="20"/>
        <v>Работа с текстовыми задачами</v>
      </c>
      <c r="O160">
        <f t="shared" si="26"/>
        <v>1</v>
      </c>
      <c r="P160" t="str">
        <f t="shared" si="21"/>
        <v>Текстовая арифметическая задача и её решение</v>
      </c>
      <c r="Q160" t="str">
        <f t="shared" si="22"/>
        <v>Выполнение классификации по разным основаниям</v>
      </c>
      <c r="R160">
        <f t="shared" si="23"/>
        <v>1</v>
      </c>
      <c r="S160" t="str">
        <f t="shared" si="24"/>
        <v>1. Текстовая арифметическая задача и её решение</v>
      </c>
      <c r="T160" t="str">
        <f t="shared" si="25"/>
        <v>34. Работа с текстовыми задачами</v>
      </c>
    </row>
    <row r="161" spans="1:20" hidden="1" outlineLevel="1" x14ac:dyDescent="0.25">
      <c r="C161" s="30">
        <v>56</v>
      </c>
      <c r="D161" s="55" t="s">
        <v>244</v>
      </c>
      <c r="E161" s="32">
        <v>1</v>
      </c>
      <c r="F161" s="24"/>
      <c r="H161" s="61"/>
      <c r="I161" s="62"/>
      <c r="J161" s="64"/>
      <c r="K161" s="85" t="s">
        <v>245</v>
      </c>
      <c r="L161" s="28" t="str">
        <f t="shared" si="18"/>
        <v>34</v>
      </c>
      <c r="M161" t="str">
        <f t="shared" si="19"/>
        <v>Раздел 34</v>
      </c>
      <c r="N161" t="str">
        <f t="shared" si="20"/>
        <v>Работа с текстовыми задачами</v>
      </c>
      <c r="O161">
        <f t="shared" si="26"/>
        <v>1</v>
      </c>
      <c r="P161" t="str">
        <f t="shared" si="21"/>
        <v>Текстовая арифметическая задача и её решение</v>
      </c>
      <c r="Q161" t="str">
        <f t="shared" si="22"/>
        <v>Решение задач разными способами</v>
      </c>
      <c r="R161">
        <f t="shared" si="23"/>
        <v>1</v>
      </c>
      <c r="S161" t="str">
        <f t="shared" si="24"/>
        <v>1. Текстовая арифметическая задача и её решение</v>
      </c>
      <c r="T161" t="str">
        <f t="shared" si="25"/>
        <v>34. Работа с текстовыми задачами</v>
      </c>
    </row>
    <row r="162" spans="1:20" collapsed="1" x14ac:dyDescent="0.25">
      <c r="C162" s="13"/>
      <c r="D162" s="55"/>
      <c r="E162" s="55"/>
      <c r="F162" s="24"/>
      <c r="G162" s="25"/>
      <c r="H162" s="46"/>
      <c r="I162" s="46"/>
      <c r="J162" s="64"/>
      <c r="K162" s="78"/>
      <c r="L162" s="28" t="str">
        <f t="shared" si="18"/>
        <v>34</v>
      </c>
      <c r="M162" t="str">
        <f t="shared" si="19"/>
        <v>Раздел 34</v>
      </c>
      <c r="N162" t="str">
        <f t="shared" si="20"/>
        <v>Работа с текстовыми задачами</v>
      </c>
      <c r="O162">
        <f t="shared" si="26"/>
        <v>1</v>
      </c>
      <c r="P162" t="str">
        <f t="shared" si="21"/>
        <v>Текстовая арифметическая задача и её решение</v>
      </c>
      <c r="Q162" t="str">
        <f t="shared" si="22"/>
        <v>Решение задач разными способами</v>
      </c>
      <c r="R162">
        <f t="shared" si="23"/>
        <v>0</v>
      </c>
      <c r="S162" t="str">
        <f t="shared" si="24"/>
        <v>1. Текстовая арифметическая задача и её решение</v>
      </c>
      <c r="T162" t="str">
        <f t="shared" si="25"/>
        <v>34. Работа с текстовыми задачами</v>
      </c>
    </row>
    <row r="163" spans="1:20" ht="29.25" x14ac:dyDescent="0.25">
      <c r="A163" s="12" t="s">
        <v>246</v>
      </c>
      <c r="B163" s="12"/>
      <c r="C163" s="13"/>
      <c r="D163" s="14" t="s">
        <v>68</v>
      </c>
      <c r="E163" s="14"/>
      <c r="G163" s="16">
        <f>SUM(E165:E166)</f>
        <v>2</v>
      </c>
      <c r="H163" s="46"/>
      <c r="I163" s="46"/>
      <c r="J163" s="64"/>
      <c r="L163" s="28" t="str">
        <f t="shared" si="18"/>
        <v>35</v>
      </c>
      <c r="M163" t="str">
        <f t="shared" si="19"/>
        <v>Раздел 35</v>
      </c>
      <c r="N163" t="str">
        <f t="shared" si="20"/>
        <v>Арифметические действия и их свойства</v>
      </c>
      <c r="O163">
        <f t="shared" si="26"/>
        <v>1</v>
      </c>
      <c r="P163" t="str">
        <f t="shared" si="21"/>
        <v>Текстовая арифметическая задача и её решение</v>
      </c>
      <c r="Q163" t="str">
        <f t="shared" si="22"/>
        <v>Решение задач разными способами</v>
      </c>
      <c r="R163">
        <f t="shared" si="23"/>
        <v>0</v>
      </c>
      <c r="S163" t="str">
        <f t="shared" si="24"/>
        <v>1. Текстовая арифметическая задача и её решение</v>
      </c>
      <c r="T163" t="str">
        <f t="shared" si="25"/>
        <v>35. Арифметические действия и их свойства</v>
      </c>
    </row>
    <row r="164" spans="1:20" ht="18.75" hidden="1" outlineLevel="1" x14ac:dyDescent="0.25">
      <c r="B164" s="21" t="s">
        <v>15</v>
      </c>
      <c r="C164" s="60"/>
      <c r="D164" s="23" t="s">
        <v>247</v>
      </c>
      <c r="E164" s="23"/>
      <c r="F164" s="24">
        <f>SUM(E165:E166)</f>
        <v>2</v>
      </c>
      <c r="G164" s="25"/>
      <c r="H164" s="86"/>
      <c r="I164" s="86"/>
      <c r="J164" s="64"/>
      <c r="L164" s="28" t="str">
        <f t="shared" si="18"/>
        <v>35</v>
      </c>
      <c r="M164" t="str">
        <f t="shared" si="19"/>
        <v>Раздел 35</v>
      </c>
      <c r="N164" t="str">
        <f t="shared" si="20"/>
        <v>Арифметические действия и их свойства</v>
      </c>
      <c r="O164">
        <f t="shared" si="26"/>
        <v>1</v>
      </c>
      <c r="P164" t="str">
        <f t="shared" si="21"/>
        <v>Свойства сложения и вычитания</v>
      </c>
      <c r="Q164" t="str">
        <f t="shared" si="22"/>
        <v>Решение задач разными способами</v>
      </c>
      <c r="R164">
        <f t="shared" si="23"/>
        <v>0</v>
      </c>
      <c r="S164" t="str">
        <f t="shared" si="24"/>
        <v>1. Свойства сложения и вычитания</v>
      </c>
      <c r="T164" t="str">
        <f t="shared" si="25"/>
        <v>35. Арифметические действия и их свойства</v>
      </c>
    </row>
    <row r="165" spans="1:20" ht="31.5" hidden="1" outlineLevel="1" x14ac:dyDescent="0.25">
      <c r="C165" s="30">
        <v>57</v>
      </c>
      <c r="D165" s="31" t="s">
        <v>248</v>
      </c>
      <c r="E165" s="32">
        <v>1</v>
      </c>
      <c r="F165" s="24"/>
      <c r="H165" s="61"/>
      <c r="I165" s="62"/>
      <c r="J165" s="64"/>
      <c r="K165" s="54" t="s">
        <v>232</v>
      </c>
      <c r="L165" s="28" t="str">
        <f t="shared" si="18"/>
        <v>35</v>
      </c>
      <c r="M165" t="str">
        <f t="shared" si="19"/>
        <v>Раздел 35</v>
      </c>
      <c r="N165" t="str">
        <f t="shared" si="20"/>
        <v>Арифметические действия и их свойства</v>
      </c>
      <c r="O165">
        <f t="shared" si="26"/>
        <v>1</v>
      </c>
      <c r="P165" t="str">
        <f t="shared" si="21"/>
        <v>Свойства сложения и вычитания</v>
      </c>
      <c r="Q165" t="str">
        <f t="shared" si="22"/>
        <v>Перестановка чисел при сложении.  Устный приём.</v>
      </c>
      <c r="R165">
        <f t="shared" si="23"/>
        <v>1</v>
      </c>
      <c r="S165" t="str">
        <f t="shared" si="24"/>
        <v>1. Свойства сложения и вычитания</v>
      </c>
      <c r="T165" t="str">
        <f t="shared" si="25"/>
        <v>35. Арифметические действия и их свойства</v>
      </c>
    </row>
    <row r="166" spans="1:20" ht="31.5" hidden="1" outlineLevel="1" x14ac:dyDescent="0.25">
      <c r="C166" s="13">
        <v>58</v>
      </c>
      <c r="D166" s="31" t="s">
        <v>249</v>
      </c>
      <c r="E166" s="32">
        <v>1</v>
      </c>
      <c r="F166" s="24"/>
      <c r="H166" s="17"/>
      <c r="I166" s="47"/>
      <c r="J166" s="64"/>
      <c r="K166" s="85" t="s">
        <v>250</v>
      </c>
      <c r="L166" s="28" t="str">
        <f t="shared" si="18"/>
        <v>35</v>
      </c>
      <c r="M166" t="str">
        <f t="shared" si="19"/>
        <v>Раздел 35</v>
      </c>
      <c r="N166" t="str">
        <f t="shared" si="20"/>
        <v>Арифметические действия и их свойства</v>
      </c>
      <c r="O166">
        <f t="shared" si="26"/>
        <v>1</v>
      </c>
      <c r="P166" t="str">
        <f t="shared" si="21"/>
        <v>Свойства сложения и вычитания</v>
      </c>
      <c r="Q166" t="str">
        <f t="shared" si="22"/>
        <v>Перестановка чисел при сложении.  Письменный приём.</v>
      </c>
      <c r="R166">
        <f t="shared" si="23"/>
        <v>1</v>
      </c>
      <c r="S166" t="str">
        <f t="shared" si="24"/>
        <v>1. Свойства сложения и вычитания</v>
      </c>
      <c r="T166" t="str">
        <f t="shared" si="25"/>
        <v>35. Арифметические действия и их свойства</v>
      </c>
    </row>
    <row r="167" spans="1:20" collapsed="1" x14ac:dyDescent="0.25">
      <c r="C167" s="13"/>
      <c r="D167" s="31"/>
      <c r="E167" s="31"/>
      <c r="F167" s="24"/>
      <c r="G167" s="25"/>
      <c r="H167" s="17"/>
      <c r="I167" s="47"/>
      <c r="J167" s="64"/>
      <c r="K167" s="74"/>
      <c r="L167" s="28" t="str">
        <f t="shared" si="18"/>
        <v>35</v>
      </c>
      <c r="M167" t="str">
        <f t="shared" si="19"/>
        <v>Раздел 35</v>
      </c>
      <c r="N167" t="str">
        <f t="shared" si="20"/>
        <v>Арифметические действия и их свойства</v>
      </c>
      <c r="O167">
        <f t="shared" si="26"/>
        <v>1</v>
      </c>
      <c r="P167" t="str">
        <f t="shared" si="21"/>
        <v>Свойства сложения и вычитания</v>
      </c>
      <c r="Q167" t="str">
        <f t="shared" si="22"/>
        <v>Перестановка чисел при сложении.  Письменный приём.</v>
      </c>
      <c r="R167">
        <f t="shared" si="23"/>
        <v>0</v>
      </c>
      <c r="S167" t="str">
        <f t="shared" si="24"/>
        <v>1. Свойства сложения и вычитания</v>
      </c>
      <c r="T167" t="str">
        <f t="shared" si="25"/>
        <v>35. Арифметические действия и их свойства</v>
      </c>
    </row>
    <row r="168" spans="1:20" ht="31.5" x14ac:dyDescent="0.25">
      <c r="A168" s="12" t="s">
        <v>251</v>
      </c>
      <c r="B168" s="12"/>
      <c r="C168" s="13"/>
      <c r="D168" s="14" t="s">
        <v>29</v>
      </c>
      <c r="E168" s="14"/>
      <c r="G168" s="16">
        <f>SUM(E170:E171)</f>
        <v>2</v>
      </c>
      <c r="H168" s="17"/>
      <c r="I168" s="47"/>
      <c r="J168" s="64"/>
      <c r="K168" s="87" t="s">
        <v>252</v>
      </c>
      <c r="L168" s="28" t="str">
        <f t="shared" si="18"/>
        <v>36</v>
      </c>
      <c r="M168" t="str">
        <f t="shared" si="19"/>
        <v>Раздел 36</v>
      </c>
      <c r="N168" t="str">
        <f t="shared" si="20"/>
        <v>Пространственные отношения. Геометрические фигуры</v>
      </c>
      <c r="O168">
        <f t="shared" si="26"/>
        <v>1</v>
      </c>
      <c r="P168" t="str">
        <f t="shared" si="21"/>
        <v>Свойства сложения и вычитания</v>
      </c>
      <c r="Q168" t="str">
        <f t="shared" si="22"/>
        <v>Перестановка чисел при сложении.  Письменный приём.</v>
      </c>
      <c r="R168">
        <f t="shared" si="23"/>
        <v>0</v>
      </c>
      <c r="S168" t="str">
        <f t="shared" si="24"/>
        <v>1. Свойства сложения и вычитания</v>
      </c>
      <c r="T168" t="str">
        <f t="shared" si="25"/>
        <v>36. Пространственные отношения. Геометрические фигуры</v>
      </c>
    </row>
    <row r="169" spans="1:20" ht="18.75" outlineLevel="1" x14ac:dyDescent="0.25">
      <c r="B169" s="21" t="s">
        <v>15</v>
      </c>
      <c r="C169" s="22"/>
      <c r="D169" s="23" t="s">
        <v>64</v>
      </c>
      <c r="E169" s="23"/>
      <c r="F169" s="24">
        <f>SUM(E170:E171)</f>
        <v>2</v>
      </c>
      <c r="G169" s="25"/>
      <c r="H169" s="26"/>
      <c r="I169" s="41"/>
      <c r="J169" s="65"/>
      <c r="K169" s="49" t="s">
        <v>253</v>
      </c>
      <c r="L169" s="28" t="str">
        <f t="shared" si="18"/>
        <v>36</v>
      </c>
      <c r="M169" t="str">
        <f t="shared" si="19"/>
        <v>Раздел 36</v>
      </c>
      <c r="N169" t="str">
        <f t="shared" si="20"/>
        <v>Пространственные отношения. Геометрические фигуры</v>
      </c>
      <c r="O169">
        <f t="shared" si="26"/>
        <v>1</v>
      </c>
      <c r="P169" t="str">
        <f t="shared" si="21"/>
        <v>Геометрические фигуры</v>
      </c>
      <c r="Q169" t="str">
        <f t="shared" si="22"/>
        <v>Перестановка чисел при сложении.  Письменный приём.</v>
      </c>
      <c r="R169">
        <f t="shared" si="23"/>
        <v>0</v>
      </c>
      <c r="S169" t="str">
        <f t="shared" si="24"/>
        <v>1. Геометрические фигуры</v>
      </c>
      <c r="T169" t="str">
        <f t="shared" si="25"/>
        <v>36. Пространственные отношения. Геометрические фигуры</v>
      </c>
    </row>
    <row r="170" spans="1:20" ht="31.5" outlineLevel="1" x14ac:dyDescent="0.25">
      <c r="C170" s="60">
        <v>59</v>
      </c>
      <c r="D170" s="31" t="s">
        <v>254</v>
      </c>
      <c r="E170" s="32">
        <v>1</v>
      </c>
      <c r="F170" s="24"/>
      <c r="H170" s="34"/>
      <c r="I170" s="51"/>
      <c r="J170" s="43" t="s">
        <v>255</v>
      </c>
      <c r="K170" s="53" t="s">
        <v>256</v>
      </c>
      <c r="L170" s="28" t="str">
        <f t="shared" si="18"/>
        <v>36</v>
      </c>
      <c r="M170" t="str">
        <f t="shared" si="19"/>
        <v>Раздел 36</v>
      </c>
      <c r="N170" t="str">
        <f t="shared" si="20"/>
        <v>Пространственные отношения. Геометрические фигуры</v>
      </c>
      <c r="O170">
        <f t="shared" si="26"/>
        <v>1</v>
      </c>
      <c r="P170" t="str">
        <f t="shared" si="21"/>
        <v>Геометрические фигуры</v>
      </c>
      <c r="Q170" t="str">
        <f t="shared" si="22"/>
        <v>Шар. Куб.</v>
      </c>
      <c r="R170">
        <f t="shared" si="23"/>
        <v>1</v>
      </c>
      <c r="S170" t="str">
        <f t="shared" si="24"/>
        <v>1. Геометрические фигуры</v>
      </c>
      <c r="T170" t="str">
        <f t="shared" si="25"/>
        <v>36. Пространственные отношения. Геометрические фигуры</v>
      </c>
    </row>
    <row r="171" spans="1:20" outlineLevel="1" x14ac:dyDescent="0.25">
      <c r="C171" s="22">
        <v>60</v>
      </c>
      <c r="D171" s="55" t="s">
        <v>257</v>
      </c>
      <c r="E171" s="32">
        <v>1</v>
      </c>
      <c r="F171" s="24"/>
      <c r="H171" s="26"/>
      <c r="I171" s="62"/>
      <c r="J171" s="43" t="s">
        <v>38</v>
      </c>
      <c r="K171" s="49" t="s">
        <v>258</v>
      </c>
      <c r="L171" s="28" t="str">
        <f t="shared" si="18"/>
        <v>36</v>
      </c>
      <c r="M171" t="str">
        <f t="shared" si="19"/>
        <v>Раздел 36</v>
      </c>
      <c r="N171" t="str">
        <f t="shared" si="20"/>
        <v>Пространственные отношения. Геометрические фигуры</v>
      </c>
      <c r="O171">
        <f t="shared" si="26"/>
        <v>1</v>
      </c>
      <c r="P171" t="str">
        <f t="shared" si="21"/>
        <v>Геометрические фигуры</v>
      </c>
      <c r="Q171" t="str">
        <f t="shared" si="22"/>
        <v>Шар и куб. Отличия фигур.</v>
      </c>
      <c r="R171">
        <f t="shared" si="23"/>
        <v>1</v>
      </c>
      <c r="S171" t="str">
        <f t="shared" si="24"/>
        <v>1. Геометрические фигуры</v>
      </c>
      <c r="T171" t="str">
        <f t="shared" si="25"/>
        <v>36. Пространственные отношения. Геометрические фигуры</v>
      </c>
    </row>
    <row r="172" spans="1:20" x14ac:dyDescent="0.25">
      <c r="C172" s="22"/>
      <c r="D172" s="55"/>
      <c r="E172" s="55"/>
      <c r="F172" s="24"/>
      <c r="G172" s="25"/>
      <c r="H172" s="26"/>
      <c r="I172" s="47"/>
      <c r="J172" s="43"/>
      <c r="K172" s="49"/>
      <c r="L172" s="28" t="str">
        <f t="shared" si="18"/>
        <v>36</v>
      </c>
      <c r="M172" t="str">
        <f t="shared" si="19"/>
        <v>Раздел 36</v>
      </c>
      <c r="N172" t="str">
        <f t="shared" si="20"/>
        <v>Пространственные отношения. Геометрические фигуры</v>
      </c>
      <c r="O172">
        <f t="shared" si="26"/>
        <v>1</v>
      </c>
      <c r="P172" t="str">
        <f t="shared" si="21"/>
        <v>Геометрические фигуры</v>
      </c>
      <c r="Q172" t="str">
        <f t="shared" si="22"/>
        <v>Шар и куб. Отличия фигур.</v>
      </c>
      <c r="R172">
        <f t="shared" si="23"/>
        <v>0</v>
      </c>
      <c r="S172" t="str">
        <f t="shared" si="24"/>
        <v>1. Геометрические фигуры</v>
      </c>
      <c r="T172" t="str">
        <f t="shared" si="25"/>
        <v>36. Пространственные отношения. Геометрические фигуры</v>
      </c>
    </row>
    <row r="173" spans="1:20" ht="18.75" customHeight="1" x14ac:dyDescent="0.25">
      <c r="A173" s="12" t="s">
        <v>259</v>
      </c>
      <c r="B173" s="12"/>
      <c r="C173" s="13"/>
      <c r="D173" s="14" t="s">
        <v>68</v>
      </c>
      <c r="E173" s="14"/>
      <c r="G173" s="88">
        <f>SUM(F174:F213)</f>
        <v>37</v>
      </c>
      <c r="H173" s="17"/>
      <c r="I173" s="47"/>
      <c r="J173" s="29" t="s">
        <v>21</v>
      </c>
      <c r="K173" s="54" t="s">
        <v>260</v>
      </c>
      <c r="L173" s="28" t="str">
        <f t="shared" si="18"/>
        <v>37</v>
      </c>
      <c r="M173" t="str">
        <f t="shared" si="19"/>
        <v>Раздел 37</v>
      </c>
      <c r="N173" t="str">
        <f t="shared" si="20"/>
        <v>Арифметические действия и их свойства</v>
      </c>
      <c r="O173">
        <f t="shared" si="26"/>
        <v>1</v>
      </c>
      <c r="P173" t="str">
        <f t="shared" si="21"/>
        <v>Геометрические фигуры</v>
      </c>
      <c r="Q173" t="str">
        <f t="shared" si="22"/>
        <v>Шар и куб. Отличия фигур.</v>
      </c>
      <c r="R173">
        <f t="shared" si="23"/>
        <v>0</v>
      </c>
      <c r="S173" t="str">
        <f t="shared" si="24"/>
        <v>1. Геометрические фигуры</v>
      </c>
      <c r="T173" t="str">
        <f t="shared" si="25"/>
        <v>37. Арифметические действия и их свойства</v>
      </c>
    </row>
    <row r="174" spans="1:20" ht="18.75" outlineLevel="1" x14ac:dyDescent="0.25">
      <c r="B174" s="21" t="s">
        <v>15</v>
      </c>
      <c r="C174" s="22"/>
      <c r="D174" s="23" t="s">
        <v>247</v>
      </c>
      <c r="E174" s="23"/>
      <c r="F174" s="24">
        <f>SUM(E175:E180)</f>
        <v>6</v>
      </c>
      <c r="G174" s="25"/>
      <c r="H174" s="26"/>
      <c r="I174" s="41"/>
      <c r="J174" s="56" t="s">
        <v>43</v>
      </c>
      <c r="K174" s="53" t="s">
        <v>261</v>
      </c>
      <c r="L174" s="28" t="str">
        <f t="shared" si="18"/>
        <v>37</v>
      </c>
      <c r="M174" t="str">
        <f t="shared" si="19"/>
        <v>Раздел 37</v>
      </c>
      <c r="N174" t="str">
        <f t="shared" si="20"/>
        <v>Арифметические действия и их свойства</v>
      </c>
      <c r="O174">
        <f t="shared" si="26"/>
        <v>1</v>
      </c>
      <c r="P174" t="str">
        <f t="shared" si="21"/>
        <v>Свойства сложения и вычитания</v>
      </c>
      <c r="Q174" t="str">
        <f t="shared" si="22"/>
        <v>Шар и куб. Отличия фигур.</v>
      </c>
      <c r="R174">
        <f t="shared" si="23"/>
        <v>0</v>
      </c>
      <c r="S174" t="str">
        <f t="shared" si="24"/>
        <v>1. Свойства сложения и вычитания</v>
      </c>
      <c r="T174" t="str">
        <f t="shared" si="25"/>
        <v>37. Арифметические действия и их свойства</v>
      </c>
    </row>
    <row r="175" spans="1:20" outlineLevel="1" x14ac:dyDescent="0.25">
      <c r="C175" s="60">
        <v>61</v>
      </c>
      <c r="D175" s="55" t="s">
        <v>262</v>
      </c>
      <c r="E175" s="32">
        <v>1</v>
      </c>
      <c r="F175" s="24"/>
      <c r="H175" s="34"/>
      <c r="I175" s="51"/>
      <c r="J175" s="29" t="s">
        <v>46</v>
      </c>
      <c r="K175" s="49" t="s">
        <v>263</v>
      </c>
      <c r="L175" s="28" t="str">
        <f t="shared" si="18"/>
        <v>37</v>
      </c>
      <c r="M175" t="str">
        <f t="shared" si="19"/>
        <v>Раздел 37</v>
      </c>
      <c r="N175" t="str">
        <f t="shared" si="20"/>
        <v>Арифметические действия и их свойства</v>
      </c>
      <c r="O175">
        <f t="shared" si="26"/>
        <v>1</v>
      </c>
      <c r="P175" t="str">
        <f t="shared" si="21"/>
        <v>Свойства сложения и вычитания</v>
      </c>
      <c r="Q175" t="str">
        <f t="shared" si="22"/>
        <v>Сложение с числом 0.</v>
      </c>
      <c r="R175">
        <f t="shared" si="23"/>
        <v>1</v>
      </c>
      <c r="S175" t="str">
        <f t="shared" si="24"/>
        <v>1. Свойства сложения и вычитания</v>
      </c>
      <c r="T175" t="str">
        <f t="shared" si="25"/>
        <v>37. Арифметические действия и их свойства</v>
      </c>
    </row>
    <row r="176" spans="1:20" outlineLevel="1" x14ac:dyDescent="0.25">
      <c r="C176" s="60">
        <v>62</v>
      </c>
      <c r="D176" s="55" t="s">
        <v>264</v>
      </c>
      <c r="E176" s="32">
        <v>1</v>
      </c>
      <c r="F176" s="24"/>
      <c r="H176" s="34"/>
      <c r="I176" s="62"/>
      <c r="J176" s="29"/>
      <c r="K176" s="49" t="s">
        <v>250</v>
      </c>
      <c r="L176" s="28" t="str">
        <f t="shared" si="18"/>
        <v>37</v>
      </c>
      <c r="M176" t="str">
        <f t="shared" si="19"/>
        <v>Раздел 37</v>
      </c>
      <c r="N176" t="str">
        <f t="shared" si="20"/>
        <v>Арифметические действия и их свойства</v>
      </c>
      <c r="O176">
        <f t="shared" si="26"/>
        <v>1</v>
      </c>
      <c r="P176" t="str">
        <f t="shared" si="21"/>
        <v>Свойства сложения и вычитания</v>
      </c>
      <c r="Q176" t="str">
        <f t="shared" si="22"/>
        <v>Решение арифметических задач с 0</v>
      </c>
      <c r="R176">
        <f t="shared" si="23"/>
        <v>1</v>
      </c>
      <c r="S176" t="str">
        <f t="shared" si="24"/>
        <v>1. Свойства сложения и вычитания</v>
      </c>
      <c r="T176" t="str">
        <f t="shared" si="25"/>
        <v>37. Арифметические действия и их свойства</v>
      </c>
    </row>
    <row r="177" spans="2:20" ht="31.5" outlineLevel="1" x14ac:dyDescent="0.25">
      <c r="C177" s="30">
        <v>63</v>
      </c>
      <c r="D177" s="31" t="s">
        <v>265</v>
      </c>
      <c r="E177" s="32">
        <v>1</v>
      </c>
      <c r="F177" s="24"/>
      <c r="H177" s="61"/>
      <c r="I177" s="62"/>
      <c r="J177" s="64"/>
      <c r="K177" s="53" t="s">
        <v>217</v>
      </c>
      <c r="L177" s="28" t="str">
        <f t="shared" si="18"/>
        <v>37</v>
      </c>
      <c r="M177" t="str">
        <f t="shared" si="19"/>
        <v>Раздел 37</v>
      </c>
      <c r="N177" t="str">
        <f t="shared" si="20"/>
        <v>Арифметические действия и их свойства</v>
      </c>
      <c r="O177">
        <f t="shared" si="26"/>
        <v>1</v>
      </c>
      <c r="P177" t="str">
        <f t="shared" si="21"/>
        <v>Свойства сложения и вычитания</v>
      </c>
      <c r="Q177" t="str">
        <f t="shared" si="22"/>
        <v>Свойства вычитания. Вычитание вида: 6-6</v>
      </c>
      <c r="R177">
        <f t="shared" si="23"/>
        <v>1</v>
      </c>
      <c r="S177" t="str">
        <f t="shared" si="24"/>
        <v>1. Свойства сложения и вычитания</v>
      </c>
      <c r="T177" t="str">
        <f t="shared" si="25"/>
        <v>37. Арифметические действия и их свойства</v>
      </c>
    </row>
    <row r="178" spans="2:20" ht="31.5" outlineLevel="1" x14ac:dyDescent="0.25">
      <c r="C178" s="30">
        <v>64</v>
      </c>
      <c r="D178" s="31" t="s">
        <v>266</v>
      </c>
      <c r="E178" s="32">
        <v>1</v>
      </c>
      <c r="F178" s="24"/>
      <c r="H178" s="61"/>
      <c r="I178" s="62"/>
      <c r="J178" s="64"/>
      <c r="K178" s="49" t="s">
        <v>219</v>
      </c>
      <c r="L178" s="28" t="str">
        <f t="shared" si="18"/>
        <v>37</v>
      </c>
      <c r="M178" t="str">
        <f t="shared" si="19"/>
        <v>Раздел 37</v>
      </c>
      <c r="N178" t="str">
        <f t="shared" si="20"/>
        <v>Арифметические действия и их свойства</v>
      </c>
      <c r="O178">
        <f t="shared" si="26"/>
        <v>1</v>
      </c>
      <c r="P178" t="str">
        <f t="shared" si="21"/>
        <v>Свойства сложения и вычитания</v>
      </c>
      <c r="Q178" t="str">
        <f t="shared" si="22"/>
        <v>Свойства вычитания. Вычитание из меньшего большее</v>
      </c>
      <c r="R178">
        <f t="shared" si="23"/>
        <v>1</v>
      </c>
      <c r="S178" t="str">
        <f t="shared" si="24"/>
        <v>1. Свойства сложения и вычитания</v>
      </c>
      <c r="T178" t="str">
        <f t="shared" si="25"/>
        <v>37. Арифметические действия и их свойства</v>
      </c>
    </row>
    <row r="179" spans="2:20" outlineLevel="1" x14ac:dyDescent="0.25">
      <c r="C179" s="30">
        <v>65</v>
      </c>
      <c r="D179" s="55" t="s">
        <v>267</v>
      </c>
      <c r="E179" s="32">
        <v>1</v>
      </c>
      <c r="F179" s="24"/>
      <c r="H179" s="61"/>
      <c r="I179" s="62"/>
      <c r="J179" s="64"/>
      <c r="K179" s="49" t="s">
        <v>268</v>
      </c>
      <c r="L179" s="28" t="str">
        <f t="shared" si="18"/>
        <v>37</v>
      </c>
      <c r="M179" t="str">
        <f t="shared" si="19"/>
        <v>Раздел 37</v>
      </c>
      <c r="N179" t="str">
        <f t="shared" si="20"/>
        <v>Арифметические действия и их свойства</v>
      </c>
      <c r="O179">
        <f t="shared" si="26"/>
        <v>1</v>
      </c>
      <c r="P179" t="str">
        <f t="shared" si="21"/>
        <v>Свойства сложения и вычитания</v>
      </c>
      <c r="Q179" t="str">
        <f t="shared" si="22"/>
        <v>Вычитание числа 0.</v>
      </c>
      <c r="R179">
        <f t="shared" si="23"/>
        <v>1</v>
      </c>
      <c r="S179" t="str">
        <f t="shared" si="24"/>
        <v>1. Свойства сложения и вычитания</v>
      </c>
      <c r="T179" t="str">
        <f t="shared" si="25"/>
        <v>37. Арифметические действия и их свойства</v>
      </c>
    </row>
    <row r="180" spans="2:20" ht="31.5" outlineLevel="1" x14ac:dyDescent="0.25">
      <c r="C180" s="13">
        <v>66</v>
      </c>
      <c r="D180" s="31" t="s">
        <v>269</v>
      </c>
      <c r="E180" s="32">
        <v>1</v>
      </c>
      <c r="F180" s="24"/>
      <c r="H180" s="61"/>
      <c r="I180" s="62"/>
      <c r="J180" s="64"/>
      <c r="K180" s="53" t="s">
        <v>270</v>
      </c>
      <c r="L180" s="28" t="str">
        <f t="shared" si="18"/>
        <v>37</v>
      </c>
      <c r="M180" t="str">
        <f t="shared" si="19"/>
        <v>Раздел 37</v>
      </c>
      <c r="N180" t="str">
        <f t="shared" si="20"/>
        <v>Арифметические действия и их свойства</v>
      </c>
      <c r="O180">
        <f t="shared" si="26"/>
        <v>1</v>
      </c>
      <c r="P180" t="str">
        <f t="shared" si="21"/>
        <v>Свойства сложения и вычитания</v>
      </c>
      <c r="Q180" t="str">
        <f t="shared" si="22"/>
        <v>Вычитание числа 0. Решение арифметических задач</v>
      </c>
      <c r="R180">
        <f t="shared" si="23"/>
        <v>1</v>
      </c>
      <c r="S180" t="str">
        <f t="shared" si="24"/>
        <v>1. Свойства сложения и вычитания</v>
      </c>
      <c r="T180" t="str">
        <f t="shared" si="25"/>
        <v>37. Арифметические действия и их свойства</v>
      </c>
    </row>
    <row r="181" spans="2:20" ht="31.5" outlineLevel="1" x14ac:dyDescent="0.25">
      <c r="B181" s="21" t="s">
        <v>15</v>
      </c>
      <c r="C181" s="13"/>
      <c r="D181" s="57" t="s">
        <v>70</v>
      </c>
      <c r="E181" s="32"/>
      <c r="F181" s="89">
        <f>SUM(E182:E183)</f>
        <v>2</v>
      </c>
      <c r="J181" s="64"/>
      <c r="K181" s="53" t="s">
        <v>119</v>
      </c>
      <c r="L181" s="28" t="str">
        <f t="shared" si="18"/>
        <v>37</v>
      </c>
      <c r="M181" t="str">
        <f t="shared" si="19"/>
        <v>Раздел 37</v>
      </c>
      <c r="N181" t="str">
        <f t="shared" si="20"/>
        <v>Арифметические действия и их свойства</v>
      </c>
      <c r="O181">
        <f t="shared" si="26"/>
        <v>2</v>
      </c>
      <c r="P181" t="str">
        <f t="shared" si="21"/>
        <v>Сложение, вычитание, умножение и деление в пределах 20</v>
      </c>
      <c r="Q181" t="str">
        <f t="shared" si="22"/>
        <v>Вычитание числа 0. Решение арифметических задач</v>
      </c>
      <c r="R181">
        <f t="shared" si="23"/>
        <v>0</v>
      </c>
      <c r="S181" t="str">
        <f t="shared" si="24"/>
        <v>2. Сложение, вычитание, умножение и деление в пределах 20</v>
      </c>
      <c r="T181" t="str">
        <f t="shared" si="25"/>
        <v>37. Арифметические действия и их свойства</v>
      </c>
    </row>
    <row r="182" spans="2:20" ht="31.5" outlineLevel="1" x14ac:dyDescent="0.25">
      <c r="C182" s="60">
        <v>67</v>
      </c>
      <c r="D182" s="31" t="s">
        <v>271</v>
      </c>
      <c r="E182" s="32">
        <v>1</v>
      </c>
      <c r="F182" s="24"/>
      <c r="H182" s="61"/>
      <c r="I182" s="62"/>
      <c r="J182" s="43" t="s">
        <v>161</v>
      </c>
      <c r="K182" s="53" t="s">
        <v>217</v>
      </c>
      <c r="L182" s="28" t="str">
        <f t="shared" si="18"/>
        <v>37</v>
      </c>
      <c r="M182" t="str">
        <f t="shared" si="19"/>
        <v>Раздел 37</v>
      </c>
      <c r="N182" t="str">
        <f t="shared" si="20"/>
        <v>Арифметические действия и их свойства</v>
      </c>
      <c r="O182">
        <f t="shared" si="26"/>
        <v>2</v>
      </c>
      <c r="P182" t="str">
        <f t="shared" si="21"/>
        <v>Сложение, вычитание, умножение и деление в пределах 20</v>
      </c>
      <c r="Q182" t="str">
        <f t="shared" si="22"/>
        <v>Деление на группы по несколько предметов.</v>
      </c>
      <c r="R182">
        <f t="shared" si="23"/>
        <v>1</v>
      </c>
      <c r="S182" t="str">
        <f t="shared" si="24"/>
        <v>2. Сложение, вычитание, умножение и деление в пределах 20</v>
      </c>
      <c r="T182" t="str">
        <f t="shared" si="25"/>
        <v>37. Арифметические действия и их свойства</v>
      </c>
    </row>
    <row r="183" spans="2:20" ht="47.25" outlineLevel="1" x14ac:dyDescent="0.25">
      <c r="C183" s="22">
        <v>68</v>
      </c>
      <c r="D183" s="31" t="s">
        <v>272</v>
      </c>
      <c r="E183" s="32">
        <v>1</v>
      </c>
      <c r="F183" s="24"/>
      <c r="H183" s="17"/>
      <c r="I183" s="47"/>
      <c r="J183" s="73" t="s">
        <v>57</v>
      </c>
      <c r="K183" s="53" t="s">
        <v>273</v>
      </c>
      <c r="L183" s="28" t="str">
        <f t="shared" si="18"/>
        <v>37</v>
      </c>
      <c r="M183" t="str">
        <f t="shared" si="19"/>
        <v>Раздел 37</v>
      </c>
      <c r="N183" t="str">
        <f t="shared" si="20"/>
        <v>Арифметические действия и их свойства</v>
      </c>
      <c r="O183">
        <f t="shared" si="26"/>
        <v>2</v>
      </c>
      <c r="P183" t="str">
        <f t="shared" si="21"/>
        <v>Сложение, вычитание, умножение и деление в пределах 20</v>
      </c>
      <c r="Q183" t="str">
        <f t="shared" si="22"/>
        <v>Деление на группы по несколько предметов. Решение арифметических задач</v>
      </c>
      <c r="R183">
        <f t="shared" si="23"/>
        <v>1</v>
      </c>
      <c r="S183" t="str">
        <f t="shared" si="24"/>
        <v>2. Сложение, вычитание, умножение и деление в пределах 20</v>
      </c>
      <c r="T183" t="str">
        <f t="shared" si="25"/>
        <v>37. Арифметические действия и их свойства</v>
      </c>
    </row>
    <row r="184" spans="2:20" ht="48.75" customHeight="1" outlineLevel="1" x14ac:dyDescent="0.25">
      <c r="B184" s="21" t="s">
        <v>15</v>
      </c>
      <c r="C184" s="13"/>
      <c r="D184" s="57" t="s">
        <v>189</v>
      </c>
      <c r="E184" s="32"/>
      <c r="F184" s="89">
        <f>SUM(E185:E213)</f>
        <v>29</v>
      </c>
      <c r="H184" s="17"/>
      <c r="I184" s="47"/>
      <c r="J184" s="29"/>
      <c r="K184" s="53" t="s">
        <v>274</v>
      </c>
      <c r="L184" s="28" t="str">
        <f t="shared" si="18"/>
        <v>37</v>
      </c>
      <c r="M184" t="str">
        <f t="shared" si="19"/>
        <v>Раздел 37</v>
      </c>
      <c r="N184" t="str">
        <f t="shared" si="20"/>
        <v>Арифметические действия и их свойства</v>
      </c>
      <c r="O184">
        <f t="shared" si="26"/>
        <v>3</v>
      </c>
      <c r="P184" t="str">
        <f t="shared" si="21"/>
        <v xml:space="preserve">Сложение и вычитание (умножение и деление)как взаимно обратные действия </v>
      </c>
      <c r="Q184" t="str">
        <f t="shared" si="22"/>
        <v>Деление на группы по несколько предметов. Решение арифметических задач</v>
      </c>
      <c r="R184">
        <f t="shared" si="23"/>
        <v>0</v>
      </c>
      <c r="S184" t="str">
        <f t="shared" si="24"/>
        <v xml:space="preserve">3. Сложение и вычитание (умножение и деление)как взаимно обратные действия </v>
      </c>
      <c r="T184" t="str">
        <f t="shared" si="25"/>
        <v>37. Арифметические действия и их свойства</v>
      </c>
    </row>
    <row r="185" spans="2:20" outlineLevel="1" x14ac:dyDescent="0.25">
      <c r="C185" s="60">
        <v>69</v>
      </c>
      <c r="D185" s="55" t="s">
        <v>275</v>
      </c>
      <c r="E185" s="32">
        <v>1</v>
      </c>
      <c r="F185" s="24"/>
      <c r="H185" s="34"/>
      <c r="I185" s="51"/>
      <c r="J185" s="29"/>
      <c r="K185" s="49"/>
      <c r="L185" s="28" t="str">
        <f t="shared" si="18"/>
        <v>37</v>
      </c>
      <c r="M185" t="str">
        <f t="shared" si="19"/>
        <v>Раздел 37</v>
      </c>
      <c r="N185" t="str">
        <f t="shared" si="20"/>
        <v>Арифметические действия и их свойства</v>
      </c>
      <c r="O185">
        <f t="shared" si="26"/>
        <v>3</v>
      </c>
      <c r="P185" t="str">
        <f t="shared" si="21"/>
        <v xml:space="preserve">Сложение и вычитание (умножение и деление)как взаимно обратные действия </v>
      </c>
      <c r="Q185" t="str">
        <f t="shared" si="22"/>
        <v>Сложение с числом 10.</v>
      </c>
      <c r="R185">
        <f t="shared" si="23"/>
        <v>1</v>
      </c>
      <c r="S185" t="str">
        <f t="shared" si="24"/>
        <v xml:space="preserve">3. Сложение и вычитание (умножение и деление)как взаимно обратные действия </v>
      </c>
      <c r="T185" t="str">
        <f t="shared" si="25"/>
        <v>37. Арифметические действия и их свойства</v>
      </c>
    </row>
    <row r="186" spans="2:20" ht="47.25" outlineLevel="1" x14ac:dyDescent="0.25">
      <c r="C186" s="60">
        <v>70</v>
      </c>
      <c r="D186" s="31" t="s">
        <v>276</v>
      </c>
      <c r="E186" s="32">
        <v>1</v>
      </c>
      <c r="F186" s="24"/>
      <c r="H186" s="34"/>
      <c r="I186" s="62"/>
      <c r="J186" s="29"/>
      <c r="K186" s="54" t="s">
        <v>220</v>
      </c>
      <c r="L186" s="28" t="str">
        <f t="shared" si="18"/>
        <v>37</v>
      </c>
      <c r="M186" t="str">
        <f t="shared" si="19"/>
        <v>Раздел 37</v>
      </c>
      <c r="N186" t="str">
        <f t="shared" si="20"/>
        <v>Арифметические действия и их свойства</v>
      </c>
      <c r="O186">
        <f t="shared" si="26"/>
        <v>3</v>
      </c>
      <c r="P186" t="str">
        <f t="shared" si="21"/>
        <v xml:space="preserve">Сложение и вычитание (умножение и деление)как взаимно обратные действия </v>
      </c>
      <c r="Q186" t="str">
        <f t="shared" si="22"/>
        <v>Сложение с числом 10. Решение арифметических задач</v>
      </c>
      <c r="R186">
        <f t="shared" si="23"/>
        <v>1</v>
      </c>
      <c r="S186" t="str">
        <f t="shared" si="24"/>
        <v xml:space="preserve">3. Сложение и вычитание (умножение и деление)как взаимно обратные действия </v>
      </c>
      <c r="T186" t="str">
        <f t="shared" si="25"/>
        <v>37. Арифметические действия и их свойства</v>
      </c>
    </row>
    <row r="187" spans="2:20" outlineLevel="1" x14ac:dyDescent="0.25">
      <c r="C187" s="30">
        <v>71</v>
      </c>
      <c r="D187" s="55" t="s">
        <v>277</v>
      </c>
      <c r="E187" s="32">
        <v>1</v>
      </c>
      <c r="F187" s="24"/>
      <c r="H187" s="61"/>
      <c r="I187" s="62"/>
      <c r="J187" s="64"/>
      <c r="K187" s="49"/>
      <c r="L187" s="28" t="str">
        <f t="shared" si="18"/>
        <v>37</v>
      </c>
      <c r="M187" t="str">
        <f t="shared" si="19"/>
        <v>Раздел 37</v>
      </c>
      <c r="N187" t="str">
        <f t="shared" si="20"/>
        <v>Арифметические действия и их свойства</v>
      </c>
      <c r="O187">
        <f t="shared" si="26"/>
        <v>3</v>
      </c>
      <c r="P187" t="str">
        <f t="shared" si="21"/>
        <v xml:space="preserve">Сложение и вычитание (умножение и деление)как взаимно обратные действия </v>
      </c>
      <c r="Q187" t="str">
        <f t="shared" si="22"/>
        <v xml:space="preserve">Прибавление и вычитание числа 1.  </v>
      </c>
      <c r="R187">
        <f t="shared" si="23"/>
        <v>1</v>
      </c>
      <c r="S187" t="str">
        <f t="shared" si="24"/>
        <v xml:space="preserve">3. Сложение и вычитание (умножение и деление)как взаимно обратные действия </v>
      </c>
      <c r="T187" t="str">
        <f t="shared" si="25"/>
        <v>37. Арифметические действия и их свойства</v>
      </c>
    </row>
    <row r="188" spans="2:20" ht="31.5" outlineLevel="1" x14ac:dyDescent="0.25">
      <c r="C188" s="30">
        <v>72</v>
      </c>
      <c r="D188" s="31" t="s">
        <v>278</v>
      </c>
      <c r="E188" s="32">
        <v>1</v>
      </c>
      <c r="F188" s="24"/>
      <c r="H188" s="61"/>
      <c r="I188" s="62"/>
      <c r="J188" s="64"/>
      <c r="K188" s="49"/>
      <c r="L188" s="28" t="str">
        <f t="shared" si="18"/>
        <v>37</v>
      </c>
      <c r="M188" t="str">
        <f t="shared" si="19"/>
        <v>Раздел 37</v>
      </c>
      <c r="N188" t="str">
        <f t="shared" si="20"/>
        <v>Арифметические действия и их свойства</v>
      </c>
      <c r="O188">
        <f t="shared" si="26"/>
        <v>3</v>
      </c>
      <c r="P188" t="str">
        <f t="shared" si="21"/>
        <v xml:space="preserve">Сложение и вычитание (умножение и деление)как взаимно обратные действия </v>
      </c>
      <c r="Q188" t="str">
        <f t="shared" si="22"/>
        <v>Термины результатов выполнения действий сложения и вычитания</v>
      </c>
      <c r="R188">
        <f t="shared" si="23"/>
        <v>1</v>
      </c>
      <c r="S188" t="str">
        <f t="shared" si="24"/>
        <v xml:space="preserve">3. Сложение и вычитание (умножение и деление)как взаимно обратные действия </v>
      </c>
      <c r="T188" t="str">
        <f t="shared" si="25"/>
        <v>37. Арифметические действия и их свойства</v>
      </c>
    </row>
    <row r="189" spans="2:20" ht="31.5" outlineLevel="1" x14ac:dyDescent="0.25">
      <c r="C189" s="30">
        <v>73</v>
      </c>
      <c r="D189" s="31" t="s">
        <v>279</v>
      </c>
      <c r="E189" s="32">
        <v>1</v>
      </c>
      <c r="F189" s="24"/>
      <c r="H189" s="61"/>
      <c r="I189" s="62"/>
      <c r="J189" s="64"/>
      <c r="K189" s="53" t="s">
        <v>280</v>
      </c>
      <c r="L189" s="28" t="str">
        <f t="shared" si="18"/>
        <v>37</v>
      </c>
      <c r="M189" t="str">
        <f t="shared" si="19"/>
        <v>Раздел 37</v>
      </c>
      <c r="N189" t="str">
        <f t="shared" si="20"/>
        <v>Арифметические действия и их свойства</v>
      </c>
      <c r="O189">
        <f t="shared" si="26"/>
        <v>3</v>
      </c>
      <c r="P189" t="str">
        <f t="shared" si="21"/>
        <v xml:space="preserve">Сложение и вычитание (умножение и деление)как взаимно обратные действия </v>
      </c>
      <c r="Q189" t="str">
        <f t="shared" si="22"/>
        <v>Прибавление числа 2. Табличные случаи</v>
      </c>
      <c r="R189">
        <f t="shared" si="23"/>
        <v>1</v>
      </c>
      <c r="S189" t="str">
        <f t="shared" si="24"/>
        <v xml:space="preserve">3. Сложение и вычитание (умножение и деление)как взаимно обратные действия </v>
      </c>
      <c r="T189" t="str">
        <f t="shared" si="25"/>
        <v>37. Арифметические действия и их свойства</v>
      </c>
    </row>
    <row r="190" spans="2:20" ht="30.75" customHeight="1" outlineLevel="1" x14ac:dyDescent="0.25">
      <c r="C190" s="30">
        <v>74</v>
      </c>
      <c r="D190" s="31" t="s">
        <v>281</v>
      </c>
      <c r="E190" s="32">
        <v>1</v>
      </c>
      <c r="F190" s="24"/>
      <c r="H190" s="61"/>
      <c r="I190" s="62"/>
      <c r="J190" s="64"/>
      <c r="K190" s="49" t="s">
        <v>282</v>
      </c>
      <c r="L190" s="28" t="str">
        <f t="shared" si="18"/>
        <v>37</v>
      </c>
      <c r="M190" t="str">
        <f t="shared" si="19"/>
        <v>Раздел 37</v>
      </c>
      <c r="N190" t="str">
        <f t="shared" si="20"/>
        <v>Арифметические действия и их свойства</v>
      </c>
      <c r="O190">
        <f t="shared" si="26"/>
        <v>3</v>
      </c>
      <c r="P190" t="str">
        <f t="shared" si="21"/>
        <v xml:space="preserve">Сложение и вычитание (умножение и деление)как взаимно обратные действия </v>
      </c>
      <c r="Q190" t="str">
        <f t="shared" si="22"/>
        <v xml:space="preserve"> Разные способы прибавлления числа 2</v>
      </c>
      <c r="R190">
        <f t="shared" si="23"/>
        <v>1</v>
      </c>
      <c r="S190" t="str">
        <f t="shared" si="24"/>
        <v xml:space="preserve">3. Сложение и вычитание (умножение и деление)как взаимно обратные действия </v>
      </c>
      <c r="T190" t="str">
        <f t="shared" si="25"/>
        <v>37. Арифметические действия и их свойства</v>
      </c>
    </row>
    <row r="191" spans="2:20" ht="31.5" outlineLevel="1" x14ac:dyDescent="0.25">
      <c r="C191" s="30">
        <v>75</v>
      </c>
      <c r="D191" s="31" t="s">
        <v>283</v>
      </c>
      <c r="E191" s="32">
        <v>1</v>
      </c>
      <c r="F191" s="24"/>
      <c r="H191" s="61"/>
      <c r="I191" s="62"/>
      <c r="J191" s="65"/>
      <c r="K191" s="49" t="s">
        <v>284</v>
      </c>
      <c r="L191" s="28" t="str">
        <f t="shared" si="18"/>
        <v>37</v>
      </c>
      <c r="M191" t="str">
        <f t="shared" si="19"/>
        <v>Раздел 37</v>
      </c>
      <c r="N191" t="str">
        <f t="shared" si="20"/>
        <v>Арифметические действия и их свойства</v>
      </c>
      <c r="O191">
        <f t="shared" si="26"/>
        <v>3</v>
      </c>
      <c r="P191" t="str">
        <f t="shared" si="21"/>
        <v xml:space="preserve">Сложение и вычитание (умножение и деление)как взаимно обратные действия </v>
      </c>
      <c r="Q191" t="str">
        <f t="shared" si="22"/>
        <v>Прибавление числа 2. Тренировочные  задачи и упражнения.</v>
      </c>
      <c r="R191">
        <f t="shared" si="23"/>
        <v>1</v>
      </c>
      <c r="S191" t="str">
        <f t="shared" si="24"/>
        <v xml:space="preserve">3. Сложение и вычитание (умножение и деление)как взаимно обратные действия </v>
      </c>
      <c r="T191" t="str">
        <f t="shared" si="25"/>
        <v>37. Арифметические действия и их свойства</v>
      </c>
    </row>
    <row r="192" spans="2:20" ht="31.5" outlineLevel="1" x14ac:dyDescent="0.25">
      <c r="C192" s="30">
        <v>76</v>
      </c>
      <c r="D192" s="31" t="s">
        <v>285</v>
      </c>
      <c r="E192" s="32">
        <v>1</v>
      </c>
      <c r="F192" s="24"/>
      <c r="H192" s="61"/>
      <c r="I192" s="62"/>
      <c r="J192" s="43" t="s">
        <v>286</v>
      </c>
      <c r="K192" s="53" t="s">
        <v>287</v>
      </c>
      <c r="L192" s="28" t="str">
        <f t="shared" si="18"/>
        <v>37</v>
      </c>
      <c r="M192" t="str">
        <f t="shared" si="19"/>
        <v>Раздел 37</v>
      </c>
      <c r="N192" t="str">
        <f t="shared" si="20"/>
        <v>Арифметические действия и их свойства</v>
      </c>
      <c r="O192">
        <f t="shared" si="26"/>
        <v>3</v>
      </c>
      <c r="P192" t="str">
        <f t="shared" si="21"/>
        <v xml:space="preserve">Сложение и вычитание (умножение и деление)как взаимно обратные действия </v>
      </c>
      <c r="Q192" t="str">
        <f t="shared" si="22"/>
        <v>Вычитание числа 2. Запись выражений.</v>
      </c>
      <c r="R192">
        <f t="shared" si="23"/>
        <v>1</v>
      </c>
      <c r="S192" t="str">
        <f t="shared" si="24"/>
        <v xml:space="preserve">3. Сложение и вычитание (умножение и деление)как взаимно обратные действия </v>
      </c>
      <c r="T192" t="str">
        <f t="shared" si="25"/>
        <v>37. Арифметические действия и их свойства</v>
      </c>
    </row>
    <row r="193" spans="3:20" ht="31.5" customHeight="1" outlineLevel="1" x14ac:dyDescent="0.25">
      <c r="C193" s="30">
        <v>77</v>
      </c>
      <c r="D193" s="31" t="s">
        <v>288</v>
      </c>
      <c r="E193" s="32">
        <v>1</v>
      </c>
      <c r="F193" s="24"/>
      <c r="H193" s="61"/>
      <c r="I193" s="62"/>
      <c r="J193" s="43" t="s">
        <v>289</v>
      </c>
      <c r="K193" s="49" t="s">
        <v>290</v>
      </c>
      <c r="L193" s="28" t="str">
        <f t="shared" si="18"/>
        <v>37</v>
      </c>
      <c r="M193" t="str">
        <f t="shared" si="19"/>
        <v>Раздел 37</v>
      </c>
      <c r="N193" t="str">
        <f t="shared" si="20"/>
        <v>Арифметические действия и их свойства</v>
      </c>
      <c r="O193">
        <f t="shared" si="26"/>
        <v>3</v>
      </c>
      <c r="P193" t="str">
        <f t="shared" si="21"/>
        <v xml:space="preserve">Сложение и вычитание (умножение и деление)как взаимно обратные действия </v>
      </c>
      <c r="Q193" t="str">
        <f t="shared" si="22"/>
        <v>Вычитание числа 2. Табличные случаи</v>
      </c>
      <c r="R193">
        <f t="shared" si="23"/>
        <v>1</v>
      </c>
      <c r="S193" t="str">
        <f t="shared" si="24"/>
        <v xml:space="preserve">3. Сложение и вычитание (умножение и деление)как взаимно обратные действия </v>
      </c>
      <c r="T193" t="str">
        <f t="shared" si="25"/>
        <v>37. Арифметические действия и их свойства</v>
      </c>
    </row>
    <row r="194" spans="3:20" ht="31.5" outlineLevel="1" x14ac:dyDescent="0.25">
      <c r="C194" s="30">
        <v>78</v>
      </c>
      <c r="D194" s="31" t="s">
        <v>291</v>
      </c>
      <c r="E194" s="32">
        <v>1</v>
      </c>
      <c r="F194" s="24"/>
      <c r="H194" s="61"/>
      <c r="I194" s="62"/>
      <c r="J194" s="43" t="s">
        <v>38</v>
      </c>
      <c r="K194" s="53"/>
      <c r="L194" s="28" t="str">
        <f t="shared" si="18"/>
        <v>37</v>
      </c>
      <c r="M194" t="str">
        <f t="shared" si="19"/>
        <v>Раздел 37</v>
      </c>
      <c r="N194" t="str">
        <f t="shared" si="20"/>
        <v>Арифметические действия и их свойства</v>
      </c>
      <c r="O194">
        <f t="shared" si="26"/>
        <v>3</v>
      </c>
      <c r="P194" t="str">
        <f t="shared" si="21"/>
        <v xml:space="preserve">Сложение и вычитание (умножение и деление)как взаимно обратные действия </v>
      </c>
      <c r="Q194" t="str">
        <f t="shared" si="22"/>
        <v>Вычитание числа 2. Тренировочные  задачи и упражнения.</v>
      </c>
      <c r="R194">
        <f t="shared" si="23"/>
        <v>1</v>
      </c>
      <c r="S194" t="str">
        <f t="shared" si="24"/>
        <v xml:space="preserve">3. Сложение и вычитание (умножение и деление)как взаимно обратные действия </v>
      </c>
      <c r="T194" t="str">
        <f t="shared" si="25"/>
        <v>37. Арифметические действия и их свойства</v>
      </c>
    </row>
    <row r="195" spans="3:20" ht="31.5" outlineLevel="1" x14ac:dyDescent="0.25">
      <c r="C195" s="30">
        <v>79</v>
      </c>
      <c r="D195" s="31" t="s">
        <v>292</v>
      </c>
      <c r="E195" s="32">
        <v>1</v>
      </c>
      <c r="F195" s="24"/>
      <c r="H195" s="61"/>
      <c r="I195" s="62"/>
      <c r="J195" s="43" t="s">
        <v>21</v>
      </c>
      <c r="K195" s="49"/>
      <c r="L195" s="28" t="str">
        <f t="shared" si="18"/>
        <v>37</v>
      </c>
      <c r="M195" t="str">
        <f t="shared" si="19"/>
        <v>Раздел 37</v>
      </c>
      <c r="N195" t="str">
        <f t="shared" si="20"/>
        <v>Арифметические действия и их свойства</v>
      </c>
      <c r="O195">
        <f t="shared" si="26"/>
        <v>3</v>
      </c>
      <c r="P195" t="str">
        <f t="shared" si="21"/>
        <v xml:space="preserve">Сложение и вычитание (умножение и деление)как взаимно обратные действия </v>
      </c>
      <c r="Q195" t="str">
        <f t="shared" si="22"/>
        <v>Прибавление числа 3. Табличные случаи</v>
      </c>
      <c r="R195">
        <f t="shared" si="23"/>
        <v>1</v>
      </c>
      <c r="S195" t="str">
        <f t="shared" si="24"/>
        <v xml:space="preserve">3. Сложение и вычитание (умножение и деление)как взаимно обратные действия </v>
      </c>
      <c r="T195" t="str">
        <f t="shared" si="25"/>
        <v>37. Арифметические действия и их свойства</v>
      </c>
    </row>
    <row r="196" spans="3:20" outlineLevel="1" x14ac:dyDescent="0.25">
      <c r="C196" s="30">
        <v>80</v>
      </c>
      <c r="D196" s="55" t="s">
        <v>293</v>
      </c>
      <c r="E196" s="32">
        <v>1</v>
      </c>
      <c r="F196" s="24"/>
      <c r="H196" s="61"/>
      <c r="I196" s="62"/>
      <c r="J196" s="56" t="s">
        <v>43</v>
      </c>
      <c r="K196" s="49"/>
      <c r="L196" s="28" t="str">
        <f t="shared" si="18"/>
        <v>37</v>
      </c>
      <c r="M196" t="str">
        <f t="shared" si="19"/>
        <v>Раздел 37</v>
      </c>
      <c r="N196" t="str">
        <f t="shared" si="20"/>
        <v>Арифметические действия и их свойства</v>
      </c>
      <c r="O196">
        <f t="shared" si="26"/>
        <v>3</v>
      </c>
      <c r="P196" t="str">
        <f t="shared" si="21"/>
        <v xml:space="preserve">Сложение и вычитание (умножение и деление)как взаимно обратные действия </v>
      </c>
      <c r="Q196" t="str">
        <f t="shared" si="22"/>
        <v>Разные способы прибавления числа 3.</v>
      </c>
      <c r="R196">
        <f t="shared" si="23"/>
        <v>1</v>
      </c>
      <c r="S196" t="str">
        <f t="shared" si="24"/>
        <v xml:space="preserve">3. Сложение и вычитание (умножение и деление)как взаимно обратные действия </v>
      </c>
      <c r="T196" t="str">
        <f t="shared" si="25"/>
        <v>37. Арифметические действия и их свойства</v>
      </c>
    </row>
    <row r="197" spans="3:20" ht="47.25" outlineLevel="1" x14ac:dyDescent="0.25">
      <c r="C197" s="30">
        <v>81</v>
      </c>
      <c r="D197" s="31" t="s">
        <v>294</v>
      </c>
      <c r="E197" s="32">
        <v>1</v>
      </c>
      <c r="F197" s="24"/>
      <c r="H197" s="61"/>
      <c r="I197" s="62"/>
      <c r="J197" s="29" t="s">
        <v>46</v>
      </c>
      <c r="K197" s="53" t="s">
        <v>295</v>
      </c>
      <c r="L197" s="28" t="str">
        <f t="shared" ref="L197:L257" si="27">MID(M197,8,4)</f>
        <v>37</v>
      </c>
      <c r="M197" t="str">
        <f t="shared" ref="M197:M257" si="28">IF(A197&lt;&gt;"",A197,M196)</f>
        <v>Раздел 37</v>
      </c>
      <c r="N197" t="str">
        <f t="shared" ref="N197:N257" si="29">IF(A197&lt;&gt;"",D197,N196)</f>
        <v>Арифметические действия и их свойства</v>
      </c>
      <c r="O197">
        <f t="shared" si="26"/>
        <v>3</v>
      </c>
      <c r="P197" t="str">
        <f t="shared" ref="P197:P257" si="30">IF(B197&lt;&gt;"",D197,P196)</f>
        <v xml:space="preserve">Сложение и вычитание (умножение и деление)как взаимно обратные действия </v>
      </c>
      <c r="Q197" t="str">
        <f t="shared" ref="Q197:Q257" si="31">IF(C197&lt;&gt;"",D197,Q196)</f>
        <v>Прибавление числа 3. Тренировочные  задачи и упражнения.</v>
      </c>
      <c r="R197">
        <f t="shared" ref="R197:R257" si="32">E197</f>
        <v>1</v>
      </c>
      <c r="S197" t="str">
        <f t="shared" ref="S197:S257" si="33">CONCATENATE(O197,". ",P197)</f>
        <v xml:space="preserve">3. Сложение и вычитание (умножение и деление)как взаимно обратные действия </v>
      </c>
      <c r="T197" t="str">
        <f t="shared" ref="T197:T257" si="34">CONCATENATE(L197,". ",N197)</f>
        <v>37. Арифметические действия и их свойства</v>
      </c>
    </row>
    <row r="198" spans="3:20" ht="31.5" outlineLevel="1" x14ac:dyDescent="0.25">
      <c r="C198" s="30">
        <v>82</v>
      </c>
      <c r="D198" s="31" t="s">
        <v>296</v>
      </c>
      <c r="E198" s="32">
        <v>1</v>
      </c>
      <c r="F198" s="24"/>
      <c r="H198" s="61"/>
      <c r="I198" s="62"/>
      <c r="J198" s="43" t="s">
        <v>50</v>
      </c>
      <c r="K198" s="49"/>
      <c r="L198" s="28" t="str">
        <f t="shared" si="27"/>
        <v>37</v>
      </c>
      <c r="M198" t="str">
        <f t="shared" si="28"/>
        <v>Раздел 37</v>
      </c>
      <c r="N198" t="str">
        <f t="shared" si="29"/>
        <v>Арифметические действия и их свойства</v>
      </c>
      <c r="O198">
        <f t="shared" ref="O198:O257" si="35">IF(F198&gt;0,IF(G197&gt;0,1,O197+1),O197)</f>
        <v>3</v>
      </c>
      <c r="P198" t="str">
        <f t="shared" si="30"/>
        <v xml:space="preserve">Сложение и вычитание (умножение и деление)как взаимно обратные действия </v>
      </c>
      <c r="Q198" t="str">
        <f t="shared" si="31"/>
        <v>Вычитание числа 3. Табличные случаи     вычитания числа 3</v>
      </c>
      <c r="R198">
        <f t="shared" si="32"/>
        <v>1</v>
      </c>
      <c r="S198" t="str">
        <f t="shared" si="33"/>
        <v xml:space="preserve">3. Сложение и вычитание (умножение и деление)как взаимно обратные действия </v>
      </c>
      <c r="T198" t="str">
        <f t="shared" si="34"/>
        <v>37. Арифметические действия и их свойства</v>
      </c>
    </row>
    <row r="199" spans="3:20" ht="31.5" outlineLevel="1" x14ac:dyDescent="0.25">
      <c r="C199" s="30">
        <v>83</v>
      </c>
      <c r="D199" s="31" t="s">
        <v>297</v>
      </c>
      <c r="E199" s="32">
        <v>1</v>
      </c>
      <c r="F199" s="24"/>
      <c r="H199" s="61"/>
      <c r="I199" s="62"/>
      <c r="J199" s="56" t="s">
        <v>54</v>
      </c>
      <c r="K199" s="49" t="s">
        <v>298</v>
      </c>
      <c r="L199" s="28" t="str">
        <f t="shared" si="27"/>
        <v>37</v>
      </c>
      <c r="M199" t="str">
        <f t="shared" si="28"/>
        <v>Раздел 37</v>
      </c>
      <c r="N199" t="str">
        <f t="shared" si="29"/>
        <v>Арифметические действия и их свойства</v>
      </c>
      <c r="O199">
        <f t="shared" si="35"/>
        <v>3</v>
      </c>
      <c r="P199" t="str">
        <f t="shared" si="30"/>
        <v xml:space="preserve">Сложение и вычитание (умножение и деление)как взаимно обратные действия </v>
      </c>
      <c r="Q199" t="str">
        <f t="shared" si="31"/>
        <v>Вычитание числа 3. Тренировочные  задачи и упражнения.</v>
      </c>
      <c r="R199">
        <f t="shared" si="32"/>
        <v>1</v>
      </c>
      <c r="S199" t="str">
        <f t="shared" si="33"/>
        <v xml:space="preserve">3. Сложение и вычитание (умножение и деление)как взаимно обратные действия </v>
      </c>
      <c r="T199" t="str">
        <f t="shared" si="34"/>
        <v>37. Арифметические действия и их свойства</v>
      </c>
    </row>
    <row r="200" spans="3:20" ht="33.75" customHeight="1" outlineLevel="1" x14ac:dyDescent="0.25">
      <c r="C200" s="30">
        <v>84</v>
      </c>
      <c r="D200" s="55" t="s">
        <v>299</v>
      </c>
      <c r="E200" s="32">
        <v>1</v>
      </c>
      <c r="F200" s="24"/>
      <c r="H200" s="61"/>
      <c r="I200" s="62"/>
      <c r="J200" s="43" t="s">
        <v>57</v>
      </c>
      <c r="K200" s="53" t="s">
        <v>300</v>
      </c>
      <c r="L200" s="28" t="str">
        <f t="shared" si="27"/>
        <v>37</v>
      </c>
      <c r="M200" t="str">
        <f t="shared" si="28"/>
        <v>Раздел 37</v>
      </c>
      <c r="N200" t="str">
        <f t="shared" si="29"/>
        <v>Арифметические действия и их свойства</v>
      </c>
      <c r="O200">
        <f t="shared" si="35"/>
        <v>3</v>
      </c>
      <c r="P200" t="str">
        <f t="shared" si="30"/>
        <v xml:space="preserve">Сложение и вычитание (умножение и деление)как взаимно обратные действия </v>
      </c>
      <c r="Q200" t="str">
        <f t="shared" si="31"/>
        <v>Решение задач с многими данными</v>
      </c>
      <c r="R200">
        <f t="shared" si="32"/>
        <v>1</v>
      </c>
      <c r="S200" t="str">
        <f t="shared" si="33"/>
        <v xml:space="preserve">3. Сложение и вычитание (умножение и деление)как взаимно обратные действия </v>
      </c>
      <c r="T200" t="str">
        <f t="shared" si="34"/>
        <v>37. Арифметические действия и их свойства</v>
      </c>
    </row>
    <row r="201" spans="3:20" ht="31.5" outlineLevel="1" x14ac:dyDescent="0.25">
      <c r="C201" s="30">
        <v>85</v>
      </c>
      <c r="D201" s="31" t="s">
        <v>301</v>
      </c>
      <c r="E201" s="32">
        <v>1</v>
      </c>
      <c r="F201" s="24"/>
      <c r="H201" s="61"/>
      <c r="I201" s="62"/>
      <c r="J201" s="29"/>
      <c r="K201" s="49" t="s">
        <v>302</v>
      </c>
      <c r="L201" s="28" t="str">
        <f t="shared" si="27"/>
        <v>37</v>
      </c>
      <c r="M201" t="str">
        <f t="shared" si="28"/>
        <v>Раздел 37</v>
      </c>
      <c r="N201" t="str">
        <f t="shared" si="29"/>
        <v>Арифметические действия и их свойства</v>
      </c>
      <c r="O201">
        <f t="shared" si="35"/>
        <v>3</v>
      </c>
      <c r="P201" t="str">
        <f t="shared" si="30"/>
        <v xml:space="preserve">Сложение и вычитание (умножение и деление)как взаимно обратные действия </v>
      </c>
      <c r="Q201" t="str">
        <f t="shared" si="31"/>
        <v>Прибавление числа 4. Табличные случаи</v>
      </c>
      <c r="R201">
        <f t="shared" si="32"/>
        <v>1</v>
      </c>
      <c r="S201" t="str">
        <f t="shared" si="33"/>
        <v xml:space="preserve">3. Сложение и вычитание (умножение и деление)как взаимно обратные действия </v>
      </c>
      <c r="T201" t="str">
        <f t="shared" si="34"/>
        <v>37. Арифметические действия и их свойства</v>
      </c>
    </row>
    <row r="202" spans="3:20" ht="31.5" outlineLevel="1" x14ac:dyDescent="0.25">
      <c r="C202" s="30">
        <v>86</v>
      </c>
      <c r="D202" s="31" t="s">
        <v>303</v>
      </c>
      <c r="E202" s="32">
        <v>1</v>
      </c>
      <c r="F202" s="24"/>
      <c r="H202" s="61"/>
      <c r="I202" s="62"/>
      <c r="J202" s="64"/>
      <c r="K202" s="49" t="s">
        <v>304</v>
      </c>
      <c r="L202" s="28" t="str">
        <f t="shared" si="27"/>
        <v>37</v>
      </c>
      <c r="M202" t="str">
        <f t="shared" si="28"/>
        <v>Раздел 37</v>
      </c>
      <c r="N202" t="str">
        <f t="shared" si="29"/>
        <v>Арифметические действия и их свойства</v>
      </c>
      <c r="O202">
        <f t="shared" si="35"/>
        <v>3</v>
      </c>
      <c r="P202" t="str">
        <f t="shared" si="30"/>
        <v xml:space="preserve">Сложение и вычитание (умножение и деление)как взаимно обратные действия </v>
      </c>
      <c r="Q202" t="str">
        <f t="shared" si="31"/>
        <v>Прибавление числа 4. Тренировочные упражнения</v>
      </c>
      <c r="R202">
        <f t="shared" si="32"/>
        <v>1</v>
      </c>
      <c r="S202" t="str">
        <f t="shared" si="33"/>
        <v xml:space="preserve">3. Сложение и вычитание (умножение и деление)как взаимно обратные действия </v>
      </c>
      <c r="T202" t="str">
        <f t="shared" si="34"/>
        <v>37. Арифметические действия и их свойства</v>
      </c>
    </row>
    <row r="203" spans="3:20" outlineLevel="1" x14ac:dyDescent="0.25">
      <c r="C203" s="30">
        <v>87</v>
      </c>
      <c r="D203" s="55" t="s">
        <v>305</v>
      </c>
      <c r="E203" s="32">
        <v>1</v>
      </c>
      <c r="F203" s="24"/>
      <c r="H203" s="61"/>
      <c r="I203" s="62"/>
      <c r="J203" s="64"/>
      <c r="K203" s="49"/>
      <c r="L203" s="28" t="str">
        <f t="shared" si="27"/>
        <v>37</v>
      </c>
      <c r="M203" t="str">
        <f t="shared" si="28"/>
        <v>Раздел 37</v>
      </c>
      <c r="N203" t="str">
        <f t="shared" si="29"/>
        <v>Арифметические действия и их свойства</v>
      </c>
      <c r="O203">
        <f t="shared" si="35"/>
        <v>3</v>
      </c>
      <c r="P203" t="str">
        <f t="shared" si="30"/>
        <v xml:space="preserve">Сложение и вычитание (умножение и деление)как взаимно обратные действия </v>
      </c>
      <c r="Q203" t="str">
        <f t="shared" si="31"/>
        <v>Прибавление числа 4. Решение задач</v>
      </c>
      <c r="R203">
        <f t="shared" si="32"/>
        <v>1</v>
      </c>
      <c r="S203" t="str">
        <f t="shared" si="33"/>
        <v xml:space="preserve">3. Сложение и вычитание (умножение и деление)как взаимно обратные действия </v>
      </c>
      <c r="T203" t="str">
        <f t="shared" si="34"/>
        <v>37. Арифметические действия и их свойства</v>
      </c>
    </row>
    <row r="204" spans="3:20" ht="33.75" customHeight="1" outlineLevel="1" x14ac:dyDescent="0.25">
      <c r="C204" s="30">
        <v>88</v>
      </c>
      <c r="D204" s="31" t="s">
        <v>306</v>
      </c>
      <c r="E204" s="32">
        <v>1</v>
      </c>
      <c r="F204" s="24"/>
      <c r="H204" s="61"/>
      <c r="I204" s="62"/>
      <c r="J204" s="64"/>
      <c r="K204" s="49"/>
      <c r="L204" s="28" t="str">
        <f t="shared" si="27"/>
        <v>37</v>
      </c>
      <c r="M204" t="str">
        <f t="shared" si="28"/>
        <v>Раздел 37</v>
      </c>
      <c r="N204" t="str">
        <f t="shared" si="29"/>
        <v>Арифметические действия и их свойства</v>
      </c>
      <c r="O204">
        <f t="shared" si="35"/>
        <v>3</v>
      </c>
      <c r="P204" t="str">
        <f t="shared" si="30"/>
        <v xml:space="preserve">Сложение и вычитание (умножение и деление)как взаимно обратные действия </v>
      </c>
      <c r="Q204" t="str">
        <f t="shared" si="31"/>
        <v>Вычитание числа 4. Табличные случаи</v>
      </c>
      <c r="R204">
        <f t="shared" si="32"/>
        <v>1</v>
      </c>
      <c r="S204" t="str">
        <f t="shared" si="33"/>
        <v xml:space="preserve">3. Сложение и вычитание (умножение и деление)как взаимно обратные действия </v>
      </c>
      <c r="T204" t="str">
        <f t="shared" si="34"/>
        <v>37. Арифметические действия и их свойства</v>
      </c>
    </row>
    <row r="205" spans="3:20" ht="31.5" outlineLevel="1" x14ac:dyDescent="0.25">
      <c r="C205" s="30">
        <v>89</v>
      </c>
      <c r="D205" s="31" t="s">
        <v>307</v>
      </c>
      <c r="E205" s="32">
        <v>1</v>
      </c>
      <c r="F205" s="24"/>
      <c r="H205" s="61"/>
      <c r="I205" s="62"/>
      <c r="J205" s="64"/>
      <c r="K205" s="54" t="s">
        <v>308</v>
      </c>
      <c r="L205" s="28" t="str">
        <f t="shared" si="27"/>
        <v>37</v>
      </c>
      <c r="M205" t="str">
        <f t="shared" si="28"/>
        <v>Раздел 37</v>
      </c>
      <c r="N205" t="str">
        <f t="shared" si="29"/>
        <v>Арифметические действия и их свойства</v>
      </c>
      <c r="O205">
        <f t="shared" si="35"/>
        <v>3</v>
      </c>
      <c r="P205" t="str">
        <f t="shared" si="30"/>
        <v xml:space="preserve">Сложение и вычитание (умножение и деление)как взаимно обратные действия </v>
      </c>
      <c r="Q205" t="str">
        <f t="shared" si="31"/>
        <v>Вычитание числа 4. Тренировочные упражнения.</v>
      </c>
      <c r="R205">
        <f t="shared" si="32"/>
        <v>1</v>
      </c>
      <c r="S205" t="str">
        <f t="shared" si="33"/>
        <v xml:space="preserve">3. Сложение и вычитание (умножение и деление)как взаимно обратные действия </v>
      </c>
      <c r="T205" t="str">
        <f t="shared" si="34"/>
        <v>37. Арифметические действия и их свойства</v>
      </c>
    </row>
    <row r="206" spans="3:20" ht="24" customHeight="1" outlineLevel="1" x14ac:dyDescent="0.25">
      <c r="C206" s="30">
        <v>90</v>
      </c>
      <c r="D206" s="55" t="s">
        <v>309</v>
      </c>
      <c r="E206" s="32">
        <v>1</v>
      </c>
      <c r="F206" s="24"/>
      <c r="H206" s="61"/>
      <c r="I206" s="62"/>
      <c r="J206" s="64"/>
      <c r="K206" s="49" t="s">
        <v>310</v>
      </c>
      <c r="L206" s="28" t="str">
        <f t="shared" si="27"/>
        <v>37</v>
      </c>
      <c r="M206" t="str">
        <f t="shared" si="28"/>
        <v>Раздел 37</v>
      </c>
      <c r="N206" t="str">
        <f t="shared" si="29"/>
        <v>Арифметические действия и их свойства</v>
      </c>
      <c r="O206">
        <f t="shared" si="35"/>
        <v>3</v>
      </c>
      <c r="P206" t="str">
        <f t="shared" si="30"/>
        <v xml:space="preserve">Сложение и вычитание (умножение и деление)как взаимно обратные действия </v>
      </c>
      <c r="Q206" t="str">
        <f t="shared" si="31"/>
        <v>Вычитание числа 4. Решение задач</v>
      </c>
      <c r="R206">
        <f t="shared" si="32"/>
        <v>1</v>
      </c>
      <c r="S206" t="str">
        <f t="shared" si="33"/>
        <v xml:space="preserve">3. Сложение и вычитание (умножение и деление)как взаимно обратные действия </v>
      </c>
      <c r="T206" t="str">
        <f t="shared" si="34"/>
        <v>37. Арифметические действия и их свойства</v>
      </c>
    </row>
    <row r="207" spans="3:20" ht="31.5" outlineLevel="1" x14ac:dyDescent="0.25">
      <c r="C207" s="30">
        <v>91</v>
      </c>
      <c r="D207" s="31" t="s">
        <v>311</v>
      </c>
      <c r="E207" s="32">
        <v>1</v>
      </c>
      <c r="F207" s="24"/>
      <c r="H207" s="61"/>
      <c r="I207" s="62"/>
      <c r="J207" s="64"/>
      <c r="K207" s="49"/>
      <c r="L207" s="28" t="str">
        <f t="shared" si="27"/>
        <v>37</v>
      </c>
      <c r="M207" t="str">
        <f t="shared" si="28"/>
        <v>Раздел 37</v>
      </c>
      <c r="N207" t="str">
        <f t="shared" si="29"/>
        <v>Арифметические действия и их свойства</v>
      </c>
      <c r="O207">
        <f t="shared" si="35"/>
        <v>3</v>
      </c>
      <c r="P207" t="str">
        <f t="shared" si="30"/>
        <v xml:space="preserve">Сложение и вычитание (умножение и деление)как взаимно обратные действия </v>
      </c>
      <c r="Q207" t="str">
        <f t="shared" si="31"/>
        <v>Прибавление  числа 5. Табличные случаи</v>
      </c>
      <c r="R207">
        <f t="shared" si="32"/>
        <v>1</v>
      </c>
      <c r="S207" t="str">
        <f t="shared" si="33"/>
        <v xml:space="preserve">3. Сложение и вычитание (умножение и деление)как взаимно обратные действия </v>
      </c>
      <c r="T207" t="str">
        <f t="shared" si="34"/>
        <v>37. Арифметические действия и их свойства</v>
      </c>
    </row>
    <row r="208" spans="3:20" ht="34.5" customHeight="1" outlineLevel="1" x14ac:dyDescent="0.25">
      <c r="C208" s="30">
        <v>92</v>
      </c>
      <c r="D208" s="31" t="s">
        <v>312</v>
      </c>
      <c r="E208" s="32">
        <v>1</v>
      </c>
      <c r="F208" s="24"/>
      <c r="H208" s="61"/>
      <c r="I208" s="62"/>
      <c r="J208" s="64"/>
      <c r="K208" s="49"/>
      <c r="L208" s="28" t="str">
        <f t="shared" si="27"/>
        <v>37</v>
      </c>
      <c r="M208" t="str">
        <f t="shared" si="28"/>
        <v>Раздел 37</v>
      </c>
      <c r="N208" t="str">
        <f t="shared" si="29"/>
        <v>Арифметические действия и их свойства</v>
      </c>
      <c r="O208">
        <f t="shared" si="35"/>
        <v>3</v>
      </c>
      <c r="P208" t="str">
        <f t="shared" si="30"/>
        <v xml:space="preserve">Сложение и вычитание (умножение и деление)как взаимно обратные действия </v>
      </c>
      <c r="Q208" t="str">
        <f t="shared" si="31"/>
        <v>Вычитание  числа 5. Табличные случаи</v>
      </c>
      <c r="R208">
        <f t="shared" si="32"/>
        <v>1</v>
      </c>
      <c r="S208" t="str">
        <f t="shared" si="33"/>
        <v xml:space="preserve">3. Сложение и вычитание (умножение и деление)как взаимно обратные действия </v>
      </c>
      <c r="T208" t="str">
        <f t="shared" si="34"/>
        <v>37. Арифметические действия и их свойства</v>
      </c>
    </row>
    <row r="209" spans="1:20" ht="31.5" outlineLevel="1" x14ac:dyDescent="0.25">
      <c r="C209" s="30">
        <v>93</v>
      </c>
      <c r="D209" s="31" t="s">
        <v>313</v>
      </c>
      <c r="E209" s="32">
        <v>1</v>
      </c>
      <c r="F209" s="24"/>
      <c r="H209" s="61"/>
      <c r="I209" s="62"/>
      <c r="J209" s="65"/>
      <c r="K209" s="49"/>
      <c r="L209" s="28" t="str">
        <f t="shared" si="27"/>
        <v>37</v>
      </c>
      <c r="M209" t="str">
        <f t="shared" si="28"/>
        <v>Раздел 37</v>
      </c>
      <c r="N209" t="str">
        <f t="shared" si="29"/>
        <v>Арифметические действия и их свойства</v>
      </c>
      <c r="O209">
        <f t="shared" si="35"/>
        <v>3</v>
      </c>
      <c r="P209" t="str">
        <f t="shared" si="30"/>
        <v xml:space="preserve">Сложение и вычитание (умножение и деление)как взаимно обратные действия </v>
      </c>
      <c r="Q209" t="str">
        <f t="shared" si="31"/>
        <v>Прибавление и вычитание числа 5. Тренировочные упражнения.</v>
      </c>
      <c r="R209">
        <f t="shared" si="32"/>
        <v>1</v>
      </c>
      <c r="S209" t="str">
        <f t="shared" si="33"/>
        <v xml:space="preserve">3. Сложение и вычитание (умножение и деление)как взаимно обратные действия </v>
      </c>
      <c r="T209" t="str">
        <f t="shared" si="34"/>
        <v>37. Арифметические действия и их свойства</v>
      </c>
    </row>
    <row r="210" spans="1:20" ht="30.75" customHeight="1" outlineLevel="1" x14ac:dyDescent="0.25">
      <c r="C210" s="30">
        <v>94</v>
      </c>
      <c r="D210" s="31" t="s">
        <v>314</v>
      </c>
      <c r="E210" s="32">
        <v>1</v>
      </c>
      <c r="F210" s="24"/>
      <c r="H210" s="61"/>
      <c r="I210" s="62"/>
      <c r="J210" s="43" t="s">
        <v>286</v>
      </c>
      <c r="K210" s="53" t="s">
        <v>315</v>
      </c>
      <c r="L210" s="28" t="str">
        <f t="shared" si="27"/>
        <v>37</v>
      </c>
      <c r="M210" t="str">
        <f t="shared" si="28"/>
        <v>Раздел 37</v>
      </c>
      <c r="N210" t="str">
        <f t="shared" si="29"/>
        <v>Арифметические действия и их свойства</v>
      </c>
      <c r="O210">
        <f t="shared" si="35"/>
        <v>3</v>
      </c>
      <c r="P210" t="str">
        <f t="shared" si="30"/>
        <v xml:space="preserve">Сложение и вычитание (умножение и деление)как взаимно обратные действия </v>
      </c>
      <c r="Q210" t="str">
        <f t="shared" si="31"/>
        <v xml:space="preserve">Закрепление пройденного. Прибавление и вычитание чисел 1, 2, 3, 4. </v>
      </c>
      <c r="R210">
        <f t="shared" si="32"/>
        <v>1</v>
      </c>
      <c r="S210" t="str">
        <f t="shared" si="33"/>
        <v xml:space="preserve">3. Сложение и вычитание (умножение и деление)как взаимно обратные действия </v>
      </c>
      <c r="T210" t="str">
        <f t="shared" si="34"/>
        <v>37. Арифметические действия и их свойства</v>
      </c>
    </row>
    <row r="211" spans="1:20" outlineLevel="1" x14ac:dyDescent="0.25">
      <c r="C211" s="30">
        <v>95</v>
      </c>
      <c r="D211" s="31" t="s">
        <v>316</v>
      </c>
      <c r="E211" s="32">
        <v>1</v>
      </c>
      <c r="F211" s="24"/>
      <c r="H211" s="61"/>
      <c r="I211" s="62"/>
      <c r="J211" s="43" t="s">
        <v>317</v>
      </c>
      <c r="K211" s="53" t="s">
        <v>318</v>
      </c>
      <c r="L211" s="28" t="str">
        <f t="shared" si="27"/>
        <v>37</v>
      </c>
      <c r="M211" t="str">
        <f t="shared" si="28"/>
        <v>Раздел 37</v>
      </c>
      <c r="N211" t="str">
        <f t="shared" si="29"/>
        <v>Арифметические действия и их свойства</v>
      </c>
      <c r="O211">
        <f t="shared" si="35"/>
        <v>3</v>
      </c>
      <c r="P211" t="str">
        <f t="shared" si="30"/>
        <v xml:space="preserve">Сложение и вычитание (умножение и деление)как взаимно обратные действия </v>
      </c>
      <c r="Q211" t="str">
        <f t="shared" si="31"/>
        <v xml:space="preserve">Прибавление  числа 6. </v>
      </c>
      <c r="R211">
        <f t="shared" si="32"/>
        <v>1</v>
      </c>
      <c r="S211" t="str">
        <f t="shared" si="33"/>
        <v xml:space="preserve">3. Сложение и вычитание (умножение и деление)как взаимно обратные действия </v>
      </c>
      <c r="T211" t="str">
        <f t="shared" si="34"/>
        <v>37. Арифметические действия и их свойства</v>
      </c>
    </row>
    <row r="212" spans="1:20" outlineLevel="1" x14ac:dyDescent="0.25">
      <c r="C212" s="30">
        <v>96</v>
      </c>
      <c r="D212" s="31" t="s">
        <v>319</v>
      </c>
      <c r="E212" s="32">
        <v>1</v>
      </c>
      <c r="F212" s="24"/>
      <c r="H212" s="61"/>
      <c r="I212" s="62"/>
      <c r="J212" s="43" t="s">
        <v>38</v>
      </c>
      <c r="K212" s="49"/>
      <c r="L212" s="28" t="str">
        <f t="shared" si="27"/>
        <v>37</v>
      </c>
      <c r="M212" t="str">
        <f t="shared" si="28"/>
        <v>Раздел 37</v>
      </c>
      <c r="N212" t="str">
        <f t="shared" si="29"/>
        <v>Арифметические действия и их свойства</v>
      </c>
      <c r="O212">
        <f t="shared" si="35"/>
        <v>3</v>
      </c>
      <c r="P212" t="str">
        <f t="shared" si="30"/>
        <v xml:space="preserve">Сложение и вычитание (умножение и деление)как взаимно обратные действия </v>
      </c>
      <c r="Q212" t="str">
        <f t="shared" si="31"/>
        <v xml:space="preserve">Вычитание числа 6. </v>
      </c>
      <c r="R212">
        <f t="shared" si="32"/>
        <v>1</v>
      </c>
      <c r="S212" t="str">
        <f t="shared" si="33"/>
        <v xml:space="preserve">3. Сложение и вычитание (умножение и деление)как взаимно обратные действия </v>
      </c>
      <c r="T212" t="str">
        <f t="shared" si="34"/>
        <v>37. Арифметические действия и их свойства</v>
      </c>
    </row>
    <row r="213" spans="1:20" ht="31.5" outlineLevel="1" x14ac:dyDescent="0.25">
      <c r="C213" s="13">
        <v>97</v>
      </c>
      <c r="D213" s="31" t="s">
        <v>320</v>
      </c>
      <c r="E213" s="32">
        <v>1</v>
      </c>
      <c r="F213" s="24"/>
      <c r="H213" s="61"/>
      <c r="I213" s="62"/>
      <c r="J213" s="43" t="s">
        <v>21</v>
      </c>
      <c r="K213" s="63"/>
      <c r="L213" s="28" t="str">
        <f t="shared" si="27"/>
        <v>37</v>
      </c>
      <c r="M213" t="str">
        <f t="shared" si="28"/>
        <v>Раздел 37</v>
      </c>
      <c r="N213" t="str">
        <f t="shared" si="29"/>
        <v>Арифметические действия и их свойства</v>
      </c>
      <c r="O213">
        <f t="shared" si="35"/>
        <v>3</v>
      </c>
      <c r="P213" t="str">
        <f t="shared" si="30"/>
        <v xml:space="preserve">Сложение и вычитание (умножение и деление)как взаимно обратные действия </v>
      </c>
      <c r="Q213" t="str">
        <f t="shared" si="31"/>
        <v>Прибавление и вычитание  числа 6. Тренировочные упражнения.</v>
      </c>
      <c r="R213">
        <f t="shared" si="32"/>
        <v>1</v>
      </c>
      <c r="S213" t="str">
        <f t="shared" si="33"/>
        <v xml:space="preserve">3. Сложение и вычитание (умножение и деление)как взаимно обратные действия </v>
      </c>
      <c r="T213" t="str">
        <f t="shared" si="34"/>
        <v>37. Арифметические действия и их свойства</v>
      </c>
    </row>
    <row r="214" spans="1:20" ht="21.75" customHeight="1" outlineLevel="1" x14ac:dyDescent="0.25">
      <c r="A214" s="12" t="s">
        <v>321</v>
      </c>
      <c r="B214" s="21"/>
      <c r="C214" s="13"/>
      <c r="D214" s="14" t="s">
        <v>53</v>
      </c>
      <c r="E214" s="32"/>
      <c r="G214" s="33">
        <f>F215</f>
        <v>4</v>
      </c>
      <c r="J214" s="56" t="s">
        <v>43</v>
      </c>
      <c r="K214" s="59" t="s">
        <v>55</v>
      </c>
      <c r="L214" s="28" t="str">
        <f t="shared" si="27"/>
        <v>37,5</v>
      </c>
      <c r="M214" t="str">
        <f t="shared" si="28"/>
        <v>Раздел 37,5</v>
      </c>
      <c r="N214" t="str">
        <f t="shared" si="29"/>
        <v>Число и счет</v>
      </c>
      <c r="O214">
        <f t="shared" si="35"/>
        <v>3</v>
      </c>
      <c r="P214" t="str">
        <f t="shared" si="30"/>
        <v xml:space="preserve">Сложение и вычитание (умножение и деление)как взаимно обратные действия </v>
      </c>
      <c r="Q214" t="str">
        <f t="shared" si="31"/>
        <v>Прибавление и вычитание  числа 6. Тренировочные упражнения.</v>
      </c>
      <c r="R214">
        <f t="shared" si="32"/>
        <v>0</v>
      </c>
      <c r="S214" t="str">
        <f t="shared" si="33"/>
        <v xml:space="preserve">3. Сложение и вычитание (умножение и деление)как взаимно обратные действия </v>
      </c>
      <c r="T214" t="str">
        <f t="shared" si="34"/>
        <v>37,5. Число и счет</v>
      </c>
    </row>
    <row r="215" spans="1:20" ht="21.75" customHeight="1" outlineLevel="1" x14ac:dyDescent="0.25">
      <c r="A215" s="12"/>
      <c r="B215" s="21" t="s">
        <v>15</v>
      </c>
      <c r="C215" s="22"/>
      <c r="D215" s="91" t="s">
        <v>56</v>
      </c>
      <c r="E215" s="32"/>
      <c r="F215" s="15">
        <f>SUM(E216:E219)</f>
        <v>4</v>
      </c>
      <c r="J215" s="56"/>
      <c r="K215" s="49"/>
      <c r="L215" s="28" t="str">
        <f t="shared" si="27"/>
        <v>37,5</v>
      </c>
      <c r="M215" t="str">
        <f t="shared" si="28"/>
        <v>Раздел 37,5</v>
      </c>
      <c r="N215" t="str">
        <f t="shared" si="29"/>
        <v>Число и счет</v>
      </c>
      <c r="O215">
        <f t="shared" si="35"/>
        <v>1</v>
      </c>
      <c r="P215" t="str">
        <f t="shared" si="30"/>
        <v>Натуральные числа. Нуль</v>
      </c>
      <c r="Q215" t="str">
        <f t="shared" si="31"/>
        <v>Прибавление и вычитание  числа 6. Тренировочные упражнения.</v>
      </c>
      <c r="R215">
        <f t="shared" si="32"/>
        <v>0</v>
      </c>
      <c r="S215" t="str">
        <f t="shared" si="33"/>
        <v>1. Натуральные числа. Нуль</v>
      </c>
      <c r="T215" t="str">
        <f t="shared" si="34"/>
        <v>37,5. Число и счет</v>
      </c>
    </row>
    <row r="216" spans="1:20" outlineLevel="1" x14ac:dyDescent="0.25">
      <c r="C216" s="60">
        <v>98</v>
      </c>
      <c r="D216" s="55" t="s">
        <v>322</v>
      </c>
      <c r="E216" s="32">
        <v>1</v>
      </c>
      <c r="F216" s="24"/>
      <c r="H216" s="61"/>
      <c r="I216" s="62"/>
      <c r="J216" s="29" t="s">
        <v>46</v>
      </c>
      <c r="K216" s="49" t="s">
        <v>323</v>
      </c>
      <c r="L216" s="28" t="str">
        <f t="shared" si="27"/>
        <v>37,5</v>
      </c>
      <c r="M216" t="str">
        <f t="shared" si="28"/>
        <v>Раздел 37,5</v>
      </c>
      <c r="N216" t="str">
        <f t="shared" si="29"/>
        <v>Число и счет</v>
      </c>
      <c r="O216">
        <f t="shared" si="35"/>
        <v>1</v>
      </c>
      <c r="P216" t="str">
        <f t="shared" si="30"/>
        <v>Натуральные числа. Нуль</v>
      </c>
      <c r="Q216" t="str">
        <f t="shared" si="31"/>
        <v>Сравнение чисел.</v>
      </c>
      <c r="R216">
        <f t="shared" si="32"/>
        <v>1</v>
      </c>
      <c r="S216" t="str">
        <f t="shared" si="33"/>
        <v>1. Натуральные числа. Нуль</v>
      </c>
      <c r="T216" t="str">
        <f t="shared" si="34"/>
        <v>37,5. Число и счет</v>
      </c>
    </row>
    <row r="217" spans="1:20" ht="33" customHeight="1" outlineLevel="1" x14ac:dyDescent="0.25">
      <c r="C217" s="60">
        <v>99</v>
      </c>
      <c r="D217" s="31" t="s">
        <v>324</v>
      </c>
      <c r="E217" s="32">
        <v>1</v>
      </c>
      <c r="F217" s="24"/>
      <c r="H217" s="61"/>
      <c r="I217" s="62"/>
      <c r="J217" s="43" t="s">
        <v>50</v>
      </c>
      <c r="K217" s="48" t="s">
        <v>325</v>
      </c>
      <c r="L217" s="28" t="str">
        <f t="shared" si="27"/>
        <v>37,5</v>
      </c>
      <c r="M217" t="str">
        <f t="shared" si="28"/>
        <v>Раздел 37,5</v>
      </c>
      <c r="N217" t="str">
        <f t="shared" si="29"/>
        <v>Число и счет</v>
      </c>
      <c r="O217">
        <f t="shared" si="35"/>
        <v>1</v>
      </c>
      <c r="P217" t="str">
        <f t="shared" si="30"/>
        <v>Натуральные числа. Нуль</v>
      </c>
      <c r="Q217" t="str">
        <f t="shared" si="31"/>
        <v>Сравнение чисел. Тренировочные упражнения.</v>
      </c>
      <c r="R217">
        <f t="shared" si="32"/>
        <v>1</v>
      </c>
      <c r="S217" t="str">
        <f t="shared" si="33"/>
        <v>1. Натуральные числа. Нуль</v>
      </c>
      <c r="T217" t="str">
        <f t="shared" si="34"/>
        <v>37,5. Число и счет</v>
      </c>
    </row>
    <row r="218" spans="1:20" outlineLevel="1" x14ac:dyDescent="0.25">
      <c r="C218" s="30">
        <v>100</v>
      </c>
      <c r="D218" s="55" t="s">
        <v>326</v>
      </c>
      <c r="E218" s="32">
        <v>1</v>
      </c>
      <c r="F218" s="24"/>
      <c r="H218" s="61"/>
      <c r="I218" s="62"/>
      <c r="J218" s="56" t="s">
        <v>54</v>
      </c>
      <c r="K218" s="49" t="s">
        <v>327</v>
      </c>
      <c r="L218" s="28" t="str">
        <f t="shared" si="27"/>
        <v>37,5</v>
      </c>
      <c r="M218" t="str">
        <f t="shared" si="28"/>
        <v>Раздел 37,5</v>
      </c>
      <c r="N218" t="str">
        <f t="shared" si="29"/>
        <v>Число и счет</v>
      </c>
      <c r="O218">
        <f t="shared" si="35"/>
        <v>1</v>
      </c>
      <c r="P218" t="str">
        <f t="shared" si="30"/>
        <v>Натуральные числа. Нуль</v>
      </c>
      <c r="Q218" t="str">
        <f t="shared" si="31"/>
        <v xml:space="preserve">Сравнение. Результат сравнения. </v>
      </c>
      <c r="R218">
        <f t="shared" si="32"/>
        <v>1</v>
      </c>
      <c r="S218" t="str">
        <f t="shared" si="33"/>
        <v>1. Натуральные числа. Нуль</v>
      </c>
      <c r="T218" t="str">
        <f t="shared" si="34"/>
        <v>37,5. Число и счет</v>
      </c>
    </row>
    <row r="219" spans="1:20" ht="31.5" outlineLevel="1" x14ac:dyDescent="0.25">
      <c r="C219" s="13">
        <v>101</v>
      </c>
      <c r="D219" s="31" t="s">
        <v>328</v>
      </c>
      <c r="E219" s="32">
        <v>1</v>
      </c>
      <c r="F219" s="24"/>
      <c r="H219" s="17"/>
      <c r="I219" s="47"/>
      <c r="J219" s="43" t="s">
        <v>57</v>
      </c>
      <c r="K219" s="52" t="s">
        <v>329</v>
      </c>
      <c r="L219" s="28" t="str">
        <f t="shared" si="27"/>
        <v>37,5</v>
      </c>
      <c r="M219" t="str">
        <f t="shared" si="28"/>
        <v>Раздел 37,5</v>
      </c>
      <c r="N219" t="str">
        <f t="shared" si="29"/>
        <v>Число и счет</v>
      </c>
      <c r="O219">
        <f t="shared" si="35"/>
        <v>1</v>
      </c>
      <c r="P219" t="str">
        <f t="shared" si="30"/>
        <v>Натуральные числа. Нуль</v>
      </c>
      <c r="Q219" t="str">
        <f t="shared" si="31"/>
        <v>Сравнение. Результат сравнения. Тренировочные упражнения.</v>
      </c>
      <c r="R219">
        <f t="shared" si="32"/>
        <v>1</v>
      </c>
      <c r="S219" t="str">
        <f t="shared" si="33"/>
        <v>1. Натуральные числа. Нуль</v>
      </c>
      <c r="T219" t="str">
        <f t="shared" si="34"/>
        <v>37,5. Число и счет</v>
      </c>
    </row>
    <row r="220" spans="1:20" x14ac:dyDescent="0.25">
      <c r="C220" s="13"/>
      <c r="D220" s="31"/>
      <c r="E220" s="31"/>
      <c r="F220" s="24"/>
      <c r="G220" s="25"/>
      <c r="H220" s="17"/>
      <c r="I220" s="47"/>
      <c r="J220" s="43"/>
      <c r="K220" s="53"/>
      <c r="L220" s="28" t="str">
        <f t="shared" si="27"/>
        <v>37,5</v>
      </c>
      <c r="M220" t="str">
        <f t="shared" si="28"/>
        <v>Раздел 37,5</v>
      </c>
      <c r="N220" t="str">
        <f t="shared" si="29"/>
        <v>Число и счет</v>
      </c>
      <c r="O220">
        <f t="shared" si="35"/>
        <v>1</v>
      </c>
      <c r="P220" t="str">
        <f t="shared" si="30"/>
        <v>Натуральные числа. Нуль</v>
      </c>
      <c r="Q220" t="str">
        <f t="shared" si="31"/>
        <v>Сравнение. Результат сравнения. Тренировочные упражнения.</v>
      </c>
      <c r="R220">
        <f t="shared" si="32"/>
        <v>0</v>
      </c>
      <c r="S220" t="str">
        <f t="shared" si="33"/>
        <v>1. Натуральные числа. Нуль</v>
      </c>
      <c r="T220" t="str">
        <f t="shared" si="34"/>
        <v>37,5. Число и счет</v>
      </c>
    </row>
    <row r="221" spans="1:20" ht="21" customHeight="1" x14ac:dyDescent="0.25">
      <c r="A221" s="12" t="s">
        <v>330</v>
      </c>
      <c r="B221" s="12"/>
      <c r="C221" s="13"/>
      <c r="D221" s="14" t="s">
        <v>68</v>
      </c>
      <c r="E221" s="92"/>
      <c r="G221" s="88">
        <f>SUM(F222:F247)</f>
        <v>24</v>
      </c>
      <c r="H221" s="17"/>
      <c r="I221" s="47"/>
      <c r="J221" s="64"/>
      <c r="K221" s="59"/>
      <c r="L221" s="28" t="str">
        <f t="shared" si="27"/>
        <v>38</v>
      </c>
      <c r="M221" t="str">
        <f t="shared" si="28"/>
        <v>Раздел 38</v>
      </c>
      <c r="N221" t="str">
        <f t="shared" si="29"/>
        <v>Арифметические действия и их свойства</v>
      </c>
      <c r="O221">
        <f t="shared" si="35"/>
        <v>1</v>
      </c>
      <c r="P221" t="str">
        <f t="shared" si="30"/>
        <v>Натуральные числа. Нуль</v>
      </c>
      <c r="Q221" t="str">
        <f t="shared" si="31"/>
        <v>Сравнение. Результат сравнения. Тренировочные упражнения.</v>
      </c>
      <c r="R221">
        <f t="shared" si="32"/>
        <v>0</v>
      </c>
      <c r="S221" t="str">
        <f t="shared" si="33"/>
        <v>1. Натуральные числа. Нуль</v>
      </c>
      <c r="T221" t="str">
        <f t="shared" si="34"/>
        <v>38. Арифметические действия и их свойства</v>
      </c>
    </row>
    <row r="222" spans="1:20" ht="39" hidden="1" customHeight="1" outlineLevel="1" x14ac:dyDescent="0.25">
      <c r="B222" s="21" t="s">
        <v>15</v>
      </c>
      <c r="C222" s="22"/>
      <c r="D222" s="57" t="s">
        <v>189</v>
      </c>
      <c r="E222" s="57"/>
      <c r="F222" s="24">
        <f>SUM(E223:E241)</f>
        <v>19</v>
      </c>
      <c r="G222" s="25"/>
      <c r="H222" s="26"/>
      <c r="I222" s="41"/>
      <c r="J222" s="64"/>
      <c r="K222" s="72" t="s">
        <v>331</v>
      </c>
      <c r="L222" s="28" t="str">
        <f t="shared" si="27"/>
        <v>38</v>
      </c>
      <c r="M222" t="str">
        <f t="shared" si="28"/>
        <v>Раздел 38</v>
      </c>
      <c r="N222" t="str">
        <f t="shared" si="29"/>
        <v>Арифметические действия и их свойства</v>
      </c>
      <c r="O222">
        <f t="shared" si="35"/>
        <v>1</v>
      </c>
      <c r="P222" t="str">
        <f t="shared" si="30"/>
        <v xml:space="preserve">Сложение и вычитание (умножение и деление)как взаимно обратные действия </v>
      </c>
      <c r="Q222" t="str">
        <f t="shared" si="31"/>
        <v>Сравнение. Результат сравнения. Тренировочные упражнения.</v>
      </c>
      <c r="R222">
        <f t="shared" si="32"/>
        <v>0</v>
      </c>
      <c r="S222" t="str">
        <f t="shared" si="33"/>
        <v xml:space="preserve">1. Сложение и вычитание (умножение и деление)как взаимно обратные действия </v>
      </c>
      <c r="T222" t="str">
        <f t="shared" si="34"/>
        <v>38. Арифметические действия и их свойства</v>
      </c>
    </row>
    <row r="223" spans="1:20" hidden="1" outlineLevel="1" x14ac:dyDescent="0.25">
      <c r="C223" s="60">
        <v>102</v>
      </c>
      <c r="D223" s="55" t="s">
        <v>332</v>
      </c>
      <c r="E223" s="25">
        <v>1</v>
      </c>
      <c r="F223" s="24"/>
      <c r="H223" s="34"/>
      <c r="I223" s="51"/>
      <c r="J223" s="64"/>
      <c r="K223" s="49"/>
      <c r="L223" s="28" t="str">
        <f t="shared" si="27"/>
        <v>38</v>
      </c>
      <c r="M223" t="str">
        <f t="shared" si="28"/>
        <v>Раздел 38</v>
      </c>
      <c r="N223" t="str">
        <f t="shared" si="29"/>
        <v>Арифметические действия и их свойства</v>
      </c>
      <c r="O223">
        <f t="shared" si="35"/>
        <v>1</v>
      </c>
      <c r="P223" t="str">
        <f t="shared" si="30"/>
        <v xml:space="preserve">Сложение и вычитание (умножение и деление)как взаимно обратные действия </v>
      </c>
      <c r="Q223" t="str">
        <f t="shared" si="31"/>
        <v xml:space="preserve">На сколько больше или меньше. </v>
      </c>
      <c r="R223">
        <f t="shared" si="32"/>
        <v>1</v>
      </c>
      <c r="S223" t="str">
        <f t="shared" si="33"/>
        <v xml:space="preserve">1. Сложение и вычитание (умножение и деление)как взаимно обратные действия </v>
      </c>
      <c r="T223" t="str">
        <f t="shared" si="34"/>
        <v>38. Арифметические действия и их свойства</v>
      </c>
    </row>
    <row r="224" spans="1:20" ht="31.5" hidden="1" outlineLevel="1" x14ac:dyDescent="0.25">
      <c r="C224" s="60">
        <v>103</v>
      </c>
      <c r="D224" s="31" t="s">
        <v>333</v>
      </c>
      <c r="E224" s="25">
        <v>1</v>
      </c>
      <c r="F224" s="24"/>
      <c r="H224" s="34"/>
      <c r="I224" s="62"/>
      <c r="J224" s="64"/>
      <c r="K224" s="72" t="s">
        <v>334</v>
      </c>
      <c r="L224" s="28" t="str">
        <f t="shared" si="27"/>
        <v>38</v>
      </c>
      <c r="M224" t="str">
        <f t="shared" si="28"/>
        <v>Раздел 38</v>
      </c>
      <c r="N224" t="str">
        <f t="shared" si="29"/>
        <v>Арифметические действия и их свойства</v>
      </c>
      <c r="O224">
        <f t="shared" si="35"/>
        <v>1</v>
      </c>
      <c r="P224" t="str">
        <f t="shared" si="30"/>
        <v xml:space="preserve">Сложение и вычитание (умножение и деление)как взаимно обратные действия </v>
      </c>
      <c r="Q224" t="str">
        <f t="shared" si="31"/>
        <v>Решение арифметических задач на сравнение</v>
      </c>
      <c r="R224">
        <f t="shared" si="32"/>
        <v>1</v>
      </c>
      <c r="S224" t="str">
        <f t="shared" si="33"/>
        <v xml:space="preserve">1. Сложение и вычитание (умножение и деление)как взаимно обратные действия </v>
      </c>
      <c r="T224" t="str">
        <f t="shared" si="34"/>
        <v>38. Арифметические действия и их свойства</v>
      </c>
    </row>
    <row r="225" spans="3:20" ht="31.5" hidden="1" outlineLevel="1" x14ac:dyDescent="0.25">
      <c r="C225" s="30">
        <v>104</v>
      </c>
      <c r="D225" s="31" t="s">
        <v>335</v>
      </c>
      <c r="E225" s="25">
        <v>1</v>
      </c>
      <c r="F225" s="24"/>
      <c r="H225" s="61"/>
      <c r="I225" s="62"/>
      <c r="J225" s="64"/>
      <c r="K225" s="48" t="s">
        <v>336</v>
      </c>
      <c r="L225" s="28" t="str">
        <f t="shared" si="27"/>
        <v>38</v>
      </c>
      <c r="M225" t="str">
        <f t="shared" si="28"/>
        <v>Раздел 38</v>
      </c>
      <c r="N225" t="str">
        <f t="shared" si="29"/>
        <v>Арифметические действия и их свойства</v>
      </c>
      <c r="O225">
        <f t="shared" si="35"/>
        <v>1</v>
      </c>
      <c r="P225" t="str">
        <f t="shared" si="30"/>
        <v xml:space="preserve">Сложение и вычитание (умножение и деление)как взаимно обратные действия </v>
      </c>
      <c r="Q225" t="str">
        <f t="shared" si="31"/>
        <v>На сколько больще или меньше. Тренировочные упражнения</v>
      </c>
      <c r="R225">
        <f t="shared" si="32"/>
        <v>1</v>
      </c>
      <c r="S225" t="str">
        <f t="shared" si="33"/>
        <v xml:space="preserve">1. Сложение и вычитание (умножение и деление)как взаимно обратные действия </v>
      </c>
      <c r="T225" t="str">
        <f t="shared" si="34"/>
        <v>38. Арифметические действия и их свойства</v>
      </c>
    </row>
    <row r="226" spans="3:20" ht="31.5" hidden="1" outlineLevel="1" x14ac:dyDescent="0.25">
      <c r="C226" s="30">
        <v>105</v>
      </c>
      <c r="D226" s="31" t="s">
        <v>337</v>
      </c>
      <c r="E226" s="25">
        <v>1</v>
      </c>
      <c r="F226" s="24"/>
      <c r="H226" s="61"/>
      <c r="I226" s="62"/>
      <c r="J226" s="64"/>
      <c r="K226" s="93" t="s">
        <v>338</v>
      </c>
      <c r="L226" s="28" t="str">
        <f t="shared" si="27"/>
        <v>38</v>
      </c>
      <c r="M226" t="str">
        <f t="shared" si="28"/>
        <v>Раздел 38</v>
      </c>
      <c r="N226" t="str">
        <f t="shared" si="29"/>
        <v>Арифметические действия и их свойства</v>
      </c>
      <c r="O226">
        <f t="shared" si="35"/>
        <v>1</v>
      </c>
      <c r="P226" t="str">
        <f t="shared" si="30"/>
        <v xml:space="preserve">Сложение и вычитание (умножение и деление)как взаимно обратные действия </v>
      </c>
      <c r="Q226" t="str">
        <f t="shared" si="31"/>
        <v xml:space="preserve">Увеличение числа на несколько единиц.  </v>
      </c>
      <c r="R226">
        <f t="shared" si="32"/>
        <v>1</v>
      </c>
      <c r="S226" t="str">
        <f t="shared" si="33"/>
        <v xml:space="preserve">1. Сложение и вычитание (умножение и деление)как взаимно обратные действия </v>
      </c>
      <c r="T226" t="str">
        <f t="shared" si="34"/>
        <v>38. Арифметические действия и их свойства</v>
      </c>
    </row>
    <row r="227" spans="3:20" ht="31.5" hidden="1" outlineLevel="1" x14ac:dyDescent="0.25">
      <c r="C227" s="30">
        <v>106</v>
      </c>
      <c r="D227" s="31" t="s">
        <v>339</v>
      </c>
      <c r="E227" s="25">
        <v>1</v>
      </c>
      <c r="F227" s="24"/>
      <c r="H227" s="61"/>
      <c r="I227" s="62"/>
      <c r="J227" s="64"/>
      <c r="K227" s="94" t="s">
        <v>340</v>
      </c>
      <c r="L227" s="28" t="str">
        <f t="shared" si="27"/>
        <v>38</v>
      </c>
      <c r="M227" t="str">
        <f t="shared" si="28"/>
        <v>Раздел 38</v>
      </c>
      <c r="N227" t="str">
        <f t="shared" si="29"/>
        <v>Арифметические действия и их свойства</v>
      </c>
      <c r="O227">
        <f t="shared" si="35"/>
        <v>1</v>
      </c>
      <c r="P227" t="str">
        <f t="shared" si="30"/>
        <v xml:space="preserve">Сложение и вычитание (умножение и деление)как взаимно обратные действия </v>
      </c>
      <c r="Q227" t="str">
        <f t="shared" si="31"/>
        <v>Увеличение числа на несколько единиц.  Тренировочные упражнения</v>
      </c>
      <c r="R227">
        <f t="shared" si="32"/>
        <v>1</v>
      </c>
      <c r="S227" t="str">
        <f t="shared" si="33"/>
        <v xml:space="preserve">1. Сложение и вычитание (умножение и деление)как взаимно обратные действия </v>
      </c>
      <c r="T227" t="str">
        <f t="shared" si="34"/>
        <v>38. Арифметические действия и их свойства</v>
      </c>
    </row>
    <row r="228" spans="3:20" ht="31.5" hidden="1" outlineLevel="1" x14ac:dyDescent="0.25">
      <c r="C228" s="30">
        <v>107</v>
      </c>
      <c r="D228" s="31" t="s">
        <v>341</v>
      </c>
      <c r="E228" s="25">
        <v>1</v>
      </c>
      <c r="F228" s="24"/>
      <c r="H228" s="61"/>
      <c r="I228" s="62"/>
      <c r="J228" s="64"/>
      <c r="K228" s="72" t="s">
        <v>342</v>
      </c>
      <c r="L228" s="28" t="str">
        <f t="shared" si="27"/>
        <v>38</v>
      </c>
      <c r="M228" t="str">
        <f t="shared" si="28"/>
        <v>Раздел 38</v>
      </c>
      <c r="N228" t="str">
        <f t="shared" si="29"/>
        <v>Арифметические действия и их свойства</v>
      </c>
      <c r="O228">
        <f t="shared" si="35"/>
        <v>1</v>
      </c>
      <c r="P228" t="str">
        <f t="shared" si="30"/>
        <v xml:space="preserve">Сложение и вычитание (умножение и деление)как взаимно обратные действия </v>
      </c>
      <c r="Q228" t="str">
        <f t="shared" si="31"/>
        <v>Увеличение числа на несколько единиц.  Закрепление</v>
      </c>
      <c r="R228">
        <f t="shared" si="32"/>
        <v>1</v>
      </c>
      <c r="S228" t="str">
        <f t="shared" si="33"/>
        <v xml:space="preserve">1. Сложение и вычитание (умножение и деление)как взаимно обратные действия </v>
      </c>
      <c r="T228" t="str">
        <f t="shared" si="34"/>
        <v>38. Арифметические действия и их свойства</v>
      </c>
    </row>
    <row r="229" spans="3:20" ht="31.5" hidden="1" outlineLevel="1" x14ac:dyDescent="0.25">
      <c r="C229" s="30">
        <v>108</v>
      </c>
      <c r="D229" s="31" t="s">
        <v>343</v>
      </c>
      <c r="E229" s="25">
        <v>1</v>
      </c>
      <c r="F229" s="24"/>
      <c r="H229" s="61"/>
      <c r="I229" s="62"/>
      <c r="J229" s="64"/>
      <c r="K229" s="74" t="s">
        <v>224</v>
      </c>
      <c r="L229" s="28" t="str">
        <f t="shared" si="27"/>
        <v>38</v>
      </c>
      <c r="M229" t="str">
        <f t="shared" si="28"/>
        <v>Раздел 38</v>
      </c>
      <c r="N229" t="str">
        <f t="shared" si="29"/>
        <v>Арифметические действия и их свойства</v>
      </c>
      <c r="O229">
        <f t="shared" si="35"/>
        <v>1</v>
      </c>
      <c r="P229" t="str">
        <f t="shared" si="30"/>
        <v xml:space="preserve">Сложение и вычитание (умножение и деление)как взаимно обратные действия </v>
      </c>
      <c r="Q229" t="str">
        <f t="shared" si="31"/>
        <v xml:space="preserve">Уменьшение числа на несколько единиц. </v>
      </c>
      <c r="R229">
        <f t="shared" si="32"/>
        <v>1</v>
      </c>
      <c r="S229" t="str">
        <f t="shared" si="33"/>
        <v xml:space="preserve">1. Сложение и вычитание (умножение и деление)как взаимно обратные действия </v>
      </c>
      <c r="T229" t="str">
        <f t="shared" si="34"/>
        <v>38. Арифметические действия и их свойства</v>
      </c>
    </row>
    <row r="230" spans="3:20" ht="31.5" hidden="1" outlineLevel="1" x14ac:dyDescent="0.25">
      <c r="C230" s="30">
        <v>109</v>
      </c>
      <c r="D230" s="31" t="s">
        <v>344</v>
      </c>
      <c r="E230" s="25">
        <v>1</v>
      </c>
      <c r="F230" s="24"/>
      <c r="H230" s="61"/>
      <c r="I230" s="62"/>
      <c r="J230" s="64"/>
      <c r="K230" s="72" t="s">
        <v>345</v>
      </c>
      <c r="L230" s="28" t="str">
        <f t="shared" si="27"/>
        <v>38</v>
      </c>
      <c r="M230" t="str">
        <f t="shared" si="28"/>
        <v>Раздел 38</v>
      </c>
      <c r="N230" t="str">
        <f t="shared" si="29"/>
        <v>Арифметические действия и их свойства</v>
      </c>
      <c r="O230">
        <f t="shared" si="35"/>
        <v>1</v>
      </c>
      <c r="P230" t="str">
        <f t="shared" si="30"/>
        <v xml:space="preserve">Сложение и вычитание (умножение и деление)как взаимно обратные действия </v>
      </c>
      <c r="Q230" t="str">
        <f t="shared" si="31"/>
        <v>Уменьшение числа на несколько единиц. Тренировочные упражнения</v>
      </c>
      <c r="R230">
        <f t="shared" si="32"/>
        <v>1</v>
      </c>
      <c r="S230" t="str">
        <f t="shared" si="33"/>
        <v xml:space="preserve">1. Сложение и вычитание (умножение и деление)как взаимно обратные действия </v>
      </c>
      <c r="T230" t="str">
        <f t="shared" si="34"/>
        <v>38. Арифметические действия и их свойства</v>
      </c>
    </row>
    <row r="231" spans="3:20" ht="31.5" hidden="1" outlineLevel="1" x14ac:dyDescent="0.25">
      <c r="C231" s="30">
        <v>110</v>
      </c>
      <c r="D231" s="31" t="s">
        <v>346</v>
      </c>
      <c r="E231" s="25">
        <v>1</v>
      </c>
      <c r="F231" s="24"/>
      <c r="G231"/>
      <c r="H231" s="61"/>
      <c r="I231" s="62"/>
      <c r="J231" s="64"/>
      <c r="K231" s="74" t="s">
        <v>347</v>
      </c>
      <c r="L231" s="28" t="str">
        <f t="shared" si="27"/>
        <v>38</v>
      </c>
      <c r="M231" t="str">
        <f t="shared" si="28"/>
        <v>Раздел 38</v>
      </c>
      <c r="N231" t="str">
        <f t="shared" si="29"/>
        <v>Арифметические действия и их свойства</v>
      </c>
      <c r="O231">
        <f t="shared" si="35"/>
        <v>1</v>
      </c>
      <c r="P231" t="str">
        <f t="shared" si="30"/>
        <v xml:space="preserve">Сложение и вычитание (умножение и деление)как взаимно обратные действия </v>
      </c>
      <c r="Q231" t="str">
        <f t="shared" si="31"/>
        <v>Уменьшение числа на несколько единиц.  Закрепление</v>
      </c>
      <c r="R231">
        <f t="shared" si="32"/>
        <v>1</v>
      </c>
      <c r="S231" t="str">
        <f t="shared" si="33"/>
        <v xml:space="preserve">1. Сложение и вычитание (умножение и деление)как взаимно обратные действия </v>
      </c>
      <c r="T231" t="str">
        <f t="shared" si="34"/>
        <v>38. Арифметические действия и их свойства</v>
      </c>
    </row>
    <row r="232" spans="3:20" ht="31.5" hidden="1" outlineLevel="1" x14ac:dyDescent="0.25">
      <c r="C232" s="95">
        <v>111</v>
      </c>
      <c r="D232" s="31" t="s">
        <v>348</v>
      </c>
      <c r="E232" s="25">
        <v>1</v>
      </c>
      <c r="F232" s="24"/>
      <c r="H232" s="61"/>
      <c r="I232" s="62"/>
      <c r="J232" s="81" t="s">
        <v>286</v>
      </c>
      <c r="K232" s="72" t="s">
        <v>349</v>
      </c>
      <c r="L232" s="28" t="str">
        <f t="shared" si="27"/>
        <v>38</v>
      </c>
      <c r="M232" t="str">
        <f t="shared" si="28"/>
        <v>Раздел 38</v>
      </c>
      <c r="N232" t="str">
        <f t="shared" si="29"/>
        <v>Арифметические действия и их свойства</v>
      </c>
      <c r="O232">
        <f t="shared" si="35"/>
        <v>1</v>
      </c>
      <c r="P232" t="str">
        <f t="shared" si="30"/>
        <v xml:space="preserve">Сложение и вычитание (умножение и деление)как взаимно обратные действия </v>
      </c>
      <c r="Q232" t="str">
        <f t="shared" si="31"/>
        <v>Увеличение и уменьшение числа на несколько единиц.  Закрепление</v>
      </c>
      <c r="R232">
        <f t="shared" si="32"/>
        <v>1</v>
      </c>
      <c r="S232" t="str">
        <f t="shared" si="33"/>
        <v xml:space="preserve">1. Сложение и вычитание (умножение и деление)как взаимно обратные действия </v>
      </c>
      <c r="T232" t="str">
        <f t="shared" si="34"/>
        <v>38. Арифметические действия и их свойства</v>
      </c>
    </row>
    <row r="233" spans="3:20" hidden="1" outlineLevel="1" x14ac:dyDescent="0.25">
      <c r="C233" s="30">
        <v>112</v>
      </c>
      <c r="D233" s="55" t="s">
        <v>350</v>
      </c>
      <c r="E233" s="25">
        <v>1</v>
      </c>
      <c r="F233" s="24"/>
      <c r="H233" s="61"/>
      <c r="I233" s="62"/>
      <c r="J233" s="43" t="s">
        <v>351</v>
      </c>
      <c r="K233" s="49" t="s">
        <v>352</v>
      </c>
      <c r="L233" s="28" t="str">
        <f t="shared" si="27"/>
        <v>38</v>
      </c>
      <c r="M233" t="str">
        <f t="shared" si="28"/>
        <v>Раздел 38</v>
      </c>
      <c r="N233" t="str">
        <f t="shared" si="29"/>
        <v>Арифметические действия и их свойства</v>
      </c>
      <c r="O233">
        <f t="shared" si="35"/>
        <v>1</v>
      </c>
      <c r="P233" t="str">
        <f t="shared" si="30"/>
        <v xml:space="preserve">Сложение и вычитание (умножение и деление)как взаимно обратные действия </v>
      </c>
      <c r="Q233" t="str">
        <f t="shared" si="31"/>
        <v>Прибавление чисел 7,8,9.</v>
      </c>
      <c r="R233">
        <f t="shared" si="32"/>
        <v>1</v>
      </c>
      <c r="S233" t="str">
        <f t="shared" si="33"/>
        <v xml:space="preserve">1. Сложение и вычитание (умножение и деление)как взаимно обратные действия </v>
      </c>
      <c r="T233" t="str">
        <f t="shared" si="34"/>
        <v>38. Арифметические действия и их свойства</v>
      </c>
    </row>
    <row r="234" spans="3:20" ht="31.5" hidden="1" outlineLevel="1" x14ac:dyDescent="0.25">
      <c r="C234" s="30">
        <v>113</v>
      </c>
      <c r="D234" s="31" t="s">
        <v>353</v>
      </c>
      <c r="E234" s="25">
        <v>1</v>
      </c>
      <c r="F234" s="24"/>
      <c r="H234" s="96"/>
      <c r="I234" s="62"/>
      <c r="J234" s="43" t="s">
        <v>38</v>
      </c>
      <c r="K234" s="53" t="s">
        <v>354</v>
      </c>
      <c r="L234" s="28" t="str">
        <f t="shared" si="27"/>
        <v>38</v>
      </c>
      <c r="M234" t="str">
        <f t="shared" si="28"/>
        <v>Раздел 38</v>
      </c>
      <c r="N234" t="str">
        <f t="shared" si="29"/>
        <v>Арифметические действия и их свойства</v>
      </c>
      <c r="O234">
        <f t="shared" si="35"/>
        <v>1</v>
      </c>
      <c r="P234" t="str">
        <f t="shared" si="30"/>
        <v xml:space="preserve">Сложение и вычитание (умножение и деление)как взаимно обратные действия </v>
      </c>
      <c r="Q234" t="str">
        <f t="shared" si="31"/>
        <v>Прибавление чисел 7,8,9. Таблица сложения</v>
      </c>
      <c r="R234">
        <f t="shared" si="32"/>
        <v>1</v>
      </c>
      <c r="S234" t="str">
        <f t="shared" si="33"/>
        <v xml:space="preserve">1. Сложение и вычитание (умножение и деление)как взаимно обратные действия </v>
      </c>
      <c r="T234" t="str">
        <f t="shared" si="34"/>
        <v>38. Арифметические действия и их свойства</v>
      </c>
    </row>
    <row r="235" spans="3:20" ht="31.5" hidden="1" outlineLevel="1" x14ac:dyDescent="0.25">
      <c r="C235" s="30">
        <v>114</v>
      </c>
      <c r="D235" s="31" t="s">
        <v>355</v>
      </c>
      <c r="E235" s="25">
        <v>1</v>
      </c>
      <c r="F235" s="24"/>
      <c r="H235" s="96"/>
      <c r="I235" s="62"/>
      <c r="J235" s="43" t="s">
        <v>21</v>
      </c>
      <c r="K235" s="49"/>
      <c r="L235" s="28" t="str">
        <f t="shared" si="27"/>
        <v>38</v>
      </c>
      <c r="M235" t="str">
        <f t="shared" si="28"/>
        <v>Раздел 38</v>
      </c>
      <c r="N235" t="str">
        <f t="shared" si="29"/>
        <v>Арифметические действия и их свойства</v>
      </c>
      <c r="O235">
        <f t="shared" si="35"/>
        <v>1</v>
      </c>
      <c r="P235" t="str">
        <f t="shared" si="30"/>
        <v xml:space="preserve">Сложение и вычитание (умножение и деление)как взаимно обратные действия </v>
      </c>
      <c r="Q235" t="str">
        <f t="shared" si="31"/>
        <v>Прибавление чисел 7,8,9. Тренировочные упражнения</v>
      </c>
      <c r="R235">
        <f t="shared" si="32"/>
        <v>1</v>
      </c>
      <c r="S235" t="str">
        <f t="shared" si="33"/>
        <v xml:space="preserve">1. Сложение и вычитание (умножение и деление)как взаимно обратные действия </v>
      </c>
      <c r="T235" t="str">
        <f t="shared" si="34"/>
        <v>38. Арифметические действия и их свойства</v>
      </c>
    </row>
    <row r="236" spans="3:20" ht="33" hidden="1" customHeight="1" outlineLevel="1" x14ac:dyDescent="0.25">
      <c r="C236" s="37">
        <v>115</v>
      </c>
      <c r="D236" s="31" t="s">
        <v>356</v>
      </c>
      <c r="E236" s="25">
        <v>1</v>
      </c>
      <c r="F236" s="24"/>
      <c r="I236" s="62"/>
      <c r="J236" s="56" t="s">
        <v>43</v>
      </c>
      <c r="K236" s="49"/>
      <c r="L236" s="28" t="str">
        <f t="shared" si="27"/>
        <v>38</v>
      </c>
      <c r="M236" t="str">
        <f t="shared" si="28"/>
        <v>Раздел 38</v>
      </c>
      <c r="N236" t="str">
        <f t="shared" si="29"/>
        <v>Арифметические действия и их свойства</v>
      </c>
      <c r="O236">
        <f t="shared" si="35"/>
        <v>1</v>
      </c>
      <c r="P236" t="str">
        <f t="shared" si="30"/>
        <v xml:space="preserve">Сложение и вычитание (умножение и деление)как взаимно обратные действия </v>
      </c>
      <c r="Q236" t="str">
        <f t="shared" si="31"/>
        <v>Прибавление чисел 7,8,9. Закрепление</v>
      </c>
      <c r="R236">
        <f t="shared" si="32"/>
        <v>1</v>
      </c>
      <c r="S236" t="str">
        <f t="shared" si="33"/>
        <v xml:space="preserve">1. Сложение и вычитание (умножение и деление)как взаимно обратные действия </v>
      </c>
      <c r="T236" t="str">
        <f t="shared" si="34"/>
        <v>38. Арифметические действия и их свойства</v>
      </c>
    </row>
    <row r="237" spans="3:20" hidden="1" outlineLevel="1" x14ac:dyDescent="0.25">
      <c r="C237" s="30">
        <v>116</v>
      </c>
      <c r="D237" s="55" t="s">
        <v>357</v>
      </c>
      <c r="E237" s="25">
        <v>1</v>
      </c>
      <c r="F237" s="24"/>
      <c r="H237" s="96"/>
      <c r="I237" s="62"/>
      <c r="J237" s="29" t="s">
        <v>46</v>
      </c>
      <c r="K237" s="49"/>
      <c r="L237" s="28" t="str">
        <f t="shared" si="27"/>
        <v>38</v>
      </c>
      <c r="M237" t="str">
        <f t="shared" si="28"/>
        <v>Раздел 38</v>
      </c>
      <c r="N237" t="str">
        <f t="shared" si="29"/>
        <v>Арифметические действия и их свойства</v>
      </c>
      <c r="O237">
        <f t="shared" si="35"/>
        <v>1</v>
      </c>
      <c r="P237" t="str">
        <f t="shared" si="30"/>
        <v xml:space="preserve">Сложение и вычитание (умножение и деление)как взаимно обратные действия </v>
      </c>
      <c r="Q237" t="str">
        <f t="shared" si="31"/>
        <v>Вычитание чисел 7</v>
      </c>
      <c r="R237">
        <f t="shared" si="32"/>
        <v>1</v>
      </c>
      <c r="S237" t="str">
        <f t="shared" si="33"/>
        <v xml:space="preserve">1. Сложение и вычитание (умножение и деление)как взаимно обратные действия </v>
      </c>
      <c r="T237" t="str">
        <f t="shared" si="34"/>
        <v>38. Арифметические действия и их свойства</v>
      </c>
    </row>
    <row r="238" spans="3:20" hidden="1" outlineLevel="1" x14ac:dyDescent="0.25">
      <c r="C238" s="30">
        <v>117</v>
      </c>
      <c r="D238" s="55" t="s">
        <v>358</v>
      </c>
      <c r="E238" s="25">
        <v>1</v>
      </c>
      <c r="F238" s="24"/>
      <c r="H238" s="96"/>
      <c r="I238" s="62"/>
      <c r="J238" s="43" t="s">
        <v>50</v>
      </c>
      <c r="K238" s="49"/>
      <c r="L238" s="28" t="str">
        <f t="shared" si="27"/>
        <v>38</v>
      </c>
      <c r="M238" t="str">
        <f t="shared" si="28"/>
        <v>Раздел 38</v>
      </c>
      <c r="N238" t="str">
        <f t="shared" si="29"/>
        <v>Арифметические действия и их свойства</v>
      </c>
      <c r="O238">
        <f t="shared" si="35"/>
        <v>1</v>
      </c>
      <c r="P238" t="str">
        <f t="shared" si="30"/>
        <v xml:space="preserve">Сложение и вычитание (умножение и деление)как взаимно обратные действия </v>
      </c>
      <c r="Q238" t="str">
        <f t="shared" si="31"/>
        <v>Вычитание чисел 8</v>
      </c>
      <c r="R238">
        <f t="shared" si="32"/>
        <v>1</v>
      </c>
      <c r="S238" t="str">
        <f t="shared" si="33"/>
        <v xml:space="preserve">1. Сложение и вычитание (умножение и деление)как взаимно обратные действия </v>
      </c>
      <c r="T238" t="str">
        <f t="shared" si="34"/>
        <v>38. Арифметические действия и их свойства</v>
      </c>
    </row>
    <row r="239" spans="3:20" hidden="1" outlineLevel="1" x14ac:dyDescent="0.25">
      <c r="C239" s="30">
        <v>118</v>
      </c>
      <c r="D239" s="55" t="s">
        <v>359</v>
      </c>
      <c r="E239" s="25">
        <v>1</v>
      </c>
      <c r="F239" s="24"/>
      <c r="H239" s="96"/>
      <c r="I239" s="62"/>
      <c r="J239" s="56" t="s">
        <v>54</v>
      </c>
      <c r="K239" s="49"/>
      <c r="L239" s="28" t="str">
        <f t="shared" si="27"/>
        <v>38</v>
      </c>
      <c r="M239" t="str">
        <f t="shared" si="28"/>
        <v>Раздел 38</v>
      </c>
      <c r="N239" t="str">
        <f t="shared" si="29"/>
        <v>Арифметические действия и их свойства</v>
      </c>
      <c r="O239">
        <f t="shared" si="35"/>
        <v>1</v>
      </c>
      <c r="P239" t="str">
        <f t="shared" si="30"/>
        <v xml:space="preserve">Сложение и вычитание (умножение и деление)как взаимно обратные действия </v>
      </c>
      <c r="Q239" t="str">
        <f t="shared" si="31"/>
        <v>Вычитание чисел 9</v>
      </c>
      <c r="R239">
        <f t="shared" si="32"/>
        <v>1</v>
      </c>
      <c r="S239" t="str">
        <f t="shared" si="33"/>
        <v xml:space="preserve">1. Сложение и вычитание (умножение и деление)как взаимно обратные действия </v>
      </c>
      <c r="T239" t="str">
        <f t="shared" si="34"/>
        <v>38. Арифметические действия и их свойства</v>
      </c>
    </row>
    <row r="240" spans="3:20" ht="31.5" hidden="1" outlineLevel="1" x14ac:dyDescent="0.25">
      <c r="C240" s="13">
        <v>119</v>
      </c>
      <c r="D240" s="31" t="s">
        <v>360</v>
      </c>
      <c r="E240" s="25">
        <v>1</v>
      </c>
      <c r="F240" s="24"/>
      <c r="H240" s="46"/>
      <c r="I240" s="47"/>
      <c r="J240" s="43" t="s">
        <v>57</v>
      </c>
      <c r="K240" s="49"/>
      <c r="L240" s="28" t="str">
        <f t="shared" si="27"/>
        <v>38</v>
      </c>
      <c r="M240" t="str">
        <f t="shared" si="28"/>
        <v>Раздел 38</v>
      </c>
      <c r="N240" t="str">
        <f t="shared" si="29"/>
        <v>Арифметические действия и их свойства</v>
      </c>
      <c r="O240">
        <f t="shared" si="35"/>
        <v>1</v>
      </c>
      <c r="P240" t="str">
        <f t="shared" si="30"/>
        <v xml:space="preserve">Сложение и вычитание (умножение и деление)как взаимно обратные действия </v>
      </c>
      <c r="Q240" t="str">
        <f t="shared" si="31"/>
        <v>Вычитание чисел 7,8,9. Тренировочные упражнения</v>
      </c>
      <c r="R240">
        <f t="shared" si="32"/>
        <v>1</v>
      </c>
      <c r="S240" t="str">
        <f t="shared" si="33"/>
        <v xml:space="preserve">1. Сложение и вычитание (умножение и деление)как взаимно обратные действия </v>
      </c>
      <c r="T240" t="str">
        <f t="shared" si="34"/>
        <v>38. Арифметические действия и их свойства</v>
      </c>
    </row>
    <row r="241" spans="1:20" ht="31.5" hidden="1" outlineLevel="1" x14ac:dyDescent="0.25">
      <c r="C241" s="13">
        <v>120</v>
      </c>
      <c r="D241" s="31" t="s">
        <v>361</v>
      </c>
      <c r="E241" s="25">
        <v>1</v>
      </c>
      <c r="F241" s="24"/>
      <c r="G241"/>
      <c r="H241" s="46"/>
      <c r="I241" s="47"/>
      <c r="J241" s="43"/>
      <c r="K241" s="49"/>
      <c r="L241" s="28" t="str">
        <f t="shared" si="27"/>
        <v>38</v>
      </c>
      <c r="M241" t="str">
        <f t="shared" si="28"/>
        <v>Раздел 38</v>
      </c>
      <c r="N241" t="str">
        <f t="shared" si="29"/>
        <v>Арифметические действия и их свойства</v>
      </c>
      <c r="O241">
        <f t="shared" si="35"/>
        <v>1</v>
      </c>
      <c r="P241" t="str">
        <f t="shared" si="30"/>
        <v xml:space="preserve">Сложение и вычитание (умножение и деление)как взаимно обратные действия </v>
      </c>
      <c r="Q241" t="str">
        <f t="shared" si="31"/>
        <v>Прибавление и вычитание чисел 7,8,9. Тренировочные упражнения</v>
      </c>
      <c r="R241">
        <f t="shared" si="32"/>
        <v>1</v>
      </c>
      <c r="S241" t="str">
        <f t="shared" si="33"/>
        <v xml:space="preserve">1. Сложение и вычитание (умножение и деление)как взаимно обратные действия </v>
      </c>
      <c r="T241" t="str">
        <f t="shared" si="34"/>
        <v>38. Арифметические действия и их свойства</v>
      </c>
    </row>
    <row r="242" spans="1:20" ht="18.75" hidden="1" outlineLevel="1" x14ac:dyDescent="0.25">
      <c r="B242" s="21" t="s">
        <v>15</v>
      </c>
      <c r="C242" s="13"/>
      <c r="D242" s="23" t="s">
        <v>247</v>
      </c>
      <c r="E242" s="25"/>
      <c r="F242" s="24">
        <f>SUM(E243:E247)</f>
        <v>5</v>
      </c>
      <c r="H242" s="17"/>
      <c r="I242" s="47"/>
      <c r="J242" s="64"/>
      <c r="K242" s="72" t="s">
        <v>362</v>
      </c>
      <c r="L242" s="28" t="str">
        <f t="shared" si="27"/>
        <v>38</v>
      </c>
      <c r="M242" t="str">
        <f t="shared" si="28"/>
        <v>Раздел 38</v>
      </c>
      <c r="N242" t="str">
        <f t="shared" si="29"/>
        <v>Арифметические действия и их свойства</v>
      </c>
      <c r="O242">
        <f t="shared" si="35"/>
        <v>2</v>
      </c>
      <c r="P242" t="str">
        <f t="shared" si="30"/>
        <v>Свойства сложения и вычитания</v>
      </c>
      <c r="Q242" t="str">
        <f t="shared" si="31"/>
        <v>Прибавление и вычитание чисел 7,8,9. Тренировочные упражнения</v>
      </c>
      <c r="R242">
        <f t="shared" si="32"/>
        <v>0</v>
      </c>
      <c r="S242" t="str">
        <f t="shared" si="33"/>
        <v>2. Свойства сложения и вычитания</v>
      </c>
      <c r="T242" t="str">
        <f t="shared" si="34"/>
        <v>38. Арифметические действия и их свойства</v>
      </c>
    </row>
    <row r="243" spans="1:20" hidden="1" outlineLevel="1" x14ac:dyDescent="0.25">
      <c r="C243" s="60">
        <v>121</v>
      </c>
      <c r="D243" s="55" t="s">
        <v>363</v>
      </c>
      <c r="E243" s="25">
        <v>1</v>
      </c>
      <c r="F243" s="24"/>
      <c r="H243" s="34"/>
      <c r="I243" s="51"/>
      <c r="J243" s="64"/>
      <c r="K243" s="49" t="s">
        <v>263</v>
      </c>
      <c r="L243" s="28" t="str">
        <f t="shared" si="27"/>
        <v>38</v>
      </c>
      <c r="M243" t="str">
        <f t="shared" si="28"/>
        <v>Раздел 38</v>
      </c>
      <c r="N243" t="str">
        <f t="shared" si="29"/>
        <v>Арифметические действия и их свойства</v>
      </c>
      <c r="O243">
        <f t="shared" si="35"/>
        <v>2</v>
      </c>
      <c r="P243" t="str">
        <f t="shared" si="30"/>
        <v>Свойства сложения и вычитания</v>
      </c>
      <c r="Q243" t="str">
        <f t="shared" si="31"/>
        <v>Сложение и вычитание. Скобки.</v>
      </c>
      <c r="R243">
        <f t="shared" si="32"/>
        <v>1</v>
      </c>
      <c r="S243" t="str">
        <f t="shared" si="33"/>
        <v>2. Свойства сложения и вычитания</v>
      </c>
      <c r="T243" t="str">
        <f t="shared" si="34"/>
        <v>38. Арифметические действия и их свойства</v>
      </c>
    </row>
    <row r="244" spans="1:20" ht="31.5" hidden="1" outlineLevel="1" x14ac:dyDescent="0.25">
      <c r="C244" s="60">
        <v>122</v>
      </c>
      <c r="D244" s="31" t="s">
        <v>364</v>
      </c>
      <c r="E244" s="25">
        <v>1</v>
      </c>
      <c r="F244" s="24"/>
      <c r="H244" s="34"/>
      <c r="I244" s="62"/>
      <c r="J244" s="64"/>
      <c r="K244" s="74" t="s">
        <v>250</v>
      </c>
      <c r="L244" s="28" t="str">
        <f t="shared" si="27"/>
        <v>38</v>
      </c>
      <c r="M244" t="str">
        <f t="shared" si="28"/>
        <v>Раздел 38</v>
      </c>
      <c r="N244" t="str">
        <f t="shared" si="29"/>
        <v>Арифметические действия и их свойства</v>
      </c>
      <c r="O244">
        <f t="shared" si="35"/>
        <v>2</v>
      </c>
      <c r="P244" t="str">
        <f t="shared" si="30"/>
        <v>Свойства сложения и вычитания</v>
      </c>
      <c r="Q244" t="str">
        <f t="shared" si="31"/>
        <v>Сложение и вычитание. Скобки. Тренировочные упражнения</v>
      </c>
      <c r="R244">
        <f t="shared" si="32"/>
        <v>1</v>
      </c>
      <c r="S244" t="str">
        <f t="shared" si="33"/>
        <v>2. Свойства сложения и вычитания</v>
      </c>
      <c r="T244" t="str">
        <f t="shared" si="34"/>
        <v>38. Арифметические действия и их свойства</v>
      </c>
    </row>
    <row r="245" spans="1:20" ht="41.25" hidden="1" customHeight="1" outlineLevel="1" x14ac:dyDescent="0.25">
      <c r="C245" s="60">
        <v>123</v>
      </c>
      <c r="D245" s="31" t="s">
        <v>365</v>
      </c>
      <c r="E245" s="25">
        <v>1</v>
      </c>
      <c r="F245" s="24"/>
      <c r="H245" s="61"/>
      <c r="I245" s="62"/>
      <c r="J245" s="64"/>
      <c r="K245" s="72" t="s">
        <v>366</v>
      </c>
      <c r="L245" s="28" t="str">
        <f t="shared" si="27"/>
        <v>38</v>
      </c>
      <c r="M245" t="str">
        <f t="shared" si="28"/>
        <v>Раздел 38</v>
      </c>
      <c r="N245" t="str">
        <f t="shared" si="29"/>
        <v>Арифметические действия и их свойства</v>
      </c>
      <c r="O245">
        <f t="shared" si="35"/>
        <v>2</v>
      </c>
      <c r="P245" t="str">
        <f t="shared" si="30"/>
        <v>Свойства сложения и вычитания</v>
      </c>
      <c r="Q245" t="str">
        <f t="shared" si="31"/>
        <v>Сложение и вычитание. Скобки. Закрепление</v>
      </c>
      <c r="R245">
        <f t="shared" si="32"/>
        <v>1</v>
      </c>
      <c r="S245" t="str">
        <f t="shared" si="33"/>
        <v>2. Свойства сложения и вычитания</v>
      </c>
      <c r="T245" t="str">
        <f t="shared" si="34"/>
        <v>38. Арифметические действия и их свойства</v>
      </c>
    </row>
    <row r="246" spans="1:20" ht="63" hidden="1" outlineLevel="1" x14ac:dyDescent="0.25">
      <c r="C246" s="60">
        <v>124</v>
      </c>
      <c r="D246" s="31" t="s">
        <v>367</v>
      </c>
      <c r="E246" s="25">
        <v>1</v>
      </c>
      <c r="F246" s="24"/>
      <c r="G246"/>
      <c r="H246" s="61"/>
      <c r="I246" s="62"/>
      <c r="J246" s="43"/>
      <c r="K246" s="74" t="s">
        <v>368</v>
      </c>
      <c r="L246" s="28" t="str">
        <f t="shared" si="27"/>
        <v>38</v>
      </c>
      <c r="M246" t="str">
        <f t="shared" si="28"/>
        <v>Раздел 38</v>
      </c>
      <c r="N246" t="str">
        <f t="shared" si="29"/>
        <v>Арифметические действия и их свойства</v>
      </c>
      <c r="O246">
        <f t="shared" si="35"/>
        <v>2</v>
      </c>
      <c r="P246" t="str">
        <f t="shared" si="30"/>
        <v>Свойства сложения и вычитания</v>
      </c>
      <c r="Q246" t="str">
        <f t="shared" si="31"/>
        <v>Сложение и вычитание. Самостоятельная работа "Арифметические действия и их свойства"</v>
      </c>
      <c r="R246">
        <f t="shared" si="32"/>
        <v>1</v>
      </c>
      <c r="S246" t="str">
        <f t="shared" si="33"/>
        <v>2. Свойства сложения и вычитания</v>
      </c>
      <c r="T246" t="str">
        <f t="shared" si="34"/>
        <v>38. Арифметические действия и их свойства</v>
      </c>
    </row>
    <row r="247" spans="1:20" ht="31.5" hidden="1" outlineLevel="1" x14ac:dyDescent="0.25">
      <c r="C247" s="60">
        <v>125</v>
      </c>
      <c r="D247" s="31" t="s">
        <v>369</v>
      </c>
      <c r="E247" s="25">
        <v>1</v>
      </c>
      <c r="F247" s="24"/>
      <c r="G247"/>
      <c r="H247" s="61"/>
      <c r="I247" s="62"/>
      <c r="J247" s="43"/>
      <c r="K247" s="97" t="s">
        <v>370</v>
      </c>
      <c r="L247" s="28" t="str">
        <f t="shared" si="27"/>
        <v>38</v>
      </c>
      <c r="M247" t="str">
        <f t="shared" si="28"/>
        <v>Раздел 38</v>
      </c>
      <c r="N247" t="str">
        <f t="shared" si="29"/>
        <v>Арифметические действия и их свойства</v>
      </c>
      <c r="O247">
        <f t="shared" si="35"/>
        <v>2</v>
      </c>
      <c r="P247" t="str">
        <f t="shared" si="30"/>
        <v>Свойства сложения и вычитания</v>
      </c>
      <c r="Q247" t="str">
        <f t="shared" si="31"/>
        <v>Арифметические действия и их свойства. Закрепление</v>
      </c>
      <c r="R247">
        <f t="shared" si="32"/>
        <v>1</v>
      </c>
      <c r="S247" t="str">
        <f t="shared" si="33"/>
        <v>2. Свойства сложения и вычитания</v>
      </c>
      <c r="T247" t="str">
        <f t="shared" si="34"/>
        <v>38. Арифметические действия и их свойства</v>
      </c>
    </row>
    <row r="248" spans="1:20" collapsed="1" x14ac:dyDescent="0.25">
      <c r="C248" s="22"/>
      <c r="D248" s="31"/>
      <c r="E248" s="31"/>
      <c r="F248" s="24"/>
      <c r="G248" s="25"/>
      <c r="H248" s="17"/>
      <c r="I248" s="47"/>
      <c r="J248" s="43"/>
      <c r="K248" s="97"/>
      <c r="L248" s="28" t="str">
        <f t="shared" si="27"/>
        <v>38</v>
      </c>
      <c r="M248" t="str">
        <f t="shared" si="28"/>
        <v>Раздел 38</v>
      </c>
      <c r="N248" t="str">
        <f t="shared" si="29"/>
        <v>Арифметические действия и их свойства</v>
      </c>
      <c r="O248">
        <f t="shared" si="35"/>
        <v>2</v>
      </c>
      <c r="P248" t="str">
        <f t="shared" si="30"/>
        <v>Свойства сложения и вычитания</v>
      </c>
      <c r="Q248" t="str">
        <f t="shared" si="31"/>
        <v>Арифметические действия и их свойства. Закрепление</v>
      </c>
      <c r="R248">
        <f t="shared" si="32"/>
        <v>0</v>
      </c>
      <c r="S248" t="str">
        <f t="shared" si="33"/>
        <v>2. Свойства сложения и вычитания</v>
      </c>
      <c r="T248" t="str">
        <f t="shared" si="34"/>
        <v>38. Арифметические действия и их свойства</v>
      </c>
    </row>
    <row r="249" spans="1:20" ht="29.25" x14ac:dyDescent="0.25">
      <c r="A249" s="12" t="s">
        <v>371</v>
      </c>
      <c r="B249" s="12"/>
      <c r="C249" s="13"/>
      <c r="D249" s="14" t="s">
        <v>29</v>
      </c>
      <c r="E249" s="14"/>
      <c r="G249" s="88">
        <f>F250</f>
        <v>7</v>
      </c>
      <c r="H249" s="17"/>
      <c r="I249" s="47"/>
      <c r="J249" s="43"/>
      <c r="K249" s="59"/>
      <c r="L249" s="28" t="str">
        <f t="shared" si="27"/>
        <v>39</v>
      </c>
      <c r="M249" t="str">
        <f t="shared" si="28"/>
        <v>Раздел 39</v>
      </c>
      <c r="N249" t="str">
        <f t="shared" si="29"/>
        <v>Пространственные отношения. Геометрические фигуры</v>
      </c>
      <c r="O249">
        <f t="shared" si="35"/>
        <v>2</v>
      </c>
      <c r="P249" t="str">
        <f t="shared" si="30"/>
        <v>Свойства сложения и вычитания</v>
      </c>
      <c r="Q249" t="str">
        <f t="shared" si="31"/>
        <v>Арифметические действия и их свойства. Закрепление</v>
      </c>
      <c r="R249">
        <f t="shared" si="32"/>
        <v>0</v>
      </c>
      <c r="S249" t="str">
        <f t="shared" si="33"/>
        <v>2. Свойства сложения и вычитания</v>
      </c>
      <c r="T249" t="str">
        <f t="shared" si="34"/>
        <v>39. Пространственные отношения. Геометрические фигуры</v>
      </c>
    </row>
    <row r="250" spans="1:20" ht="18.75" hidden="1" outlineLevel="1" x14ac:dyDescent="0.25">
      <c r="B250" s="21" t="s">
        <v>15</v>
      </c>
      <c r="C250" s="22"/>
      <c r="D250" s="23" t="s">
        <v>372</v>
      </c>
      <c r="E250" s="23"/>
      <c r="F250" s="24">
        <f>SUM(E251:E257)</f>
        <v>7</v>
      </c>
      <c r="G250" s="25"/>
      <c r="H250" s="26"/>
      <c r="I250" s="41"/>
      <c r="J250" s="56"/>
      <c r="K250" s="97" t="s">
        <v>373</v>
      </c>
      <c r="L250" s="28" t="str">
        <f t="shared" si="27"/>
        <v>39</v>
      </c>
      <c r="M250" t="str">
        <f t="shared" si="28"/>
        <v>Раздел 39</v>
      </c>
      <c r="N250" t="str">
        <f t="shared" si="29"/>
        <v>Пространственные отношения. Геометрические фигуры</v>
      </c>
      <c r="O250">
        <f t="shared" si="35"/>
        <v>1</v>
      </c>
      <c r="P250" t="str">
        <f t="shared" si="30"/>
        <v>Осевая симметрия</v>
      </c>
      <c r="Q250" t="str">
        <f t="shared" si="31"/>
        <v>Арифметические действия и их свойства. Закрепление</v>
      </c>
      <c r="R250">
        <f t="shared" si="32"/>
        <v>0</v>
      </c>
      <c r="S250" t="str">
        <f t="shared" si="33"/>
        <v>1. Осевая симметрия</v>
      </c>
      <c r="T250" t="str">
        <f t="shared" si="34"/>
        <v>39. Пространственные отношения. Геометрические фигуры</v>
      </c>
    </row>
    <row r="251" spans="1:20" hidden="1" outlineLevel="1" x14ac:dyDescent="0.25">
      <c r="C251" s="60">
        <v>126</v>
      </c>
      <c r="D251" s="55" t="s">
        <v>374</v>
      </c>
      <c r="E251" s="25">
        <v>1</v>
      </c>
      <c r="F251" s="24"/>
      <c r="H251" s="34"/>
      <c r="I251" s="51"/>
      <c r="J251" s="29"/>
      <c r="K251" s="49" t="s">
        <v>375</v>
      </c>
      <c r="L251" s="28" t="str">
        <f t="shared" si="27"/>
        <v>39</v>
      </c>
      <c r="M251" t="str">
        <f t="shared" si="28"/>
        <v>Раздел 39</v>
      </c>
      <c r="N251" t="str">
        <f t="shared" si="29"/>
        <v>Пространственные отношения. Геометрические фигуры</v>
      </c>
      <c r="O251">
        <f t="shared" si="35"/>
        <v>1</v>
      </c>
      <c r="P251" t="str">
        <f t="shared" si="30"/>
        <v>Осевая симметрия</v>
      </c>
      <c r="Q251" t="str">
        <f t="shared" si="31"/>
        <v>Зеркальное отражение предметов.</v>
      </c>
      <c r="R251">
        <f t="shared" si="32"/>
        <v>1</v>
      </c>
      <c r="S251" t="str">
        <f t="shared" si="33"/>
        <v>1. Осевая симметрия</v>
      </c>
      <c r="T251" t="str">
        <f t="shared" si="34"/>
        <v>39. Пространственные отношения. Геометрические фигуры</v>
      </c>
    </row>
    <row r="252" spans="1:20" ht="31.5" hidden="1" outlineLevel="1" x14ac:dyDescent="0.25">
      <c r="C252" s="60">
        <v>127</v>
      </c>
      <c r="D252" s="31" t="s">
        <v>376</v>
      </c>
      <c r="E252" s="25">
        <v>1</v>
      </c>
      <c r="F252" s="24"/>
      <c r="H252" s="34"/>
      <c r="I252" s="62"/>
      <c r="J252" s="43"/>
      <c r="K252" s="72" t="s">
        <v>377</v>
      </c>
      <c r="L252" s="28" t="str">
        <f t="shared" si="27"/>
        <v>39</v>
      </c>
      <c r="M252" t="str">
        <f t="shared" si="28"/>
        <v>Раздел 39</v>
      </c>
      <c r="N252" t="str">
        <f t="shared" si="29"/>
        <v>Пространственные отношения. Геометрические фигуры</v>
      </c>
      <c r="O252">
        <f t="shared" si="35"/>
        <v>1</v>
      </c>
      <c r="P252" t="str">
        <f t="shared" si="30"/>
        <v>Осевая симметрия</v>
      </c>
      <c r="Q252" t="str">
        <f t="shared" si="31"/>
        <v>Зеркальное отражение предметов. Тренировочные упражнения</v>
      </c>
      <c r="R252">
        <f t="shared" si="32"/>
        <v>1</v>
      </c>
      <c r="S252" t="str">
        <f t="shared" si="33"/>
        <v>1. Осевая симметрия</v>
      </c>
      <c r="T252" t="str">
        <f t="shared" si="34"/>
        <v>39. Пространственные отношения. Геометрические фигуры</v>
      </c>
    </row>
    <row r="253" spans="1:20" hidden="1" outlineLevel="1" x14ac:dyDescent="0.25">
      <c r="C253" s="30">
        <v>128</v>
      </c>
      <c r="D253" s="55" t="s">
        <v>378</v>
      </c>
      <c r="E253" s="25">
        <v>1</v>
      </c>
      <c r="F253" s="24"/>
      <c r="H253" s="61"/>
      <c r="I253" s="62"/>
      <c r="J253" s="56"/>
      <c r="K253" s="49" t="s">
        <v>379</v>
      </c>
      <c r="L253" s="28" t="str">
        <f t="shared" si="27"/>
        <v>39</v>
      </c>
      <c r="M253" t="str">
        <f t="shared" si="28"/>
        <v>Раздел 39</v>
      </c>
      <c r="N253" t="str">
        <f t="shared" si="29"/>
        <v>Пространственные отношения. Геометрические фигуры</v>
      </c>
      <c r="O253">
        <f t="shared" si="35"/>
        <v>1</v>
      </c>
      <c r="P253" t="str">
        <f t="shared" si="30"/>
        <v>Осевая симметрия</v>
      </c>
      <c r="Q253" t="str">
        <f t="shared" si="31"/>
        <v>Симметрия.</v>
      </c>
      <c r="R253">
        <f t="shared" si="32"/>
        <v>1</v>
      </c>
      <c r="S253" t="str">
        <f t="shared" si="33"/>
        <v>1. Осевая симметрия</v>
      </c>
      <c r="T253" t="str">
        <f t="shared" si="34"/>
        <v>39. Пространственные отношения. Геометрические фигуры</v>
      </c>
    </row>
    <row r="254" spans="1:20" ht="32.25" hidden="1" customHeight="1" outlineLevel="1" x14ac:dyDescent="0.25">
      <c r="C254" s="30">
        <v>129</v>
      </c>
      <c r="D254" s="31" t="s">
        <v>380</v>
      </c>
      <c r="E254" s="25">
        <v>1</v>
      </c>
      <c r="F254" s="24"/>
      <c r="H254" s="61"/>
      <c r="I254" s="62"/>
      <c r="J254" s="43"/>
      <c r="K254" s="49" t="s">
        <v>381</v>
      </c>
      <c r="L254" s="28" t="str">
        <f t="shared" si="27"/>
        <v>39</v>
      </c>
      <c r="M254" t="str">
        <f t="shared" si="28"/>
        <v>Раздел 39</v>
      </c>
      <c r="N254" t="str">
        <f t="shared" si="29"/>
        <v>Пространственные отношения. Геометрические фигуры</v>
      </c>
      <c r="O254">
        <f t="shared" si="35"/>
        <v>1</v>
      </c>
      <c r="P254" t="str">
        <f t="shared" si="30"/>
        <v>Осевая симметрия</v>
      </c>
      <c r="Q254" t="str">
        <f t="shared" si="31"/>
        <v>Симметрия. Тренировочные упражнения</v>
      </c>
      <c r="R254">
        <f t="shared" si="32"/>
        <v>1</v>
      </c>
      <c r="S254" t="str">
        <f t="shared" si="33"/>
        <v>1. Осевая симметрия</v>
      </c>
      <c r="T254" t="str">
        <f t="shared" si="34"/>
        <v>39. Пространственные отношения. Геометрические фигуры</v>
      </c>
    </row>
    <row r="255" spans="1:20" hidden="1" outlineLevel="1" x14ac:dyDescent="0.25">
      <c r="C255" s="13">
        <v>130</v>
      </c>
      <c r="D255" s="55" t="s">
        <v>382</v>
      </c>
      <c r="E255" s="25">
        <v>1</v>
      </c>
      <c r="F255" s="24"/>
      <c r="H255" s="17"/>
      <c r="I255" s="62"/>
      <c r="J255" s="98"/>
      <c r="K255" s="49"/>
      <c r="L255" s="28" t="str">
        <f t="shared" si="27"/>
        <v>39</v>
      </c>
      <c r="M255" t="str">
        <f t="shared" si="28"/>
        <v>Раздел 39</v>
      </c>
      <c r="N255" t="str">
        <f t="shared" si="29"/>
        <v>Пространственные отношения. Геометрические фигуры</v>
      </c>
      <c r="O255">
        <f t="shared" si="35"/>
        <v>1</v>
      </c>
      <c r="P255" t="str">
        <f t="shared" si="30"/>
        <v>Осевая симметрия</v>
      </c>
      <c r="Q255" t="str">
        <f t="shared" si="31"/>
        <v>Оси симметрии фигуры</v>
      </c>
      <c r="R255">
        <f t="shared" si="32"/>
        <v>1</v>
      </c>
      <c r="S255" t="str">
        <f t="shared" si="33"/>
        <v>1. Осевая симметрия</v>
      </c>
      <c r="T255" t="str">
        <f t="shared" si="34"/>
        <v>39. Пространственные отношения. Геометрические фигуры</v>
      </c>
    </row>
    <row r="256" spans="1:20" ht="31.5" hidden="1" outlineLevel="1" x14ac:dyDescent="0.25">
      <c r="C256" s="30">
        <v>131</v>
      </c>
      <c r="D256" s="31" t="s">
        <v>383</v>
      </c>
      <c r="E256" s="25">
        <v>1</v>
      </c>
      <c r="F256" s="24"/>
      <c r="H256" s="61"/>
      <c r="I256" s="99"/>
      <c r="J256" s="64"/>
      <c r="K256" s="29"/>
      <c r="L256" s="28" t="str">
        <f t="shared" si="27"/>
        <v>39</v>
      </c>
      <c r="M256" t="str">
        <f t="shared" si="28"/>
        <v>Раздел 39</v>
      </c>
      <c r="N256" t="str">
        <f t="shared" si="29"/>
        <v>Пространственные отношения. Геометрические фигуры</v>
      </c>
      <c r="O256">
        <f t="shared" si="35"/>
        <v>1</v>
      </c>
      <c r="P256" t="str">
        <f t="shared" si="30"/>
        <v>Осевая симметрия</v>
      </c>
      <c r="Q256" t="str">
        <f t="shared" si="31"/>
        <v>Ось симметрии. Тренировочные упражнения</v>
      </c>
      <c r="R256">
        <f t="shared" si="32"/>
        <v>1</v>
      </c>
      <c r="S256" t="str">
        <f t="shared" si="33"/>
        <v>1. Осевая симметрия</v>
      </c>
      <c r="T256" t="str">
        <f t="shared" si="34"/>
        <v>39. Пространственные отношения. Геометрические фигуры</v>
      </c>
    </row>
    <row r="257" spans="1:20" hidden="1" outlineLevel="1" x14ac:dyDescent="0.25">
      <c r="C257" s="30">
        <v>132</v>
      </c>
      <c r="D257" s="55" t="s">
        <v>384</v>
      </c>
      <c r="E257" s="25">
        <v>1</v>
      </c>
      <c r="F257" s="24"/>
      <c r="H257" s="61"/>
      <c r="I257" s="99"/>
      <c r="J257" s="100"/>
      <c r="K257" s="98"/>
      <c r="L257" s="28" t="str">
        <f t="shared" si="27"/>
        <v>39</v>
      </c>
      <c r="M257" t="str">
        <f t="shared" si="28"/>
        <v>Раздел 39</v>
      </c>
      <c r="N257" t="str">
        <f t="shared" si="29"/>
        <v>Пространственные отношения. Геометрические фигуры</v>
      </c>
      <c r="O257">
        <f t="shared" si="35"/>
        <v>1</v>
      </c>
      <c r="P257" t="str">
        <f t="shared" si="30"/>
        <v>Осевая симметрия</v>
      </c>
      <c r="Q257" t="str">
        <f t="shared" si="31"/>
        <v>Осевая симметрия. Закрепление</v>
      </c>
      <c r="R257">
        <f t="shared" si="32"/>
        <v>1</v>
      </c>
      <c r="S257" t="str">
        <f t="shared" si="33"/>
        <v>1. Осевая симметрия</v>
      </c>
      <c r="T257" t="str">
        <f t="shared" si="34"/>
        <v>39. Пространственные отношения. Геометрические фигуры</v>
      </c>
    </row>
    <row r="258" spans="1:20" collapsed="1" x14ac:dyDescent="0.25">
      <c r="D258" s="101" t="s">
        <v>385</v>
      </c>
      <c r="E258" s="101">
        <f>SUM(E4:E257)</f>
        <v>132</v>
      </c>
      <c r="F258" s="24">
        <f>SUM(F4:F257)</f>
        <v>132</v>
      </c>
      <c r="G258" s="102">
        <f>SUM(G4:G257)</f>
        <v>132</v>
      </c>
    </row>
    <row r="259" spans="1:20" ht="16.5" thickBot="1" x14ac:dyDescent="0.3">
      <c r="C259" s="104"/>
      <c r="D259" s="105"/>
      <c r="E259" s="105"/>
      <c r="F259" s="106"/>
      <c r="G259" s="107"/>
      <c r="H259" s="108"/>
      <c r="I259" s="108"/>
      <c r="J259" s="109"/>
    </row>
    <row r="260" spans="1:20" ht="16.5" thickBot="1" x14ac:dyDescent="0.3">
      <c r="C260"/>
      <c r="D260" s="110" t="s">
        <v>386</v>
      </c>
      <c r="E260" s="111"/>
      <c r="F260" s="112"/>
      <c r="G260" s="107"/>
      <c r="J260"/>
    </row>
    <row r="261" spans="1:20" ht="47.25" x14ac:dyDescent="0.25">
      <c r="C261" s="113" t="s">
        <v>387</v>
      </c>
      <c r="D261" s="114" t="s">
        <v>12</v>
      </c>
      <c r="E261" s="115"/>
      <c r="F261"/>
      <c r="G261" s="116">
        <f>SUBTOTAL(9,F262:F264)</f>
        <v>4</v>
      </c>
      <c r="J261"/>
    </row>
    <row r="262" spans="1:20" x14ac:dyDescent="0.25">
      <c r="C262" s="117">
        <v>1</v>
      </c>
      <c r="D262" s="118" t="s">
        <v>16</v>
      </c>
      <c r="E262" s="55"/>
      <c r="F262" s="24">
        <f>F5</f>
        <v>1</v>
      </c>
      <c r="G262" s="107"/>
      <c r="J262"/>
    </row>
    <row r="263" spans="1:20" ht="31.5" x14ac:dyDescent="0.25">
      <c r="C263" s="117">
        <v>2</v>
      </c>
      <c r="D263" s="119" t="s">
        <v>23</v>
      </c>
      <c r="E263" s="120"/>
      <c r="F263" s="121">
        <v>1</v>
      </c>
      <c r="G263" s="122"/>
      <c r="J263"/>
    </row>
    <row r="264" spans="1:20" ht="31.5" x14ac:dyDescent="0.25">
      <c r="C264" s="117">
        <v>3</v>
      </c>
      <c r="D264" s="119" t="s">
        <v>388</v>
      </c>
      <c r="E264" s="31"/>
      <c r="F264" s="24">
        <v>2</v>
      </c>
      <c r="G264" s="122"/>
      <c r="I264" s="123"/>
    </row>
    <row r="265" spans="1:20" ht="16.5" thickBot="1" x14ac:dyDescent="0.3">
      <c r="G265" s="107"/>
    </row>
    <row r="266" spans="1:20" x14ac:dyDescent="0.25">
      <c r="C266" s="113" t="s">
        <v>389</v>
      </c>
      <c r="D266" s="124" t="s">
        <v>53</v>
      </c>
      <c r="E266" s="101"/>
      <c r="F266" s="24"/>
      <c r="G266" s="125">
        <f>F267</f>
        <v>13</v>
      </c>
    </row>
    <row r="267" spans="1:20" s="128" customFormat="1" x14ac:dyDescent="0.25">
      <c r="A267" s="1"/>
      <c r="B267" s="1"/>
      <c r="C267" s="117">
        <v>1</v>
      </c>
      <c r="D267" s="119" t="s">
        <v>390</v>
      </c>
      <c r="E267" s="55"/>
      <c r="F267" s="24">
        <f>F23+F40+F63+F78+F96+F109+F215</f>
        <v>13</v>
      </c>
      <c r="G267" s="107"/>
      <c r="H267" s="126"/>
      <c r="I267" s="126"/>
      <c r="J267" s="127"/>
      <c r="K267" s="28"/>
      <c r="L267" s="28"/>
    </row>
    <row r="268" spans="1:20" s="128" customFormat="1" ht="16.5" thickBot="1" x14ac:dyDescent="0.3">
      <c r="A268" s="1"/>
      <c r="B268" s="1"/>
      <c r="C268" s="37"/>
      <c r="D268" s="98"/>
      <c r="E268" s="98"/>
      <c r="F268" s="129"/>
      <c r="G268" s="107"/>
      <c r="H268" s="126"/>
      <c r="I268" s="126"/>
      <c r="J268" s="127"/>
      <c r="K268" s="28"/>
      <c r="L268" s="28"/>
    </row>
    <row r="269" spans="1:20" ht="31.5" x14ac:dyDescent="0.25">
      <c r="C269" s="113" t="s">
        <v>391</v>
      </c>
      <c r="D269" s="124" t="s">
        <v>68</v>
      </c>
      <c r="E269" s="130"/>
      <c r="F269" s="131"/>
      <c r="G269" s="125">
        <f>SUBTOTAL(9,F270:F272)</f>
        <v>82</v>
      </c>
    </row>
    <row r="270" spans="1:20" ht="31.5" x14ac:dyDescent="0.25">
      <c r="C270" s="117">
        <v>1</v>
      </c>
      <c r="D270" s="119" t="s">
        <v>70</v>
      </c>
      <c r="E270" s="31"/>
      <c r="F270" s="24">
        <f>F32+F44+F58+F73+F113+F126+F139+F181</f>
        <v>15</v>
      </c>
      <c r="G270" s="132"/>
    </row>
    <row r="271" spans="1:20" ht="47.25" x14ac:dyDescent="0.25">
      <c r="C271" s="117">
        <v>2</v>
      </c>
      <c r="D271" s="119" t="s">
        <v>392</v>
      </c>
      <c r="E271" s="31"/>
      <c r="F271" s="24">
        <f>F122+F143+F152+F184+F222</f>
        <v>54</v>
      </c>
      <c r="G271" s="132"/>
    </row>
    <row r="272" spans="1:20" x14ac:dyDescent="0.25">
      <c r="C272" s="117">
        <v>3</v>
      </c>
      <c r="D272" s="119" t="s">
        <v>247</v>
      </c>
      <c r="E272" s="55"/>
      <c r="F272" s="24">
        <f>F242+F174+F164</f>
        <v>13</v>
      </c>
      <c r="G272" s="132"/>
    </row>
    <row r="273" spans="3:7" ht="16.5" thickBot="1" x14ac:dyDescent="0.3">
      <c r="C273" s="84"/>
      <c r="D273" s="98"/>
      <c r="E273" s="98"/>
      <c r="F273" s="24"/>
      <c r="G273" s="132"/>
    </row>
    <row r="274" spans="3:7" x14ac:dyDescent="0.25">
      <c r="C274" s="113" t="s">
        <v>393</v>
      </c>
      <c r="D274" s="124" t="s">
        <v>98</v>
      </c>
      <c r="E274" s="133"/>
      <c r="F274" s="131"/>
      <c r="G274" s="125">
        <f>F275</f>
        <v>12</v>
      </c>
    </row>
    <row r="275" spans="3:7" ht="31.5" x14ac:dyDescent="0.25">
      <c r="C275" s="117">
        <v>1</v>
      </c>
      <c r="D275" s="119" t="s">
        <v>100</v>
      </c>
      <c r="E275" s="134"/>
      <c r="F275" s="24">
        <f>F53+F90+F105+F118+F130+F158</f>
        <v>12</v>
      </c>
      <c r="G275" s="132"/>
    </row>
    <row r="276" spans="3:7" ht="16.5" thickBot="1" x14ac:dyDescent="0.3">
      <c r="C276" s="135"/>
      <c r="D276" s="119"/>
      <c r="E276" s="136"/>
      <c r="F276" s="137"/>
      <c r="G276" s="132"/>
    </row>
    <row r="277" spans="3:7" ht="16.5" thickBot="1" x14ac:dyDescent="0.3">
      <c r="C277" s="113" t="s">
        <v>394</v>
      </c>
      <c r="D277" s="124" t="s">
        <v>121</v>
      </c>
      <c r="E277" s="138"/>
      <c r="F277" s="139"/>
      <c r="G277" s="125">
        <f>SUBTOTAL(9,F278:F279)</f>
        <v>5</v>
      </c>
    </row>
    <row r="278" spans="3:7" ht="33" customHeight="1" x14ac:dyDescent="0.25">
      <c r="C278" s="140">
        <v>1</v>
      </c>
      <c r="D278" s="119" t="s">
        <v>227</v>
      </c>
      <c r="E278" s="141"/>
      <c r="F278" s="142">
        <f>F148</f>
        <v>1</v>
      </c>
      <c r="G278" s="132"/>
    </row>
    <row r="279" spans="3:7" x14ac:dyDescent="0.25">
      <c r="C279" s="117">
        <v>2</v>
      </c>
      <c r="D279" s="119" t="s">
        <v>123</v>
      </c>
      <c r="E279" s="134"/>
      <c r="F279" s="24">
        <f>F68+F82+F101</f>
        <v>4</v>
      </c>
      <c r="G279" s="132"/>
    </row>
    <row r="280" spans="3:7" ht="16.5" thickBot="1" x14ac:dyDescent="0.3">
      <c r="C280" s="84"/>
      <c r="D280" s="143"/>
      <c r="E280" s="143"/>
      <c r="F280" s="144"/>
      <c r="G280" s="132"/>
    </row>
    <row r="281" spans="3:7" ht="32.25" thickBot="1" x14ac:dyDescent="0.3">
      <c r="C281" s="145" t="s">
        <v>395</v>
      </c>
      <c r="D281" s="124" t="s">
        <v>396</v>
      </c>
      <c r="E281" s="146"/>
      <c r="F281" s="139"/>
      <c r="G281" s="125">
        <f>SUBTOTAL(9,F282:F284)</f>
        <v>14</v>
      </c>
    </row>
    <row r="282" spans="3:7" x14ac:dyDescent="0.25">
      <c r="C282" s="140">
        <v>1</v>
      </c>
      <c r="D282" s="119" t="s">
        <v>31</v>
      </c>
      <c r="E282" s="45"/>
      <c r="F282" s="142">
        <f>F11+F19</f>
        <v>2</v>
      </c>
      <c r="G282" s="132"/>
    </row>
    <row r="283" spans="3:7" x14ac:dyDescent="0.25">
      <c r="C283" s="117">
        <v>2</v>
      </c>
      <c r="D283" s="119" t="s">
        <v>372</v>
      </c>
      <c r="E283" s="31"/>
      <c r="F283" s="24">
        <f>F250</f>
        <v>7</v>
      </c>
      <c r="G283" s="132"/>
    </row>
    <row r="284" spans="3:7" x14ac:dyDescent="0.25">
      <c r="C284" s="147">
        <v>3</v>
      </c>
      <c r="D284" s="119" t="s">
        <v>64</v>
      </c>
      <c r="E284" s="81"/>
      <c r="F284" s="131">
        <f>F28+F36+F86+F169</f>
        <v>5</v>
      </c>
      <c r="G284" s="132"/>
    </row>
    <row r="285" spans="3:7" ht="16.5" thickBot="1" x14ac:dyDescent="0.3">
      <c r="C285" s="148"/>
      <c r="D285" s="149"/>
      <c r="E285" s="149"/>
      <c r="F285" s="144"/>
      <c r="G285" s="132"/>
    </row>
    <row r="286" spans="3:7" ht="16.5" thickBot="1" x14ac:dyDescent="0.3">
      <c r="C286" s="145" t="s">
        <v>397</v>
      </c>
      <c r="D286" s="124" t="s">
        <v>206</v>
      </c>
      <c r="E286" s="150"/>
      <c r="F286" s="139"/>
      <c r="G286" s="125">
        <f>F287</f>
        <v>1</v>
      </c>
    </row>
    <row r="287" spans="3:7" x14ac:dyDescent="0.25">
      <c r="C287" s="151">
        <v>1</v>
      </c>
      <c r="D287" s="119" t="s">
        <v>208</v>
      </c>
      <c r="E287" s="98"/>
      <c r="F287" s="142">
        <f>F135</f>
        <v>1</v>
      </c>
      <c r="G287" s="132"/>
    </row>
    <row r="288" spans="3:7" ht="16.5" thickBot="1" x14ac:dyDescent="0.3">
      <c r="C288" s="135"/>
      <c r="D288" s="133"/>
      <c r="E288" s="133"/>
      <c r="F288" s="137"/>
      <c r="G288" s="132"/>
    </row>
    <row r="289" spans="3:7" ht="16.5" thickBot="1" x14ac:dyDescent="0.3">
      <c r="C289" s="145" t="s">
        <v>398</v>
      </c>
      <c r="D289" s="124" t="s">
        <v>37</v>
      </c>
      <c r="E289" s="152"/>
      <c r="F289" s="153"/>
      <c r="G289" s="132">
        <f>F290</f>
        <v>1</v>
      </c>
    </row>
    <row r="290" spans="3:7" x14ac:dyDescent="0.25">
      <c r="C290" s="117">
        <v>1</v>
      </c>
      <c r="D290" s="119" t="s">
        <v>399</v>
      </c>
      <c r="E290" s="55"/>
      <c r="F290" s="24">
        <f>F15</f>
        <v>1</v>
      </c>
      <c r="G290" s="132"/>
    </row>
    <row r="292" spans="3:7" x14ac:dyDescent="0.25">
      <c r="D292" s="154" t="s">
        <v>400</v>
      </c>
      <c r="F292" s="50">
        <f>SUM(F261:F290)</f>
        <v>132</v>
      </c>
      <c r="G292" s="125">
        <f>SUM(G261:G290)</f>
        <v>132</v>
      </c>
    </row>
  </sheetData>
  <autoFilter ref="A2:K258"/>
  <mergeCells count="6">
    <mergeCell ref="K1:K2"/>
    <mergeCell ref="C1:C2"/>
    <mergeCell ref="D1:D2"/>
    <mergeCell ref="E1:G1"/>
    <mergeCell ref="H1:I1"/>
    <mergeCell ref="J1:J2"/>
  </mergeCells>
  <pageMargins left="0.16" right="0.15" top="0.31496062992125984" bottom="0.27559055118110237" header="0.11811023622047245" footer="0.16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Sheet4</vt:lpstr>
      <vt:lpstr>Математика</vt:lpstr>
      <vt:lpstr>Математика!Print_Area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Vladislav Ciahur</cp:lastModifiedBy>
  <dcterms:created xsi:type="dcterms:W3CDTF">2016-09-09T17:29:55Z</dcterms:created>
  <dcterms:modified xsi:type="dcterms:W3CDTF">2016-09-09T19:23:55Z</dcterms:modified>
</cp:coreProperties>
</file>