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activeTab="0"/>
  </bookViews>
  <sheets>
    <sheet name="подпункт А" sheetId="1" r:id="rId1"/>
    <sheet name="АС1" sheetId="2" r:id="rId2"/>
  </sheets>
  <definedNames>
    <definedName name="_xlnm._FilterDatabase" localSheetId="0" hidden="1">'подпункт А'!$A$3:$M$9</definedName>
    <definedName name="_xlnm.Print_Titles" localSheetId="0">'подпункт А'!$3:$4</definedName>
  </definedNames>
  <calcPr fullCalcOnLoad="1"/>
</workbook>
</file>

<file path=xl/sharedStrings.xml><?xml version="1.0" encoding="utf-8"?>
<sst xmlns="http://schemas.openxmlformats.org/spreadsheetml/2006/main" count="52" uniqueCount="46">
  <si>
    <t>№ п/п</t>
  </si>
  <si>
    <t>Населенный пункт</t>
  </si>
  <si>
    <t>Проектное рабочее давление (Мпа)</t>
  </si>
  <si>
    <t>Максимальный часовой расход газа (м3)</t>
  </si>
  <si>
    <t>Протяженность газопроводов (м)</t>
  </si>
  <si>
    <t>Дата заявки</t>
  </si>
  <si>
    <t>Номер заявки</t>
  </si>
  <si>
    <t>Дата договора</t>
  </si>
  <si>
    <t>Номер договора</t>
  </si>
  <si>
    <t>Контрагент</t>
  </si>
  <si>
    <t>Диаметр трубы (мм)</t>
  </si>
  <si>
    <t>ПЭ</t>
  </si>
  <si>
    <t>Филиал АО "Газпром газораспределение Сыктывкар" в г.Сыктывкаре</t>
  </si>
  <si>
    <t>П</t>
  </si>
  <si>
    <t>Способ прокладки (надзем./подзем.)</t>
  </si>
  <si>
    <t>Материал трубы (ПЭ/СТ)</t>
  </si>
  <si>
    <t>СТ</t>
  </si>
  <si>
    <t>Приложение к заявке №</t>
  </si>
  <si>
    <t>от</t>
  </si>
  <si>
    <t>Заказчик:</t>
  </si>
  <si>
    <t>Объект:</t>
  </si>
  <si>
    <t>Газификация здания</t>
  </si>
  <si>
    <t>Адрес:</t>
  </si>
  <si>
    <t>Предварительный расчет платы за технологическое присоединение объекта капитального строительства</t>
  </si>
  <si>
    <t>Виды работ, услуг</t>
  </si>
  <si>
    <t>Стоимость работ с НДС (руб.)</t>
  </si>
  <si>
    <t>Проектно-изыскательские работы</t>
  </si>
  <si>
    <t>Строительно-монтажные работы по строительству газопровода (предварительный расчет)</t>
  </si>
  <si>
    <t>Строительно-монтажные работы по установке пункта редуцирования газа (ПРГ) (предварительный расчет)</t>
  </si>
  <si>
    <t>Кадастровые и землеустроительные работы, аренда земли (без НДС)</t>
  </si>
  <si>
    <t>Работы по врезке и пуску газа, учитывая стоимость приостановления и возобновления подачи газа потребителям</t>
  </si>
  <si>
    <t>Работы по ведению строительного контроля за строительством наружных сетей газоснабжения</t>
  </si>
  <si>
    <t>Итого:</t>
  </si>
  <si>
    <t>ИВАН</t>
  </si>
  <si>
    <t xml:space="preserve">НЕ ИВАН </t>
  </si>
  <si>
    <t>ИВАНОВ</t>
  </si>
  <si>
    <t>НЕ ИВАНОВ</t>
  </si>
  <si>
    <t>г.Сыктывкар, пгт.Краснозатонский</t>
  </si>
  <si>
    <t>г.Сыктывкар, ул.Трудовая</t>
  </si>
  <si>
    <t>г.Сыктывкар, к.н.:11:05</t>
  </si>
  <si>
    <t>г.Сыктывкар, пер.Индустриальный к.н. 11:05</t>
  </si>
  <si>
    <t>Кадастровые работы, оформелние охраной зоны</t>
  </si>
  <si>
    <t>Проект</t>
  </si>
  <si>
    <t>Геодезия</t>
  </si>
  <si>
    <t xml:space="preserve">Геология </t>
  </si>
  <si>
    <t>Проект+ Изыскания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</si>
</sst>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#,##0.000"/>
    <numFmt numFmtId="173" formatCode="0.000%"/>
    <numFmt numFmtId="174" formatCode="0.0%"/>
    <numFmt numFmtId="175" formatCode="0.000000"/>
    <numFmt numFmtId="176" formatCode="0.00000"/>
    <numFmt numFmtId="177" formatCode="#,##0.00&quot;р.&quot;"/>
    <numFmt numFmtId="178" formatCode="dd/mm/yy"/>
    <numFmt numFmtId="179" formatCode="[$-FC19]d\ mmmm\ yyyy\ &quot;г.&quot;"/>
    <numFmt numFmtId="180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4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44" borderId="1" applyNumberFormat="0" applyAlignment="0" applyProtection="0"/>
    <xf numFmtId="0" fontId="7" fillId="13" borderId="2" applyNumberFormat="0" applyAlignment="0" applyProtection="0"/>
    <xf numFmtId="0" fontId="34" fillId="45" borderId="3" applyNumberFormat="0" applyAlignment="0" applyProtection="0"/>
    <xf numFmtId="0" fontId="8" fillId="46" borderId="4" applyNumberFormat="0" applyAlignment="0" applyProtection="0"/>
    <xf numFmtId="0" fontId="35" fillId="45" borderId="1" applyNumberFormat="0" applyAlignment="0" applyProtection="0"/>
    <xf numFmtId="0" fontId="9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7" fillId="0" borderId="7" applyNumberFormat="0" applyFill="0" applyAlignment="0" applyProtection="0"/>
    <xf numFmtId="0" fontId="11" fillId="0" borderId="8" applyNumberFormat="0" applyFill="0" applyAlignment="0" applyProtection="0"/>
    <xf numFmtId="0" fontId="38" fillId="0" borderId="9" applyNumberFormat="0" applyFill="0" applyAlignment="0" applyProtection="0"/>
    <xf numFmtId="0" fontId="12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3" fillId="0" borderId="12" applyNumberFormat="0" applyFill="0" applyAlignment="0" applyProtection="0"/>
    <xf numFmtId="0" fontId="40" fillId="47" borderId="13" applyNumberFormat="0" applyAlignment="0" applyProtection="0"/>
    <xf numFmtId="0" fontId="14" fillId="48" borderId="14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43" fillId="51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1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8" fillId="0" borderId="19" xfId="0" applyNumberFormat="1" applyFont="1" applyFill="1" applyBorder="1" applyAlignment="1">
      <alignment horizontal="center" vertical="center"/>
    </xf>
    <xf numFmtId="4" fontId="48" fillId="0" borderId="19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55" borderId="19" xfId="0" applyFont="1" applyFill="1" applyBorder="1" applyAlignment="1">
      <alignment horizontal="center" vertical="center"/>
    </xf>
    <xf numFmtId="4" fontId="48" fillId="55" borderId="19" xfId="0" applyNumberFormat="1" applyFont="1" applyFill="1" applyBorder="1" applyAlignment="1">
      <alignment horizontal="center" vertical="center"/>
    </xf>
    <xf numFmtId="14" fontId="4" fillId="56" borderId="19" xfId="0" applyNumberFormat="1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3" fontId="48" fillId="0" borderId="19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14" fontId="4" fillId="55" borderId="19" xfId="0" applyNumberFormat="1" applyFont="1" applyFill="1" applyBorder="1" applyAlignment="1">
      <alignment horizontal="center" vertical="center" wrapText="1"/>
    </xf>
    <xf numFmtId="14" fontId="4" fillId="57" borderId="19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justify" vertical="center" wrapText="1"/>
    </xf>
    <xf numFmtId="0" fontId="3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" fontId="2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2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0" fontId="5" fillId="12" borderId="19" xfId="0" applyFont="1" applyFill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14" fontId="22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2" fillId="58" borderId="0" xfId="0" applyFont="1" applyFill="1" applyBorder="1" applyAlignment="1">
      <alignment horizontal="left"/>
    </xf>
    <xf numFmtId="4" fontId="22" fillId="58" borderId="21" xfId="0" applyNumberFormat="1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/>
    </xf>
    <xf numFmtId="0" fontId="3" fillId="58" borderId="22" xfId="0" applyFont="1" applyFill="1" applyBorder="1" applyAlignment="1">
      <alignment horizontal="center"/>
    </xf>
    <xf numFmtId="0" fontId="3" fillId="58" borderId="23" xfId="0" applyFont="1" applyFill="1" applyBorder="1" applyAlignment="1">
      <alignment horizontal="center"/>
    </xf>
    <xf numFmtId="0" fontId="3" fillId="58" borderId="0" xfId="0" applyFont="1" applyFill="1" applyBorder="1" applyAlignment="1">
      <alignment horizontal="center"/>
    </xf>
    <xf numFmtId="0" fontId="0" fillId="58" borderId="0" xfId="0" applyFill="1" applyAlignment="1">
      <alignment/>
    </xf>
  </cellXfs>
  <cellStyles count="89">
    <cellStyle name="Normal" xfId="0"/>
    <cellStyle name="20% - Акцент1" xfId="15"/>
    <cellStyle name="20% — акцент1 2" xfId="16"/>
    <cellStyle name="20% - Акцент2" xfId="17"/>
    <cellStyle name="20% — акцент2 2" xfId="18"/>
    <cellStyle name="20% - Акцент3" xfId="19"/>
    <cellStyle name="20% — акцент3 2" xfId="20"/>
    <cellStyle name="20% - Акцент4" xfId="21"/>
    <cellStyle name="20% — акцент4 2" xfId="22"/>
    <cellStyle name="20% - Акцент5" xfId="23"/>
    <cellStyle name="20% — акцент5 2" xfId="24"/>
    <cellStyle name="20% - Акцент6" xfId="25"/>
    <cellStyle name="20% — акцент6 2" xfId="26"/>
    <cellStyle name="40% - Акцент1" xfId="27"/>
    <cellStyle name="40% — акцент1 2" xfId="28"/>
    <cellStyle name="40% - Акцент2" xfId="29"/>
    <cellStyle name="40% — акцент2 2" xfId="30"/>
    <cellStyle name="40% - Акцент3" xfId="31"/>
    <cellStyle name="40% — акцент3 2" xfId="32"/>
    <cellStyle name="40% - Акцент4" xfId="33"/>
    <cellStyle name="40% — акцент4 2" xfId="34"/>
    <cellStyle name="40% - Акцент5" xfId="35"/>
    <cellStyle name="40% — акцент5 2" xfId="36"/>
    <cellStyle name="40% - Акцент6" xfId="37"/>
    <cellStyle name="40% — акцент6 2" xfId="38"/>
    <cellStyle name="60% - Акцент1" xfId="39"/>
    <cellStyle name="60% — акцент1 2" xfId="40"/>
    <cellStyle name="60% - Акцент2" xfId="41"/>
    <cellStyle name="60% — акцент2 2" xfId="42"/>
    <cellStyle name="60% - Акцент3" xfId="43"/>
    <cellStyle name="60% — акцент3 2" xfId="44"/>
    <cellStyle name="60% - Акцент4" xfId="45"/>
    <cellStyle name="60% — акцент4 2" xfId="46"/>
    <cellStyle name="60% - Акцент5" xfId="47"/>
    <cellStyle name="60% — акцент5 2" xfId="48"/>
    <cellStyle name="60% -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75" zoomScaleNormal="75" zoomScalePageLayoutView="0" workbookViewId="0" topLeftCell="A1">
      <selection activeCell="M4" sqref="M4:R4"/>
    </sheetView>
  </sheetViews>
  <sheetFormatPr defaultColWidth="8.8515625" defaultRowHeight="15" outlineLevelCol="1"/>
  <cols>
    <col min="1" max="1" width="5.140625" style="4" customWidth="1"/>
    <col min="2" max="2" width="15.00390625" style="4" customWidth="1"/>
    <col min="3" max="3" width="15.57421875" style="4" customWidth="1"/>
    <col min="4" max="5" width="12.57421875" style="4" customWidth="1" outlineLevel="1"/>
    <col min="6" max="6" width="18.00390625" style="4" customWidth="1"/>
    <col min="7" max="7" width="31.140625" style="4" customWidth="1"/>
    <col min="8" max="8" width="12.421875" style="4" customWidth="1"/>
    <col min="9" max="9" width="11.421875" style="4" customWidth="1"/>
    <col min="10" max="10" width="10.140625" style="4" customWidth="1"/>
    <col min="11" max="11" width="10.28125" style="4" customWidth="1"/>
    <col min="12" max="12" width="9.421875" style="4" customWidth="1"/>
    <col min="13" max="13" width="8.28125" style="4" customWidth="1"/>
    <col min="14" max="14" width="16.7109375" style="4" customWidth="1"/>
    <col min="15" max="17" width="8.8515625" style="4" customWidth="1"/>
    <col min="18" max="18" width="13.421875" style="4" customWidth="1"/>
    <col min="19" max="16384" width="8.8515625" style="4" customWidth="1"/>
  </cols>
  <sheetData>
    <row r="1" spans="1:13" ht="3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9" ht="21" customHeight="1">
      <c r="A2" s="1"/>
      <c r="B2" s="1"/>
      <c r="C2" s="1"/>
      <c r="D2" s="1"/>
      <c r="E2" s="1"/>
      <c r="F2" s="1"/>
      <c r="G2" s="1"/>
      <c r="H2" s="1"/>
      <c r="I2" s="1"/>
    </row>
    <row r="3" spans="1:18" ht="85.5" customHeight="1">
      <c r="A3" s="6" t="s">
        <v>0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</v>
      </c>
      <c r="H3" s="2" t="s">
        <v>2</v>
      </c>
      <c r="I3" s="2" t="s">
        <v>3</v>
      </c>
      <c r="J3" s="2" t="s">
        <v>4</v>
      </c>
      <c r="K3" s="2" t="s">
        <v>14</v>
      </c>
      <c r="L3" s="2" t="s">
        <v>15</v>
      </c>
      <c r="M3" s="2" t="s">
        <v>10</v>
      </c>
      <c r="N3" s="35" t="s">
        <v>41</v>
      </c>
      <c r="O3" s="35" t="s">
        <v>42</v>
      </c>
      <c r="P3" s="35" t="s">
        <v>43</v>
      </c>
      <c r="Q3" s="35" t="s">
        <v>44</v>
      </c>
      <c r="R3" s="35" t="s">
        <v>45</v>
      </c>
    </row>
    <row r="4" spans="1:18" ht="15.75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53">
        <v>6</v>
      </c>
      <c r="N4" s="54">
        <v>5</v>
      </c>
      <c r="O4" s="55">
        <v>4</v>
      </c>
      <c r="P4" s="56">
        <v>3</v>
      </c>
      <c r="Q4" s="57">
        <v>2</v>
      </c>
      <c r="R4" s="57">
        <v>1</v>
      </c>
    </row>
    <row r="5" spans="1:13" ht="15" customHeight="1">
      <c r="A5" s="39" t="s">
        <v>12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8" ht="30">
      <c r="A6" s="12">
        <v>1</v>
      </c>
      <c r="B6" s="15">
        <v>42177</v>
      </c>
      <c r="C6" s="16">
        <v>536</v>
      </c>
      <c r="D6" s="15">
        <v>42202</v>
      </c>
      <c r="E6" s="17">
        <v>656</v>
      </c>
      <c r="F6" s="16" t="s">
        <v>33</v>
      </c>
      <c r="G6" s="16" t="s">
        <v>37</v>
      </c>
      <c r="H6" s="13">
        <v>0.002</v>
      </c>
      <c r="I6" s="14">
        <v>5</v>
      </c>
      <c r="J6" s="14">
        <v>350</v>
      </c>
      <c r="K6" s="9" t="s">
        <v>13</v>
      </c>
      <c r="L6" s="8" t="s">
        <v>11</v>
      </c>
      <c r="M6" s="18">
        <v>63</v>
      </c>
      <c r="N6" s="4">
        <v>10</v>
      </c>
      <c r="O6" s="4">
        <v>23</v>
      </c>
      <c r="P6" s="4">
        <v>3</v>
      </c>
      <c r="Q6" s="36">
        <v>234</v>
      </c>
      <c r="R6" s="4">
        <f>O6+P6+Q6</f>
        <v>260</v>
      </c>
    </row>
    <row r="7" spans="1:18" ht="15">
      <c r="A7" s="12">
        <v>2</v>
      </c>
      <c r="B7" s="19">
        <v>42178</v>
      </c>
      <c r="C7" s="7">
        <v>584</v>
      </c>
      <c r="D7" s="20">
        <v>42202</v>
      </c>
      <c r="E7" s="17">
        <v>56</v>
      </c>
      <c r="F7" s="17" t="s">
        <v>34</v>
      </c>
      <c r="G7" s="17" t="s">
        <v>38</v>
      </c>
      <c r="H7" s="13">
        <v>0.002</v>
      </c>
      <c r="I7" s="14">
        <v>5</v>
      </c>
      <c r="J7" s="14">
        <v>240</v>
      </c>
      <c r="K7" s="9" t="s">
        <v>13</v>
      </c>
      <c r="L7" s="8" t="s">
        <v>11</v>
      </c>
      <c r="M7" s="18">
        <v>63</v>
      </c>
      <c r="N7" s="4">
        <v>323</v>
      </c>
      <c r="O7" s="4">
        <v>4343</v>
      </c>
      <c r="P7" s="4">
        <v>42</v>
      </c>
      <c r="Q7" s="36">
        <v>435</v>
      </c>
      <c r="R7" s="4">
        <f>O7+P7+Q7</f>
        <v>4820</v>
      </c>
    </row>
    <row r="8" spans="1:18" ht="15">
      <c r="A8" s="12">
        <v>3</v>
      </c>
      <c r="B8" s="21">
        <v>42200</v>
      </c>
      <c r="C8" s="22">
        <v>1151</v>
      </c>
      <c r="D8" s="15">
        <v>42208</v>
      </c>
      <c r="E8" s="17">
        <v>45</v>
      </c>
      <c r="F8" s="22" t="s">
        <v>35</v>
      </c>
      <c r="G8" s="22" t="s">
        <v>39</v>
      </c>
      <c r="H8" s="13">
        <v>0.6</v>
      </c>
      <c r="I8" s="14">
        <v>65</v>
      </c>
      <c r="J8" s="14">
        <v>5</v>
      </c>
      <c r="K8" s="9" t="s">
        <v>13</v>
      </c>
      <c r="L8" s="8" t="s">
        <v>16</v>
      </c>
      <c r="M8" s="18">
        <v>57</v>
      </c>
      <c r="N8" s="4">
        <v>54545</v>
      </c>
      <c r="O8" s="4">
        <v>23232</v>
      </c>
      <c r="P8" s="4">
        <v>5</v>
      </c>
      <c r="Q8" s="36">
        <v>534</v>
      </c>
      <c r="R8" s="4">
        <f>O8+P8+Q8</f>
        <v>23771</v>
      </c>
    </row>
    <row r="9" spans="1:18" ht="30">
      <c r="A9" s="12">
        <v>4</v>
      </c>
      <c r="B9" s="15">
        <v>42186</v>
      </c>
      <c r="C9" s="16">
        <v>788</v>
      </c>
      <c r="D9" s="15">
        <v>42216</v>
      </c>
      <c r="E9" s="17">
        <v>78</v>
      </c>
      <c r="F9" s="16" t="s">
        <v>36</v>
      </c>
      <c r="G9" s="16" t="s">
        <v>40</v>
      </c>
      <c r="H9" s="13">
        <v>0.002</v>
      </c>
      <c r="I9" s="14">
        <v>5</v>
      </c>
      <c r="J9" s="14">
        <v>40</v>
      </c>
      <c r="K9" s="9" t="s">
        <v>13</v>
      </c>
      <c r="L9" s="8" t="s">
        <v>11</v>
      </c>
      <c r="M9" s="18">
        <v>63</v>
      </c>
      <c r="N9" s="4">
        <v>54343</v>
      </c>
      <c r="O9" s="4">
        <v>53453</v>
      </c>
      <c r="P9" s="4">
        <v>423</v>
      </c>
      <c r="Q9" s="36">
        <v>2345</v>
      </c>
      <c r="R9" s="4">
        <f>O9+P9+Q9</f>
        <v>56221</v>
      </c>
    </row>
    <row r="10" spans="1:13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0"/>
      <c r="L10" s="11"/>
      <c r="M10" s="11"/>
    </row>
    <row r="11" spans="1:13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0"/>
      <c r="L11" s="11"/>
      <c r="M11" s="11"/>
    </row>
    <row r="12" spans="1:13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0"/>
      <c r="L12" s="11"/>
      <c r="M12" s="11"/>
    </row>
    <row r="13" spans="1:13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0"/>
      <c r="L13" s="11"/>
      <c r="M13" s="11"/>
    </row>
    <row r="14" spans="1:13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0"/>
      <c r="L14" s="11"/>
      <c r="M14" s="11"/>
    </row>
    <row r="15" spans="1:13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0"/>
      <c r="L15" s="11"/>
      <c r="M15" s="11"/>
    </row>
    <row r="16" spans="1:13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11"/>
      <c r="M16" s="11"/>
    </row>
    <row r="17" spans="1:13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0"/>
      <c r="L17" s="11"/>
      <c r="M17" s="11"/>
    </row>
    <row r="18" spans="1:13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11"/>
      <c r="M18" s="11"/>
    </row>
    <row r="19" spans="1:13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0"/>
      <c r="L19" s="11"/>
      <c r="M19" s="11"/>
    </row>
    <row r="20" spans="1:13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11"/>
      <c r="M20" s="11"/>
    </row>
    <row r="21" spans="1:13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0"/>
      <c r="L21" s="11"/>
      <c r="M21" s="11"/>
    </row>
    <row r="22" spans="1:1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0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0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0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0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0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0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0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0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0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0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0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0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0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0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0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0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0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0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0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0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0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0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0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0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0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0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0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0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0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0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0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0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0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0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0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0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0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0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0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0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0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0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0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0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0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0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0"/>
      <c r="L74" s="11"/>
      <c r="M74" s="11"/>
    </row>
    <row r="75" ht="15">
      <c r="K75" s="5"/>
    </row>
    <row r="76" ht="15">
      <c r="K76" s="5"/>
    </row>
    <row r="77" ht="15">
      <c r="K77" s="5"/>
    </row>
    <row r="78" ht="15">
      <c r="K78" s="5"/>
    </row>
    <row r="79" ht="15">
      <c r="K79" s="5"/>
    </row>
    <row r="80" ht="15">
      <c r="K80" s="5"/>
    </row>
    <row r="81" ht="15">
      <c r="K81" s="5"/>
    </row>
    <row r="82" ht="15">
      <c r="K82" s="5"/>
    </row>
    <row r="83" ht="15">
      <c r="K83" s="5"/>
    </row>
    <row r="84" ht="15">
      <c r="K84" s="5"/>
    </row>
    <row r="85" ht="15">
      <c r="K85" s="5"/>
    </row>
    <row r="86" ht="15">
      <c r="K86" s="5"/>
    </row>
    <row r="87" ht="15">
      <c r="K87" s="5"/>
    </row>
    <row r="88" ht="15">
      <c r="K88" s="5"/>
    </row>
    <row r="89" ht="15">
      <c r="K89" s="5"/>
    </row>
    <row r="90" ht="15">
      <c r="K90" s="5"/>
    </row>
    <row r="91" ht="15">
      <c r="K91" s="5"/>
    </row>
    <row r="92" ht="15">
      <c r="K92" s="5"/>
    </row>
    <row r="93" ht="15">
      <c r="K93" s="5"/>
    </row>
    <row r="94" ht="15">
      <c r="K94" s="5"/>
    </row>
    <row r="95" ht="15">
      <c r="K95" s="5"/>
    </row>
    <row r="96" ht="15">
      <c r="K96" s="5"/>
    </row>
    <row r="97" ht="15">
      <c r="K97" s="5"/>
    </row>
    <row r="98" ht="15">
      <c r="K98" s="5"/>
    </row>
    <row r="99" ht="15">
      <c r="K99" s="5"/>
    </row>
    <row r="100" ht="15">
      <c r="K100" s="5"/>
    </row>
    <row r="101" ht="15"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  <row r="108" ht="15">
      <c r="K108" s="5"/>
    </row>
    <row r="109" ht="15">
      <c r="K109" s="5"/>
    </row>
    <row r="110" ht="15">
      <c r="K110" s="5"/>
    </row>
    <row r="111" ht="15">
      <c r="K111" s="5"/>
    </row>
    <row r="112" ht="15">
      <c r="K112" s="5"/>
    </row>
    <row r="113" ht="15">
      <c r="K113" s="5"/>
    </row>
    <row r="114" ht="15">
      <c r="K114" s="5"/>
    </row>
    <row r="115" ht="15">
      <c r="K115" s="5"/>
    </row>
    <row r="116" ht="15">
      <c r="K116" s="5"/>
    </row>
    <row r="117" ht="15">
      <c r="K117" s="5"/>
    </row>
  </sheetData>
  <sheetProtection/>
  <autoFilter ref="A3:M9"/>
  <mergeCells count="2">
    <mergeCell ref="A1:M1"/>
    <mergeCell ref="A5:M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5">
      <selection activeCell="G12" sqref="G12:J17"/>
    </sheetView>
  </sheetViews>
  <sheetFormatPr defaultColWidth="9.140625" defaultRowHeight="15"/>
  <cols>
    <col min="1" max="1" width="9.7109375" style="4" customWidth="1"/>
    <col min="2" max="6" width="10.7109375" style="4" customWidth="1"/>
    <col min="7" max="7" width="12.7109375" style="4" customWidth="1"/>
    <col min="8" max="10" width="5.7109375" style="4" customWidth="1"/>
    <col min="11" max="16384" width="9.140625" style="4" customWidth="1"/>
  </cols>
  <sheetData>
    <row r="1" spans="1:10" ht="15.75">
      <c r="A1" s="23"/>
      <c r="B1" s="23"/>
      <c r="C1" s="23"/>
      <c r="D1" s="47" t="s">
        <v>17</v>
      </c>
      <c r="E1" s="47"/>
      <c r="F1" s="47"/>
      <c r="G1" s="37">
        <f>'подпункт А'!C6</f>
        <v>536</v>
      </c>
      <c r="H1" s="24" t="s">
        <v>18</v>
      </c>
      <c r="I1" s="48">
        <f>'подпункт А'!B6</f>
        <v>42177</v>
      </c>
      <c r="J1" s="48"/>
    </row>
    <row r="2" spans="1:10" ht="15">
      <c r="A2" s="23"/>
      <c r="B2" s="23"/>
      <c r="C2" s="23"/>
      <c r="D2" s="23"/>
      <c r="E2" s="23"/>
      <c r="F2" s="49"/>
      <c r="G2" s="49"/>
      <c r="H2" s="49"/>
      <c r="I2" s="49"/>
      <c r="J2" s="49"/>
    </row>
    <row r="3" spans="1:10" ht="15">
      <c r="A3" s="23"/>
      <c r="B3" s="23"/>
      <c r="C3" s="23"/>
      <c r="D3" s="23"/>
      <c r="E3" s="23"/>
      <c r="F3" s="25"/>
      <c r="G3" s="25"/>
      <c r="H3" s="25"/>
      <c r="I3" s="25"/>
      <c r="J3" s="25"/>
    </row>
    <row r="4" spans="1:10" ht="15.75">
      <c r="A4" s="26" t="s">
        <v>19</v>
      </c>
      <c r="B4" s="50" t="str">
        <f>'подпункт А'!F6</f>
        <v>ИВАН</v>
      </c>
      <c r="C4" s="50"/>
      <c r="D4" s="50"/>
      <c r="E4" s="50"/>
      <c r="F4" s="50"/>
      <c r="G4" s="50"/>
      <c r="H4" s="50"/>
      <c r="I4" s="50"/>
      <c r="J4" s="25"/>
    </row>
    <row r="5" spans="1:10" ht="15.75">
      <c r="A5" s="26" t="s">
        <v>20</v>
      </c>
      <c r="B5" s="50" t="s">
        <v>21</v>
      </c>
      <c r="C5" s="50"/>
      <c r="D5" s="50"/>
      <c r="E5" s="50"/>
      <c r="F5" s="50"/>
      <c r="G5" s="25"/>
      <c r="H5" s="25"/>
      <c r="I5" s="25"/>
      <c r="J5" s="25"/>
    </row>
    <row r="6" spans="1:10" ht="15.75">
      <c r="A6" s="26" t="s">
        <v>22</v>
      </c>
      <c r="B6" s="51" t="str">
        <f>VLOOKUP(B4,'подпункт А'!F6:G9,2,)</f>
        <v>г.Сыктывкар, пгт.Краснозатонский</v>
      </c>
      <c r="C6" s="51"/>
      <c r="D6" s="51"/>
      <c r="E6" s="51"/>
      <c r="F6" s="51"/>
      <c r="G6" s="51"/>
      <c r="H6" s="51"/>
      <c r="I6" s="51"/>
      <c r="J6" s="25"/>
    </row>
    <row r="7" spans="1:10" ht="15.75">
      <c r="A7" s="26"/>
      <c r="B7" s="26"/>
      <c r="C7" s="26"/>
      <c r="D7" s="26"/>
      <c r="E7" s="26"/>
      <c r="F7" s="27"/>
      <c r="G7" s="27"/>
      <c r="H7" s="27"/>
      <c r="I7" s="27"/>
      <c r="J7" s="27"/>
    </row>
    <row r="8" spans="1:10" ht="15">
      <c r="A8" s="45" t="s">
        <v>23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ht="15.75">
      <c r="A10" s="26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33" customHeight="1">
      <c r="A11" s="29" t="s">
        <v>0</v>
      </c>
      <c r="B11" s="46" t="s">
        <v>24</v>
      </c>
      <c r="C11" s="46"/>
      <c r="D11" s="46"/>
      <c r="E11" s="46"/>
      <c r="F11" s="46"/>
      <c r="G11" s="46" t="s">
        <v>25</v>
      </c>
      <c r="H11" s="46"/>
      <c r="I11" s="46"/>
      <c r="J11" s="46"/>
    </row>
    <row r="12" spans="1:10" ht="15.75">
      <c r="A12" s="30">
        <v>1</v>
      </c>
      <c r="B12" s="40" t="s">
        <v>26</v>
      </c>
      <c r="C12" s="40"/>
      <c r="D12" s="40"/>
      <c r="E12" s="40"/>
      <c r="F12" s="40"/>
      <c r="G12" s="52">
        <f>INDEX('подпункт А'!$G$6:$R$9,MATCH(АС1!$B$4,'подпункт А'!$F$6:$F$9,),MATCH(A12,'подпункт А'!$G$4:$R$4,))</f>
        <v>260</v>
      </c>
      <c r="H12" s="52"/>
      <c r="I12" s="52"/>
      <c r="J12" s="52"/>
    </row>
    <row r="13" spans="1:10" ht="33.75" customHeight="1">
      <c r="A13" s="30">
        <v>2</v>
      </c>
      <c r="B13" s="40" t="s">
        <v>27</v>
      </c>
      <c r="C13" s="40"/>
      <c r="D13" s="40"/>
      <c r="E13" s="40"/>
      <c r="F13" s="40"/>
      <c r="G13" s="52">
        <f>INDEX('подпункт А'!$G$6:$R$9,MATCH(АС1!$B$4,'подпункт А'!$F$6:$F$9,),MATCH(A13,'подпункт А'!$G$4:$R$4,))</f>
        <v>234</v>
      </c>
      <c r="H13" s="52"/>
      <c r="I13" s="52"/>
      <c r="J13" s="52"/>
    </row>
    <row r="14" spans="1:10" ht="33" customHeight="1">
      <c r="A14" s="30">
        <v>3</v>
      </c>
      <c r="B14" s="40" t="s">
        <v>28</v>
      </c>
      <c r="C14" s="40"/>
      <c r="D14" s="40"/>
      <c r="E14" s="40"/>
      <c r="F14" s="40"/>
      <c r="G14" s="52">
        <f>INDEX('подпункт А'!$G$6:$R$9,MATCH(АС1!$B$4,'подпункт А'!$F$6:$F$9,),MATCH(A14,'подпункт А'!$G$4:$R$4,))</f>
        <v>3</v>
      </c>
      <c r="H14" s="52"/>
      <c r="I14" s="52"/>
      <c r="J14" s="52"/>
    </row>
    <row r="15" spans="1:10" ht="30" customHeight="1">
      <c r="A15" s="30">
        <v>4</v>
      </c>
      <c r="B15" s="40" t="s">
        <v>29</v>
      </c>
      <c r="C15" s="40"/>
      <c r="D15" s="40"/>
      <c r="E15" s="40"/>
      <c r="F15" s="40"/>
      <c r="G15" s="52">
        <f>INDEX('подпункт А'!$G$6:$R$9,MATCH(АС1!$B$4,'подпункт А'!$F$6:$F$9,),MATCH(A15,'подпункт А'!$G$4:$R$4,))</f>
        <v>23</v>
      </c>
      <c r="H15" s="52"/>
      <c r="I15" s="52"/>
      <c r="J15" s="52"/>
    </row>
    <row r="16" spans="1:10" ht="47.25" customHeight="1">
      <c r="A16" s="30">
        <v>5</v>
      </c>
      <c r="B16" s="40" t="s">
        <v>30</v>
      </c>
      <c r="C16" s="40"/>
      <c r="D16" s="40"/>
      <c r="E16" s="40"/>
      <c r="F16" s="40"/>
      <c r="G16" s="52">
        <f>INDEX('подпункт А'!$G$6:$R$9,MATCH(АС1!$B$4,'подпункт А'!$F$6:$F$9,),MATCH(A16,'подпункт А'!$G$4:$R$4,))</f>
        <v>10</v>
      </c>
      <c r="H16" s="52"/>
      <c r="I16" s="52"/>
      <c r="J16" s="52"/>
    </row>
    <row r="17" spans="1:10" ht="31.5" customHeight="1">
      <c r="A17" s="30">
        <v>6</v>
      </c>
      <c r="B17" s="40" t="s">
        <v>31</v>
      </c>
      <c r="C17" s="40"/>
      <c r="D17" s="40"/>
      <c r="E17" s="40"/>
      <c r="F17" s="40"/>
      <c r="G17" s="52">
        <f>INDEX('подпункт А'!$G$6:$R$9,MATCH(АС1!$B$4,'подпункт А'!$F$6:$F$9,),MATCH(A17,'подпункт А'!$G$4:$R$4,))</f>
        <v>63</v>
      </c>
      <c r="H17" s="52"/>
      <c r="I17" s="52"/>
      <c r="J17" s="52"/>
    </row>
    <row r="18" spans="1:10" ht="15.75">
      <c r="A18" s="41" t="s">
        <v>32</v>
      </c>
      <c r="B18" s="41"/>
      <c r="C18" s="41"/>
      <c r="D18" s="41"/>
      <c r="E18" s="41"/>
      <c r="F18" s="41"/>
      <c r="G18" s="42">
        <f>SUM(G12:J13,G15:J17)</f>
        <v>590</v>
      </c>
      <c r="H18" s="42"/>
      <c r="I18" s="42"/>
      <c r="J18" s="42"/>
    </row>
    <row r="19" spans="1:10" ht="15.75">
      <c r="A19" s="26"/>
      <c r="B19" s="26"/>
      <c r="C19" s="26"/>
      <c r="D19" s="26"/>
      <c r="E19" s="26"/>
      <c r="F19" s="26"/>
      <c r="G19" s="31"/>
      <c r="H19" s="31"/>
      <c r="I19" s="31"/>
      <c r="J19" s="31"/>
    </row>
    <row r="20" spans="1:10" ht="15.75">
      <c r="A20" s="43"/>
      <c r="B20" s="43"/>
      <c r="C20" s="43"/>
      <c r="D20" s="32"/>
      <c r="E20" s="32"/>
      <c r="F20" s="32"/>
      <c r="G20" s="32"/>
      <c r="H20" s="32"/>
      <c r="I20" s="33"/>
      <c r="J20" s="33"/>
    </row>
    <row r="21" spans="1:10" ht="15.75">
      <c r="A21" s="32"/>
      <c r="B21" s="32"/>
      <c r="C21" s="32"/>
      <c r="D21" s="32"/>
      <c r="E21" s="32"/>
      <c r="F21" s="26"/>
      <c r="G21" s="26"/>
      <c r="H21" s="26"/>
      <c r="I21" s="26"/>
      <c r="J21" s="26"/>
    </row>
    <row r="22" spans="1:10" ht="15.75">
      <c r="A22" s="32"/>
      <c r="B22" s="32"/>
      <c r="C22" s="32"/>
      <c r="D22" s="32"/>
      <c r="E22" s="32"/>
      <c r="F22" s="34"/>
      <c r="G22" s="44"/>
      <c r="H22" s="44"/>
      <c r="I22" s="44"/>
      <c r="J22" s="44"/>
    </row>
  </sheetData>
  <sheetProtection/>
  <mergeCells count="25">
    <mergeCell ref="D1:F1"/>
    <mergeCell ref="I1:J1"/>
    <mergeCell ref="F2:J2"/>
    <mergeCell ref="B4:I4"/>
    <mergeCell ref="B5:F5"/>
    <mergeCell ref="B6:I6"/>
    <mergeCell ref="A8:J9"/>
    <mergeCell ref="B11:F11"/>
    <mergeCell ref="G11:J11"/>
    <mergeCell ref="B12:F12"/>
    <mergeCell ref="G12:J12"/>
    <mergeCell ref="B13:F13"/>
    <mergeCell ref="G13:J13"/>
    <mergeCell ref="B14:F14"/>
    <mergeCell ref="G14:J14"/>
    <mergeCell ref="B15:F15"/>
    <mergeCell ref="G15:J15"/>
    <mergeCell ref="B16:F16"/>
    <mergeCell ref="G16:J16"/>
    <mergeCell ref="B17:F17"/>
    <mergeCell ref="G17:J17"/>
    <mergeCell ref="A18:F18"/>
    <mergeCell ref="G18:J18"/>
    <mergeCell ref="A20:C20"/>
    <mergeCell ref="G22:J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OdintsovJN</dc:creator>
  <cp:keywords/>
  <dc:description/>
  <cp:lastModifiedBy>User</cp:lastModifiedBy>
  <cp:lastPrinted>2016-06-08T12:29:14Z</cp:lastPrinted>
  <dcterms:created xsi:type="dcterms:W3CDTF">2014-05-06T10:44:33Z</dcterms:created>
  <dcterms:modified xsi:type="dcterms:W3CDTF">2016-09-17T11:57:01Z</dcterms:modified>
  <cp:category/>
  <cp:version/>
  <cp:contentType/>
  <cp:contentStatus/>
</cp:coreProperties>
</file>