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480" yWindow="120" windowWidth="27795" windowHeight="12585"/>
  </bookViews>
  <sheets>
    <sheet name="Общий жур. отказы от поставок" sheetId="1" r:id="rId1"/>
    <sheet name="Причина отказа" sheetId="2" r:id="rId2"/>
    <sheet name="Продукция" sheetId="3" r:id="rId3"/>
    <sheet name="Контрагент" sheetId="4" r:id="rId4"/>
    <sheet name="Проект" sheetId="5" r:id="rId5"/>
    <sheet name="Позиция" sheetId="6" r:id="rId6"/>
    <sheet name="Завод" sheetId="7" r:id="rId7"/>
  </sheets>
  <externalReferences>
    <externalReference r:id="rId8"/>
    <externalReference r:id="rId9"/>
  </externalReferences>
  <definedNames>
    <definedName name="Объекты">[1]Лист2!$C$2:$C$32</definedName>
    <definedName name="Разгрузка">[1]Лист2!$G$2:$G$5</definedName>
    <definedName name="Расстояния">[1]Лист2!$E$2:$E$9</definedName>
    <definedName name="Ф.И.О">INDEX([2]ФИО!$B:$B,2):INDEX([2]ФИО!$B:$B,MAX(COUNTA([2]ФИО!$B:$B),2))</definedName>
  </definedNames>
  <calcPr calcId="145621"/>
</workbook>
</file>

<file path=xl/calcChain.xml><?xml version="1.0" encoding="utf-8"?>
<calcChain xmlns="http://schemas.openxmlformats.org/spreadsheetml/2006/main">
  <c r="N69" i="1" l="1"/>
  <c r="N68" i="1" l="1"/>
  <c r="N67" i="1"/>
  <c r="N66" i="1" l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I2" i="1"/>
  <c r="I3" i="1"/>
  <c r="I4" i="1"/>
  <c r="I5" i="1"/>
  <c r="I6" i="1" l="1"/>
</calcChain>
</file>

<file path=xl/sharedStrings.xml><?xml version="1.0" encoding="utf-8"?>
<sst xmlns="http://schemas.openxmlformats.org/spreadsheetml/2006/main" count="461" uniqueCount="129">
  <si>
    <r>
      <t>Кол-во, м</t>
    </r>
    <r>
      <rPr>
        <b/>
        <sz val="16"/>
        <color theme="0"/>
        <rFont val="Calibri"/>
        <family val="2"/>
        <charset val="204"/>
      </rPr>
      <t>³</t>
    </r>
    <r>
      <rPr>
        <b/>
        <sz val="12.8"/>
        <color theme="0"/>
        <rFont val="Calibri"/>
        <family val="2"/>
        <charset val="204"/>
      </rPr>
      <t xml:space="preserve"> (ЗАКАЗ):</t>
    </r>
  </si>
  <si>
    <t>Наш отказ</t>
  </si>
  <si>
    <t>Отказ клиента</t>
  </si>
  <si>
    <t>Перенос объема</t>
  </si>
  <si>
    <t>Отгруженно всего:</t>
  </si>
  <si>
    <t>ОБЩИЙ ЖУРНАЛ ОТКАЗОВ ОТ ПОСТАВОК</t>
  </si>
  <si>
    <t>Дата</t>
  </si>
  <si>
    <t>Завод</t>
  </si>
  <si>
    <t>Клиент</t>
  </si>
  <si>
    <t>Проект</t>
  </si>
  <si>
    <t>Объект</t>
  </si>
  <si>
    <t>Расстояние, км</t>
  </si>
  <si>
    <t>Продукция</t>
  </si>
  <si>
    <r>
      <t>Кол-во, м</t>
    </r>
    <r>
      <rPr>
        <b/>
        <sz val="14"/>
        <rFont val="Calibri"/>
        <family val="2"/>
        <charset val="204"/>
      </rPr>
      <t xml:space="preserve">³ </t>
    </r>
    <r>
      <rPr>
        <b/>
        <sz val="14"/>
        <rFont val="Calibri"/>
        <family val="2"/>
        <charset val="204"/>
        <scheme val="minor"/>
      </rPr>
      <t>(Заказ)</t>
    </r>
  </si>
  <si>
    <t>Причина отказа</t>
  </si>
  <si>
    <r>
      <t>Отгруженно всего сут/м</t>
    </r>
    <r>
      <rPr>
        <b/>
        <sz val="14"/>
        <rFont val="Calibri"/>
        <family val="2"/>
        <charset val="204"/>
      </rPr>
      <t>³</t>
    </r>
  </si>
  <si>
    <t>кол-во работающих АБС, шт</t>
  </si>
  <si>
    <t>Комментарий</t>
  </si>
  <si>
    <t>Промежуточный итог</t>
  </si>
  <si>
    <t>РБУ-1 Дрожжино</t>
  </si>
  <si>
    <t xml:space="preserve">ФМ Компания </t>
  </si>
  <si>
    <t>Симферопольское шоссе</t>
  </si>
  <si>
    <t>Бетон В20</t>
  </si>
  <si>
    <t>Отказ клиента, не готовы.</t>
  </si>
  <si>
    <t>МСУ Град-1</t>
  </si>
  <si>
    <t>Боброво 22</t>
  </si>
  <si>
    <t>Раствор М200</t>
  </si>
  <si>
    <t>Боброво 23</t>
  </si>
  <si>
    <t>Боброво 26</t>
  </si>
  <si>
    <t>Бетон В30</t>
  </si>
  <si>
    <t>Боброво 29</t>
  </si>
  <si>
    <t>МСУ 4</t>
  </si>
  <si>
    <t>Боброво коллектор</t>
  </si>
  <si>
    <t>Бетон В25</t>
  </si>
  <si>
    <t>Компания ФМ</t>
  </si>
  <si>
    <t>Симферопольское ш.</t>
  </si>
  <si>
    <t>Наш отказ,ремонт РБУ</t>
  </si>
  <si>
    <t>Бетон В7,5</t>
  </si>
  <si>
    <t>МСУ 2</t>
  </si>
  <si>
    <t>Бутово Парк 57</t>
  </si>
  <si>
    <t>Раствор М100</t>
  </si>
  <si>
    <t>Бутово Парк 22</t>
  </si>
  <si>
    <t>СМУ 1</t>
  </si>
  <si>
    <t>Щербинка,Овражная п.4</t>
  </si>
  <si>
    <t>Дрожжино 2 п 12/2 благоустройство</t>
  </si>
  <si>
    <t>Боброво 24</t>
  </si>
  <si>
    <t>Дрожжино 2 к.37(школа)</t>
  </si>
  <si>
    <t>Боброво КОС</t>
  </si>
  <si>
    <t>Боброво водопровод</t>
  </si>
  <si>
    <t>Бетон В15</t>
  </si>
  <si>
    <t>Бутово Парк 21</t>
  </si>
  <si>
    <t>Щербинка,Овражная(дорога)</t>
  </si>
  <si>
    <t>Щербинка,Овражная  п.4</t>
  </si>
  <si>
    <t>Дрожжино 2 п.12/2.благоустройство</t>
  </si>
  <si>
    <t>Бутово Парк к.22</t>
  </si>
  <si>
    <t>Щербинка,Овражная (дорога)</t>
  </si>
  <si>
    <t>Дрожжино 2 п.32</t>
  </si>
  <si>
    <t>Раствор М75</t>
  </si>
  <si>
    <t>Бетон В10</t>
  </si>
  <si>
    <t>РБУ-2 Люберецкий</t>
  </si>
  <si>
    <t>Раствор М150</t>
  </si>
  <si>
    <t>МСК</t>
  </si>
  <si>
    <t>Бетон В22,5</t>
  </si>
  <si>
    <t>УИР-163</t>
  </si>
  <si>
    <t>Кинкрос</t>
  </si>
  <si>
    <t>Боброво</t>
  </si>
  <si>
    <t>Дрожжино-2</t>
  </si>
  <si>
    <t>Бутово-Парк</t>
  </si>
  <si>
    <t>Щербинка, Новомосковский</t>
  </si>
  <si>
    <t>поз. 26</t>
  </si>
  <si>
    <t>поз. 22</t>
  </si>
  <si>
    <t>поз. 24</t>
  </si>
  <si>
    <t>Коллектор</t>
  </si>
  <si>
    <t>МСУ 6</t>
  </si>
  <si>
    <t>МСУ 5</t>
  </si>
  <si>
    <t>МСУ 7</t>
  </si>
  <si>
    <t>РДА-Строй</t>
  </si>
  <si>
    <t>ЮНИТЕК</t>
  </si>
  <si>
    <t>Раствор М300</t>
  </si>
  <si>
    <t>МР-Строй</t>
  </si>
  <si>
    <t>РегионКапСтрой</t>
  </si>
  <si>
    <t>поз. 14.1</t>
  </si>
  <si>
    <t>Мосстрой-94</t>
  </si>
  <si>
    <t xml:space="preserve">Боброво </t>
  </si>
  <si>
    <t>Мортон</t>
  </si>
  <si>
    <t>Белый Крест</t>
  </si>
  <si>
    <t>Раствор М50</t>
  </si>
  <si>
    <t>СМУ 7</t>
  </si>
  <si>
    <t>Гамма</t>
  </si>
  <si>
    <t>СМУ 2</t>
  </si>
  <si>
    <t>КНАК</t>
  </si>
  <si>
    <t>ТЭКС</t>
  </si>
  <si>
    <t>Гарант</t>
  </si>
  <si>
    <t>ДЗС ГРУПП</t>
  </si>
  <si>
    <t>Гусстрой</t>
  </si>
  <si>
    <t>ДПУ</t>
  </si>
  <si>
    <t>поз. 33</t>
  </si>
  <si>
    <t>поз. 12.1</t>
  </si>
  <si>
    <t>Автомобильная дорога</t>
  </si>
  <si>
    <t>поз. 25</t>
  </si>
  <si>
    <t>Отказ объекта</t>
  </si>
  <si>
    <t>Бетон В12,5</t>
  </si>
  <si>
    <t>Бетон В35</t>
  </si>
  <si>
    <t>Бетон В40</t>
  </si>
  <si>
    <t>Цементное молочко</t>
  </si>
  <si>
    <t>Контрагент</t>
  </si>
  <si>
    <t>А-Строй</t>
  </si>
  <si>
    <t>Бетомакс</t>
  </si>
  <si>
    <t>Финпроект</t>
  </si>
  <si>
    <t>ФМ Компания</t>
  </si>
  <si>
    <t>Милиц.поселок</t>
  </si>
  <si>
    <t>Позиция</t>
  </si>
  <si>
    <t>блоки</t>
  </si>
  <si>
    <t>Овражная 4</t>
  </si>
  <si>
    <t>Овражная дорога</t>
  </si>
  <si>
    <t>поз. 1</t>
  </si>
  <si>
    <t>поз. 1,2 (пруд)</t>
  </si>
  <si>
    <t>поз. 10</t>
  </si>
  <si>
    <t>поз. 2 "А"</t>
  </si>
  <si>
    <t>поз. 21</t>
  </si>
  <si>
    <t>поз. 29</t>
  </si>
  <si>
    <t>поз. 30</t>
  </si>
  <si>
    <t>поз. 34</t>
  </si>
  <si>
    <t>поз. 57</t>
  </si>
  <si>
    <t>с/в</t>
  </si>
  <si>
    <t>ул. Таллалихина</t>
  </si>
  <si>
    <t>22.09.2016</t>
  </si>
  <si>
    <t>25.09.2016</t>
  </si>
  <si>
    <t>ну 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</si>
</sst>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b/>
      <sz val="16"/>
      <color theme="0"/>
      <name val="Calibri"/>
      <family val="2"/>
      <charset val="204"/>
    </font>
    <font>
      <b/>
      <sz val="12.8"/>
      <color theme="0"/>
      <name val="Calibri"/>
      <family val="2"/>
      <charset val="204"/>
    </font>
    <font>
      <b/>
      <sz val="16"/>
      <color rgb="FF9C6500"/>
      <name val="Calibri"/>
      <family val="2"/>
      <charset val="204"/>
      <scheme val="minor"/>
    </font>
    <font>
      <b/>
      <sz val="16"/>
      <color rgb="FF9C0006"/>
      <name val="Calibri"/>
      <family val="2"/>
      <charset val="204"/>
      <scheme val="minor"/>
    </font>
    <font>
      <b/>
      <sz val="16"/>
      <color rgb="FF006100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14" fillId="0" borderId="0"/>
  </cellStyleXfs>
  <cellXfs count="42">
    <xf numFmtId="0" fontId="0" fillId="0" borderId="0" xfId="0"/>
    <xf numFmtId="0" fontId="0" fillId="5" borderId="0" xfId="0" applyFill="1"/>
    <xf numFmtId="14" fontId="0" fillId="5" borderId="0" xfId="0" applyNumberFormat="1" applyFill="1"/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/>
    <xf numFmtId="0" fontId="4" fillId="0" borderId="0" xfId="0" applyFont="1" applyFill="1"/>
    <xf numFmtId="0" fontId="5" fillId="6" borderId="1" xfId="0" applyFont="1" applyFill="1" applyBorder="1"/>
    <xf numFmtId="1" fontId="8" fillId="4" borderId="1" xfId="3" applyNumberFormat="1" applyFont="1" applyBorder="1" applyAlignment="1">
      <alignment horizontal="center" vertical="center"/>
    </xf>
    <xf numFmtId="0" fontId="5" fillId="6" borderId="2" xfId="0" applyFont="1" applyFill="1" applyBorder="1"/>
    <xf numFmtId="1" fontId="9" fillId="3" borderId="2" xfId="2" applyNumberFormat="1" applyFont="1" applyBorder="1" applyAlignment="1">
      <alignment horizontal="center" vertical="center"/>
    </xf>
    <xf numFmtId="1" fontId="8" fillId="4" borderId="3" xfId="3" applyNumberFormat="1" applyFont="1" applyBorder="1" applyAlignment="1">
      <alignment horizontal="center" vertical="center"/>
    </xf>
    <xf numFmtId="1" fontId="8" fillId="4" borderId="2" xfId="3" applyNumberFormat="1" applyFont="1" applyBorder="1" applyAlignment="1">
      <alignment horizontal="center" vertical="center"/>
    </xf>
    <xf numFmtId="0" fontId="5" fillId="6" borderId="4" xfId="0" applyFont="1" applyFill="1" applyBorder="1"/>
    <xf numFmtId="1" fontId="10" fillId="2" borderId="4" xfId="1" applyNumberFormat="1" applyFont="1" applyBorder="1" applyAlignment="1">
      <alignment horizontal="center" vertical="center"/>
    </xf>
    <xf numFmtId="14" fontId="12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textRotation="90" wrapText="1"/>
    </xf>
    <xf numFmtId="14" fontId="0" fillId="0" borderId="6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left" vertical="center"/>
    </xf>
    <xf numFmtId="0" fontId="0" fillId="0" borderId="6" xfId="0" applyBorder="1"/>
    <xf numFmtId="0" fontId="0" fillId="0" borderId="6" xfId="0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" fontId="0" fillId="0" borderId="0" xfId="0" applyNumberFormat="1"/>
    <xf numFmtId="14" fontId="0" fillId="0" borderId="7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left" vertical="center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0" fillId="0" borderId="8" xfId="0" applyBorder="1"/>
    <xf numFmtId="0" fontId="4" fillId="0" borderId="7" xfId="0" applyNumberFormat="1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4" fillId="5" borderId="0" xfId="0" applyFont="1" applyFill="1"/>
  </cellXfs>
  <cellStyles count="5">
    <cellStyle name="Нейтральный" xfId="3" builtinId="28"/>
    <cellStyle name="Обычный" xfId="0" builtinId="0"/>
    <cellStyle name="Обычный 2" xfId="4"/>
    <cellStyle name="Плохой" xfId="2" builtinId="27"/>
    <cellStyle name="Хороший" xfId="1" builtinId="26"/>
  </cellStyles>
  <dxfs count="21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m/d/yyyy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color auto="1"/>
        <name val="Calibri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microsoft.com/office/2006/relationships/vbaProject" Target="vbaProject.bin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arshonkova/AppData/Local/Microsoft/Windows/Temporary%20Internet%20Files/Content.Outlook/XLL7IC65/&#1047;&#1072;&#1103;&#1074;&#1082;&#1072;%20&#1085;&#1072;%20&#1073;&#1077;&#1090;&#1086;&#1085;%209-12.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44;&#1080;&#1089;&#1087;&#1077;&#1090;&#1095;&#1077;&#1088;&#1077;&#1079;&#1072;&#1094;&#1080;&#1103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2">
          <cell r="C2" t="str">
            <v>г.Московский к.24</v>
          </cell>
          <cell r="E2">
            <v>5</v>
          </cell>
          <cell r="G2" t="str">
            <v>С/слив</v>
          </cell>
        </row>
        <row r="3">
          <cell r="C3" t="str">
            <v>Дрожжино 2 дорога</v>
          </cell>
          <cell r="E3">
            <v>10</v>
          </cell>
          <cell r="G3" t="str">
            <v>Бадья</v>
          </cell>
        </row>
        <row r="4">
          <cell r="C4" t="str">
            <v>Бутово Парк поз.15</v>
          </cell>
          <cell r="E4">
            <v>15</v>
          </cell>
          <cell r="G4" t="str">
            <v>Насос</v>
          </cell>
        </row>
        <row r="5">
          <cell r="C5" t="str">
            <v>Нагорная 10</v>
          </cell>
          <cell r="E5">
            <v>20</v>
          </cell>
        </row>
        <row r="6">
          <cell r="C6" t="str">
            <v>Щербинка к.7</v>
          </cell>
          <cell r="E6">
            <v>25</v>
          </cell>
        </row>
        <row r="7">
          <cell r="C7" t="str">
            <v>Щербинка к.5-6</v>
          </cell>
          <cell r="E7">
            <v>30</v>
          </cell>
        </row>
        <row r="8">
          <cell r="C8" t="str">
            <v>Дрожжино 1 к.2</v>
          </cell>
          <cell r="E8">
            <v>35</v>
          </cell>
        </row>
        <row r="9">
          <cell r="C9" t="str">
            <v>Бутово Парк</v>
          </cell>
          <cell r="E9">
            <v>40</v>
          </cell>
        </row>
        <row r="10">
          <cell r="C10" t="str">
            <v>Видное Благоустройство</v>
          </cell>
        </row>
        <row r="11">
          <cell r="C11" t="str">
            <v>Видное ДДУ</v>
          </cell>
        </row>
        <row r="12">
          <cell r="C12" t="str">
            <v>Горки Ленинского района</v>
          </cell>
        </row>
        <row r="13">
          <cell r="C13" t="str">
            <v>Дрожжино 2 корп. 11</v>
          </cell>
        </row>
        <row r="14">
          <cell r="C14" t="str">
            <v>Дрожжино 2 корп. 13</v>
          </cell>
        </row>
        <row r="15">
          <cell r="C15" t="str">
            <v>Дрожжино 2 корп. 15</v>
          </cell>
        </row>
        <row r="16">
          <cell r="C16" t="str">
            <v>Дрожжино 2 корп. 15/1</v>
          </cell>
        </row>
        <row r="17">
          <cell r="C17" t="str">
            <v>Дрожжино 2 корп. 15/2</v>
          </cell>
        </row>
        <row r="18">
          <cell r="C18" t="str">
            <v>Дрожжино 2 корп. 17</v>
          </cell>
        </row>
        <row r="19">
          <cell r="C19" t="str">
            <v>Дрожжино 2, дорога</v>
          </cell>
        </row>
        <row r="20">
          <cell r="C20" t="str">
            <v>Дрожжино-2 школа</v>
          </cell>
        </row>
        <row r="21">
          <cell r="C21" t="str">
            <v xml:space="preserve"> Лесное озеро</v>
          </cell>
        </row>
        <row r="22">
          <cell r="C22" t="str">
            <v>Пыхтино</v>
          </cell>
        </row>
        <row r="23">
          <cell r="C23" t="str">
            <v>Электролитный проезд</v>
          </cell>
        </row>
        <row r="24">
          <cell r="C24" t="str">
            <v>Брянская ул.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спечерская служба"/>
      <sheetName val="План ФАКТ по отгрузке"/>
      <sheetName val="Лист10"/>
      <sheetName val="журнал План-Факт"/>
      <sheetName val="Контрагент"/>
      <sheetName val="Проект"/>
      <sheetName val="Позиция"/>
      <sheetName val="Подтверждение"/>
      <sheetName val="Статус"/>
      <sheetName val="Завод"/>
      <sheetName val="Остатки с 09 до 09"/>
      <sheetName val="Общий журнал заявок для УПТК"/>
      <sheetName val="Заявка на транспорт БЕТОМАКСУ"/>
      <sheetName val="журнал заявок на транспорт"/>
      <sheetName val="Реестр на отгрузку"/>
      <sheetName val="Сводная диаграмма"/>
      <sheetName val="Общий жур. отказы от поставок"/>
      <sheetName val="Общий жур. План-Факт по заявке"/>
      <sheetName val="ФИО"/>
      <sheetName val="Способы подачи"/>
      <sheetName val="журнал реестра на отгрузку"/>
      <sheetName val="Причина отказа"/>
      <sheetName val="Продукция"/>
      <sheetName val="Элект.журнал по отгрузке"/>
      <sheetName val="Не удалять"/>
      <sheetName val="Кузнецов реестр"/>
      <sheetName val="Общий реестр на отгрузку Кузнец"/>
      <sheetName val="Подтверждение заявок для УПТК"/>
      <sheetName val="План Факт по заявке"/>
      <sheetName val="Отказы от поста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B1" t="str">
            <v>Ф.И.О</v>
          </cell>
        </row>
        <row r="2">
          <cell r="B2" t="str">
            <v>Васина</v>
          </cell>
        </row>
        <row r="3">
          <cell r="B3" t="str">
            <v>Литонина</v>
          </cell>
        </row>
        <row r="4">
          <cell r="B4" t="str">
            <v>Сазонкина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ables/table1.xml><?xml version="1.0" encoding="utf-8"?>
<table xmlns="http://schemas.openxmlformats.org/spreadsheetml/2006/main" id="1" name="Таблица13" displayName="Таблица13" ref="B9:N69" totalsRowShown="0" headerRowDxfId="20" tableBorderDxfId="19">
  <autoFilter ref="B9:N69"/>
  <tableColumns count="13">
    <tableColumn id="1" name="Дата" dataDxfId="18"/>
    <tableColumn id="12" name="Завод" dataDxfId="17"/>
    <tableColumn id="2" name="Клиент" dataDxfId="16"/>
    <tableColumn id="3" name="Проект" dataDxfId="15"/>
    <tableColumn id="4" name="Объект" dataDxfId="14"/>
    <tableColumn id="5" name="Расстояние, км" dataDxfId="13"/>
    <tableColumn id="6" name="Продукция" dataDxfId="12"/>
    <tableColumn id="7" name="Кол-во, м³ (Заказ)" dataDxfId="11"/>
    <tableColumn id="8" name="Причина отказа" dataDxfId="10"/>
    <tableColumn id="9" name="Отгруженно всего сут/м³" dataDxfId="9"/>
    <tableColumn id="10" name="кол-во работающих АБС, шт" dataDxfId="8"/>
    <tableColumn id="11" name="Комментарий" dataDxfId="7"/>
    <tableColumn id="13" name="Промежуточный итог" dataDxfId="6">
      <calculatedColumnFormula>IF(Таблица13[[#This Row],[Дата]]="","",IF(B9&lt;&gt;Таблица13[[#This Row],[Дата]],Таблица13[[#This Row],[Отгруженно всего сут/м³]],""))</calculatedColumnFormula>
    </tableColumn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id="2" name="Таблица15" displayName="Таблица15" ref="B2:B6" totalsRowShown="0" headerRowDxfId="5" dataDxfId="4">
  <autoFilter ref="B2:B6"/>
  <sortState ref="B3:B6">
    <sortCondition ref="B3"/>
  </sortState>
  <tableColumns count="1">
    <tableColumn id="1" name="Причина отказа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Таблица4" displayName="Таблица4" ref="B2:B19" totalsRowShown="0">
  <autoFilter ref="B2:B19"/>
  <tableColumns count="1">
    <tableColumn id="1" name="Продукция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Таблица2" displayName="Таблица2" ref="B2:B35" totalsRowShown="0" headerRowDxfId="2">
  <autoFilter ref="B2:B35"/>
  <sortState ref="B3:B35">
    <sortCondition ref="B3"/>
  </sortState>
  <tableColumns count="1">
    <tableColumn id="1" name="Контрагент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Таблица5" displayName="Таблица5" ref="B2:B16" totalsRowShown="0" headerRowDxfId="1">
  <autoFilter ref="B2:B16"/>
  <sortState ref="B3:B8">
    <sortCondition ref="B3"/>
  </sortState>
  <tableColumns count="1">
    <tableColumn id="1" name="Проект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Таблица6" displayName="Таблица6" ref="B2:B32" totalsRowShown="0" headerRowDxfId="0">
  <autoFilter ref="B2:B32"/>
  <sortState ref="B3:B25">
    <sortCondition ref="B3"/>
  </sortState>
  <tableColumns count="1">
    <tableColumn id="1" name="Позиция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Таблица9" displayName="Таблица9" ref="B2:B8" totalsRowShown="0">
  <autoFilter ref="B2:B8"/>
  <sortState ref="B3:B4">
    <sortCondition ref="B3"/>
  </sortState>
  <tableColumns count="1">
    <tableColumn id="1" name="Завод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9" tint="-0.249977111117893"/>
  </sheetPr>
  <dimension ref="A1:O69"/>
  <sheetViews>
    <sheetView tabSelected="1" zoomScale="80" zoomScaleNormal="80" workbookViewId="0">
      <pane ySplit="9" topLeftCell="A61" activePane="bottomLeft" state="frozen"/>
      <selection pane="bottomLeft" activeCell="D71" sqref="D71"/>
    </sheetView>
  </sheetViews>
  <sheetFormatPr defaultRowHeight="15" x14ac:dyDescent="0.25"/>
  <cols>
    <col min="1" max="1" width="2.28515625" customWidth="1"/>
    <col min="2" max="2" width="12.140625" style="27" customWidth="1"/>
    <col min="3" max="3" width="18.7109375" style="28" bestFit="1" customWidth="1"/>
    <col min="4" max="4" width="29.28515625" customWidth="1"/>
    <col min="5" max="5" width="30.28515625" customWidth="1"/>
    <col min="6" max="6" width="36.85546875" customWidth="1"/>
    <col min="7" max="7" width="16" style="29" customWidth="1"/>
    <col min="8" max="8" width="28.42578125" customWidth="1"/>
    <col min="9" max="9" width="18.28515625" style="30" customWidth="1"/>
    <col min="10" max="10" width="21.42578125" customWidth="1"/>
    <col min="11" max="11" width="15.28515625" customWidth="1"/>
    <col min="12" max="12" width="16.85546875" customWidth="1"/>
    <col min="13" max="13" width="78.140625" bestFit="1" customWidth="1"/>
    <col min="14" max="14" width="8.5703125" style="6" customWidth="1"/>
    <col min="17" max="17" width="18.42578125" customWidth="1"/>
  </cols>
  <sheetData>
    <row r="1" spans="1:15" ht="15.75" thickBot="1" x14ac:dyDescent="0.3">
      <c r="A1" s="1"/>
      <c r="B1" s="2"/>
      <c r="C1" s="3"/>
      <c r="D1" s="1"/>
      <c r="E1" s="1"/>
      <c r="F1" s="1"/>
      <c r="G1" s="4"/>
      <c r="H1" s="1"/>
      <c r="I1" s="5"/>
      <c r="J1" s="1"/>
      <c r="K1" s="1"/>
      <c r="L1" s="1"/>
      <c r="M1" s="1"/>
      <c r="N1" s="41"/>
      <c r="O1" s="1"/>
    </row>
    <row r="2" spans="1:15" ht="21" x14ac:dyDescent="0.35">
      <c r="A2" s="1"/>
      <c r="B2" s="2"/>
      <c r="C2" s="3"/>
      <c r="D2" s="1"/>
      <c r="E2" s="1"/>
      <c r="F2" s="1"/>
      <c r="G2" s="4"/>
      <c r="H2" s="7" t="s">
        <v>0</v>
      </c>
      <c r="I2" s="8">
        <f>SUBTOTAL(109,$I$10:$I$15682)</f>
        <v>531</v>
      </c>
      <c r="J2" s="1"/>
      <c r="K2" s="1"/>
      <c r="L2" s="1"/>
      <c r="M2" s="1"/>
      <c r="N2" s="41"/>
      <c r="O2" s="1"/>
    </row>
    <row r="3" spans="1:15" ht="21" x14ac:dyDescent="0.35">
      <c r="A3" s="1"/>
      <c r="B3" s="2"/>
      <c r="C3" s="3"/>
      <c r="D3" s="1"/>
      <c r="E3" s="1"/>
      <c r="F3" s="1"/>
      <c r="G3" s="4"/>
      <c r="H3" s="9" t="s">
        <v>1</v>
      </c>
      <c r="I3" s="10">
        <f ca="1">SUMPRODUCT(SUBTOTAL(109,INDIRECT("I"&amp;ROW($I$10:$I$15682)))*($J$10:$J$15682=H3))</f>
        <v>83</v>
      </c>
      <c r="J3" s="1"/>
      <c r="K3" s="1"/>
      <c r="L3" s="1"/>
      <c r="M3" s="1"/>
      <c r="N3" s="41"/>
      <c r="O3" s="1"/>
    </row>
    <row r="4" spans="1:15" ht="21" x14ac:dyDescent="0.35">
      <c r="A4" s="1"/>
      <c r="B4" s="2"/>
      <c r="C4" s="3"/>
      <c r="D4" s="1"/>
      <c r="E4" s="1"/>
      <c r="F4" s="1"/>
      <c r="G4" s="4"/>
      <c r="H4" s="9" t="s">
        <v>2</v>
      </c>
      <c r="I4" s="11">
        <f ca="1">SUMPRODUCT(SUBTOTAL(109,INDIRECT("I"&amp;ROW($I$10:$I$15682)))*($J$10:$J$15682=H4))</f>
        <v>448</v>
      </c>
      <c r="J4" s="1"/>
      <c r="K4" s="1"/>
      <c r="L4" s="1"/>
      <c r="M4" s="1"/>
      <c r="N4" s="41"/>
      <c r="O4" s="1"/>
    </row>
    <row r="5" spans="1:15" ht="21" x14ac:dyDescent="0.35">
      <c r="A5" s="1"/>
      <c r="B5" s="2"/>
      <c r="C5" s="3"/>
      <c r="D5" s="1"/>
      <c r="E5" s="1"/>
      <c r="F5" s="1"/>
      <c r="G5" s="4"/>
      <c r="H5" s="9" t="s">
        <v>3</v>
      </c>
      <c r="I5" s="12">
        <f ca="1">SUMPRODUCT(SUBTOTAL(109,INDIRECT("I"&amp;ROW($I$10:$I$15682)))*($J$10:$J$15682=H5))</f>
        <v>0</v>
      </c>
      <c r="J5" s="1"/>
      <c r="K5" s="1"/>
      <c r="L5" s="1"/>
      <c r="M5" s="1"/>
      <c r="N5" s="41"/>
      <c r="O5" s="1"/>
    </row>
    <row r="6" spans="1:15" ht="21.75" thickBot="1" x14ac:dyDescent="0.4">
      <c r="A6" s="1"/>
      <c r="B6" s="2"/>
      <c r="C6" s="3"/>
      <c r="D6" s="1"/>
      <c r="E6" s="1"/>
      <c r="F6" s="1"/>
      <c r="G6" s="4"/>
      <c r="H6" s="13" t="s">
        <v>4</v>
      </c>
      <c r="I6" s="14">
        <f>SUBTOTAL(109,$N$10:$N$15682)</f>
        <v>95.5</v>
      </c>
      <c r="J6" s="1"/>
      <c r="K6" s="1"/>
      <c r="L6" s="1"/>
      <c r="M6" s="1"/>
      <c r="N6" s="41"/>
      <c r="O6" s="1"/>
    </row>
    <row r="7" spans="1:15" ht="9" customHeight="1" thickBot="1" x14ac:dyDescent="0.3">
      <c r="A7" s="1"/>
      <c r="B7" s="2"/>
      <c r="C7" s="3"/>
      <c r="D7" s="1"/>
      <c r="E7" s="1"/>
      <c r="F7" s="1"/>
      <c r="G7" s="4"/>
      <c r="H7" s="1"/>
      <c r="I7" s="5"/>
      <c r="J7" s="1"/>
      <c r="K7" s="1"/>
      <c r="L7" s="1"/>
      <c r="M7" s="1"/>
      <c r="N7" s="41"/>
      <c r="O7" s="1"/>
    </row>
    <row r="8" spans="1:15" ht="42" customHeight="1" thickBot="1" x14ac:dyDescent="0.3">
      <c r="B8" s="38" t="s">
        <v>5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</row>
    <row r="9" spans="1:15" ht="123.75" customHeight="1" x14ac:dyDescent="0.25">
      <c r="B9" s="15" t="s">
        <v>6</v>
      </c>
      <c r="C9" s="16" t="s">
        <v>7</v>
      </c>
      <c r="D9" s="16" t="s">
        <v>8</v>
      </c>
      <c r="E9" s="16" t="s">
        <v>9</v>
      </c>
      <c r="F9" s="16" t="s">
        <v>10</v>
      </c>
      <c r="G9" s="16" t="s">
        <v>11</v>
      </c>
      <c r="H9" s="16" t="s">
        <v>12</v>
      </c>
      <c r="I9" s="17" t="s">
        <v>13</v>
      </c>
      <c r="J9" s="16" t="s">
        <v>14</v>
      </c>
      <c r="K9" s="18" t="s">
        <v>15</v>
      </c>
      <c r="L9" s="16" t="s">
        <v>16</v>
      </c>
      <c r="M9" s="19" t="s">
        <v>17</v>
      </c>
      <c r="N9" s="20" t="s">
        <v>18</v>
      </c>
    </row>
    <row r="10" spans="1:15" x14ac:dyDescent="0.25">
      <c r="B10" s="21">
        <v>42374</v>
      </c>
      <c r="C10" s="22" t="s">
        <v>19</v>
      </c>
      <c r="D10" s="23" t="s">
        <v>20</v>
      </c>
      <c r="E10" s="23"/>
      <c r="F10" s="23" t="s">
        <v>21</v>
      </c>
      <c r="G10" s="24"/>
      <c r="H10" s="23" t="s">
        <v>22</v>
      </c>
      <c r="I10" s="25">
        <v>50</v>
      </c>
      <c r="J10" s="24" t="s">
        <v>2</v>
      </c>
      <c r="K10" s="24">
        <v>4</v>
      </c>
      <c r="L10" s="24">
        <v>3</v>
      </c>
      <c r="M10" s="23" t="s">
        <v>23</v>
      </c>
      <c r="N10" s="26">
        <f>IF(Таблица13[[#This Row],[Дата]]="","",IF(B9&lt;&gt;Таблица13[[#This Row],[Дата]],Таблица13[[#This Row],[Отгруженно всего сут/м³]],""))</f>
        <v>4</v>
      </c>
    </row>
    <row r="11" spans="1:15" x14ac:dyDescent="0.25">
      <c r="B11" s="21">
        <v>42377</v>
      </c>
      <c r="C11" s="22" t="s">
        <v>19</v>
      </c>
      <c r="D11" s="23" t="s">
        <v>24</v>
      </c>
      <c r="E11" s="23"/>
      <c r="F11" s="23" t="s">
        <v>25</v>
      </c>
      <c r="G11" s="24"/>
      <c r="H11" s="23" t="s">
        <v>26</v>
      </c>
      <c r="I11" s="25">
        <v>2</v>
      </c>
      <c r="J11" s="24" t="s">
        <v>2</v>
      </c>
      <c r="K11" s="24">
        <v>0</v>
      </c>
      <c r="L11" s="24">
        <v>3</v>
      </c>
      <c r="M11" s="23" t="s">
        <v>23</v>
      </c>
      <c r="N11" s="26">
        <f>IF(Таблица13[[#This Row],[Дата]]="","",IF(B10&lt;&gt;Таблица13[[#This Row],[Дата]],Таблица13[[#This Row],[Отгруженно всего сут/м³]],""))</f>
        <v>0</v>
      </c>
    </row>
    <row r="12" spans="1:15" x14ac:dyDescent="0.25">
      <c r="B12" s="21">
        <v>42377</v>
      </c>
      <c r="C12" s="22" t="s">
        <v>19</v>
      </c>
      <c r="D12" s="23" t="s">
        <v>24</v>
      </c>
      <c r="E12" s="23"/>
      <c r="F12" s="23" t="s">
        <v>27</v>
      </c>
      <c r="G12" s="24"/>
      <c r="H12" s="23" t="s">
        <v>26</v>
      </c>
      <c r="I12" s="25">
        <v>2</v>
      </c>
      <c r="J12" s="24" t="s">
        <v>2</v>
      </c>
      <c r="K12" s="24">
        <v>0</v>
      </c>
      <c r="L12" s="24">
        <v>3</v>
      </c>
      <c r="M12" s="23" t="s">
        <v>23</v>
      </c>
      <c r="N12" s="26" t="str">
        <f>IF(Таблица13[[#This Row],[Дата]]="","",IF(B11&lt;&gt;Таблица13[[#This Row],[Дата]],Таблица13[[#This Row],[Отгруженно всего сут/м³]],""))</f>
        <v/>
      </c>
    </row>
    <row r="13" spans="1:15" x14ac:dyDescent="0.25">
      <c r="B13" s="21">
        <v>42377</v>
      </c>
      <c r="C13" s="22" t="s">
        <v>19</v>
      </c>
      <c r="D13" s="23" t="s">
        <v>24</v>
      </c>
      <c r="E13" s="23"/>
      <c r="F13" s="23" t="s">
        <v>28</v>
      </c>
      <c r="G13" s="24"/>
      <c r="H13" s="23" t="s">
        <v>29</v>
      </c>
      <c r="I13" s="25">
        <v>15</v>
      </c>
      <c r="J13" s="24" t="s">
        <v>2</v>
      </c>
      <c r="K13" s="24">
        <v>0</v>
      </c>
      <c r="L13" s="24">
        <v>3</v>
      </c>
      <c r="M13" s="23" t="s">
        <v>23</v>
      </c>
      <c r="N13" s="26" t="str">
        <f>IF(Таблица13[[#This Row],[Дата]]="","",IF(B12&lt;&gt;Таблица13[[#This Row],[Дата]],Таблица13[[#This Row],[Отгруженно всего сут/м³]],""))</f>
        <v/>
      </c>
    </row>
    <row r="14" spans="1:15" x14ac:dyDescent="0.25">
      <c r="B14" s="21">
        <v>42377</v>
      </c>
      <c r="C14" s="22" t="s">
        <v>19</v>
      </c>
      <c r="D14" s="23" t="s">
        <v>24</v>
      </c>
      <c r="E14" s="23"/>
      <c r="F14" s="23" t="s">
        <v>30</v>
      </c>
      <c r="G14" s="24"/>
      <c r="H14" s="23" t="s">
        <v>26</v>
      </c>
      <c r="I14" s="25">
        <v>5</v>
      </c>
      <c r="J14" s="24" t="s">
        <v>2</v>
      </c>
      <c r="K14" s="24">
        <v>0</v>
      </c>
      <c r="L14" s="24">
        <v>3</v>
      </c>
      <c r="M14" s="23" t="s">
        <v>23</v>
      </c>
      <c r="N14" s="26" t="str">
        <f>IF(Таблица13[[#This Row],[Дата]]="","",IF(B13&lt;&gt;Таблица13[[#This Row],[Дата]],Таблица13[[#This Row],[Отгруженно всего сут/м³]],""))</f>
        <v/>
      </c>
    </row>
    <row r="15" spans="1:15" x14ac:dyDescent="0.25">
      <c r="B15" s="21">
        <v>42377</v>
      </c>
      <c r="C15" s="22" t="s">
        <v>19</v>
      </c>
      <c r="D15" s="23" t="s">
        <v>31</v>
      </c>
      <c r="E15" s="23"/>
      <c r="F15" s="23" t="s">
        <v>32</v>
      </c>
      <c r="G15" s="24"/>
      <c r="H15" s="23" t="s">
        <v>33</v>
      </c>
      <c r="I15" s="25">
        <v>10</v>
      </c>
      <c r="J15" s="24" t="s">
        <v>2</v>
      </c>
      <c r="K15" s="24">
        <v>0</v>
      </c>
      <c r="L15" s="24">
        <v>3</v>
      </c>
      <c r="M15" s="23" t="s">
        <v>23</v>
      </c>
      <c r="N15" s="26" t="str">
        <f>IF(Таблица13[[#This Row],[Дата]]="","",IF(B14&lt;&gt;Таблица13[[#This Row],[Дата]],Таблица13[[#This Row],[Отгруженно всего сут/м³]],""))</f>
        <v/>
      </c>
    </row>
    <row r="16" spans="1:15" x14ac:dyDescent="0.25">
      <c r="B16" s="21">
        <v>42377</v>
      </c>
      <c r="C16" s="22" t="s">
        <v>19</v>
      </c>
      <c r="D16" s="23" t="s">
        <v>34</v>
      </c>
      <c r="E16" s="23"/>
      <c r="F16" s="23" t="s">
        <v>35</v>
      </c>
      <c r="G16" s="24"/>
      <c r="H16" s="23" t="s">
        <v>22</v>
      </c>
      <c r="I16" s="25">
        <v>50</v>
      </c>
      <c r="J16" s="24" t="s">
        <v>2</v>
      </c>
      <c r="K16" s="24">
        <v>0</v>
      </c>
      <c r="L16" s="24">
        <v>3</v>
      </c>
      <c r="M16" s="23" t="s">
        <v>23</v>
      </c>
      <c r="N16" s="26" t="str">
        <f>IF(Таблица13[[#This Row],[Дата]]="","",IF(B15&lt;&gt;Таблица13[[#This Row],[Дата]],Таблица13[[#This Row],[Отгруженно всего сут/м³]],""))</f>
        <v/>
      </c>
    </row>
    <row r="17" spans="2:14" x14ac:dyDescent="0.25">
      <c r="B17" s="21">
        <v>42378</v>
      </c>
      <c r="C17" s="22" t="s">
        <v>19</v>
      </c>
      <c r="D17" s="23" t="s">
        <v>24</v>
      </c>
      <c r="E17" s="23"/>
      <c r="F17" s="23" t="s">
        <v>25</v>
      </c>
      <c r="G17" s="24"/>
      <c r="H17" s="23" t="s">
        <v>26</v>
      </c>
      <c r="I17" s="25">
        <v>2</v>
      </c>
      <c r="J17" s="24" t="s">
        <v>1</v>
      </c>
      <c r="K17" s="24">
        <v>0</v>
      </c>
      <c r="L17" s="24">
        <v>3</v>
      </c>
      <c r="M17" s="23" t="s">
        <v>36</v>
      </c>
      <c r="N17" s="26">
        <f>IF(Таблица13[[#This Row],[Дата]]="","",IF(B16&lt;&gt;Таблица13[[#This Row],[Дата]],Таблица13[[#This Row],[Отгруженно всего сут/м³]],""))</f>
        <v>0</v>
      </c>
    </row>
    <row r="18" spans="2:14" x14ac:dyDescent="0.25">
      <c r="B18" s="21">
        <v>42378</v>
      </c>
      <c r="C18" s="22" t="s">
        <v>19</v>
      </c>
      <c r="D18" s="23" t="s">
        <v>24</v>
      </c>
      <c r="E18" s="23"/>
      <c r="F18" s="23" t="s">
        <v>27</v>
      </c>
      <c r="G18" s="24"/>
      <c r="H18" s="23" t="s">
        <v>26</v>
      </c>
      <c r="I18" s="25">
        <v>2</v>
      </c>
      <c r="J18" s="24" t="s">
        <v>1</v>
      </c>
      <c r="K18" s="24">
        <v>0</v>
      </c>
      <c r="L18" s="24">
        <v>3</v>
      </c>
      <c r="M18" s="23" t="s">
        <v>36</v>
      </c>
      <c r="N18" s="26" t="str">
        <f>IF(Таблица13[[#This Row],[Дата]]="","",IF(B17&lt;&gt;Таблица13[[#This Row],[Дата]],Таблица13[[#This Row],[Отгруженно всего сут/м³]],""))</f>
        <v/>
      </c>
    </row>
    <row r="19" spans="2:14" x14ac:dyDescent="0.25">
      <c r="B19" s="21">
        <v>42378</v>
      </c>
      <c r="C19" s="22" t="s">
        <v>19</v>
      </c>
      <c r="D19" s="23" t="s">
        <v>24</v>
      </c>
      <c r="E19" s="23"/>
      <c r="F19" s="23" t="s">
        <v>28</v>
      </c>
      <c r="G19" s="24"/>
      <c r="H19" s="23" t="s">
        <v>29</v>
      </c>
      <c r="I19" s="25">
        <v>15</v>
      </c>
      <c r="J19" s="24" t="s">
        <v>1</v>
      </c>
      <c r="K19" s="24">
        <v>0</v>
      </c>
      <c r="L19" s="24">
        <v>3</v>
      </c>
      <c r="M19" s="23" t="s">
        <v>36</v>
      </c>
      <c r="N19" s="26" t="str">
        <f>IF(Таблица13[[#This Row],[Дата]]="","",IF(B18&lt;&gt;Таблица13[[#This Row],[Дата]],Таблица13[[#This Row],[Отгруженно всего сут/м³]],""))</f>
        <v/>
      </c>
    </row>
    <row r="20" spans="2:14" x14ac:dyDescent="0.25">
      <c r="B20" s="21">
        <v>42378</v>
      </c>
      <c r="C20" s="22" t="s">
        <v>19</v>
      </c>
      <c r="D20" s="23" t="s">
        <v>24</v>
      </c>
      <c r="E20" s="23"/>
      <c r="F20" s="23" t="s">
        <v>30</v>
      </c>
      <c r="G20" s="24"/>
      <c r="H20" s="23" t="s">
        <v>26</v>
      </c>
      <c r="I20" s="25">
        <v>5</v>
      </c>
      <c r="J20" s="24" t="s">
        <v>1</v>
      </c>
      <c r="K20" s="24">
        <v>0</v>
      </c>
      <c r="L20" s="24">
        <v>3</v>
      </c>
      <c r="M20" s="23" t="s">
        <v>36</v>
      </c>
      <c r="N20" s="26" t="str">
        <f>IF(Таблица13[[#This Row],[Дата]]="","",IF(B19&lt;&gt;Таблица13[[#This Row],[Дата]],Таблица13[[#This Row],[Отгруженно всего сут/м³]],""))</f>
        <v/>
      </c>
    </row>
    <row r="21" spans="2:14" x14ac:dyDescent="0.25">
      <c r="B21" s="21">
        <v>42378</v>
      </c>
      <c r="C21" s="22" t="s">
        <v>19</v>
      </c>
      <c r="D21" s="23" t="s">
        <v>31</v>
      </c>
      <c r="E21" s="23"/>
      <c r="F21" s="23" t="s">
        <v>32</v>
      </c>
      <c r="G21" s="24"/>
      <c r="H21" s="23" t="s">
        <v>33</v>
      </c>
      <c r="I21" s="25">
        <v>10</v>
      </c>
      <c r="J21" s="24" t="s">
        <v>1</v>
      </c>
      <c r="K21" s="24">
        <v>0</v>
      </c>
      <c r="L21" s="24">
        <v>3</v>
      </c>
      <c r="M21" s="23" t="s">
        <v>36</v>
      </c>
      <c r="N21" s="26" t="str">
        <f>IF(Таблица13[[#This Row],[Дата]]="","",IF(B20&lt;&gt;Таблица13[[#This Row],[Дата]],Таблица13[[#This Row],[Отгруженно всего сут/м³]],""))</f>
        <v/>
      </c>
    </row>
    <row r="22" spans="2:14" x14ac:dyDescent="0.25">
      <c r="B22" s="21">
        <v>42379</v>
      </c>
      <c r="C22" s="22" t="s">
        <v>19</v>
      </c>
      <c r="D22" s="23" t="s">
        <v>24</v>
      </c>
      <c r="E22" s="23"/>
      <c r="F22" s="23" t="s">
        <v>25</v>
      </c>
      <c r="G22" s="24"/>
      <c r="H22" s="23" t="s">
        <v>26</v>
      </c>
      <c r="I22" s="25">
        <v>2</v>
      </c>
      <c r="J22" s="24" t="s">
        <v>1</v>
      </c>
      <c r="K22" s="24">
        <v>0</v>
      </c>
      <c r="L22" s="24">
        <v>3</v>
      </c>
      <c r="M22" s="23" t="s">
        <v>36</v>
      </c>
      <c r="N22" s="26">
        <f>IF(Таблица13[[#This Row],[Дата]]="","",IF(B21&lt;&gt;Таблица13[[#This Row],[Дата]],Таблица13[[#This Row],[Отгруженно всего сут/м³]],""))</f>
        <v>0</v>
      </c>
    </row>
    <row r="23" spans="2:14" x14ac:dyDescent="0.25">
      <c r="B23" s="21">
        <v>42379</v>
      </c>
      <c r="C23" s="22" t="s">
        <v>19</v>
      </c>
      <c r="D23" s="23" t="s">
        <v>24</v>
      </c>
      <c r="E23" s="23"/>
      <c r="F23" s="23" t="s">
        <v>27</v>
      </c>
      <c r="G23" s="24"/>
      <c r="H23" s="23" t="s">
        <v>26</v>
      </c>
      <c r="I23" s="25">
        <v>2</v>
      </c>
      <c r="J23" s="24" t="s">
        <v>1</v>
      </c>
      <c r="K23" s="24">
        <v>0</v>
      </c>
      <c r="L23" s="24">
        <v>3</v>
      </c>
      <c r="M23" s="23" t="s">
        <v>36</v>
      </c>
      <c r="N23" s="26" t="str">
        <f>IF(Таблица13[[#This Row],[Дата]]="","",IF(B22&lt;&gt;Таблица13[[#This Row],[Дата]],Таблица13[[#This Row],[Отгруженно всего сут/м³]],""))</f>
        <v/>
      </c>
    </row>
    <row r="24" spans="2:14" x14ac:dyDescent="0.25">
      <c r="B24" s="21">
        <v>42379</v>
      </c>
      <c r="C24" s="22" t="s">
        <v>19</v>
      </c>
      <c r="D24" s="23" t="s">
        <v>24</v>
      </c>
      <c r="E24" s="23"/>
      <c r="F24" s="23" t="s">
        <v>28</v>
      </c>
      <c r="G24" s="24"/>
      <c r="H24" s="23" t="s">
        <v>29</v>
      </c>
      <c r="I24" s="25">
        <v>15</v>
      </c>
      <c r="J24" s="24" t="s">
        <v>1</v>
      </c>
      <c r="K24" s="24">
        <v>0</v>
      </c>
      <c r="L24" s="24">
        <v>3</v>
      </c>
      <c r="M24" s="23" t="s">
        <v>36</v>
      </c>
      <c r="N24" s="26" t="str">
        <f>IF(Таблица13[[#This Row],[Дата]]="","",IF(B23&lt;&gt;Таблица13[[#This Row],[Дата]],Таблица13[[#This Row],[Отгруженно всего сут/м³]],""))</f>
        <v/>
      </c>
    </row>
    <row r="25" spans="2:14" x14ac:dyDescent="0.25">
      <c r="B25" s="21">
        <v>42379</v>
      </c>
      <c r="C25" s="22" t="s">
        <v>19</v>
      </c>
      <c r="D25" s="23" t="s">
        <v>24</v>
      </c>
      <c r="E25" s="23"/>
      <c r="F25" s="23" t="s">
        <v>30</v>
      </c>
      <c r="G25" s="24"/>
      <c r="H25" s="23" t="s">
        <v>26</v>
      </c>
      <c r="I25" s="25">
        <v>5</v>
      </c>
      <c r="J25" s="24" t="s">
        <v>1</v>
      </c>
      <c r="K25" s="24">
        <v>0</v>
      </c>
      <c r="L25" s="24">
        <v>3</v>
      </c>
      <c r="M25" s="23" t="s">
        <v>36</v>
      </c>
      <c r="N25" s="26" t="str">
        <f>IF(Таблица13[[#This Row],[Дата]]="","",IF(B24&lt;&gt;Таблица13[[#This Row],[Дата]],Таблица13[[#This Row],[Отгруженно всего сут/м³]],""))</f>
        <v/>
      </c>
    </row>
    <row r="26" spans="2:14" x14ac:dyDescent="0.25">
      <c r="B26" s="21">
        <v>42379</v>
      </c>
      <c r="C26" s="22" t="s">
        <v>19</v>
      </c>
      <c r="D26" s="23" t="s">
        <v>31</v>
      </c>
      <c r="E26" s="23"/>
      <c r="F26" s="23" t="s">
        <v>32</v>
      </c>
      <c r="G26" s="24"/>
      <c r="H26" s="23" t="s">
        <v>33</v>
      </c>
      <c r="I26" s="25">
        <v>10</v>
      </c>
      <c r="J26" s="24" t="s">
        <v>1</v>
      </c>
      <c r="K26" s="24">
        <v>0</v>
      </c>
      <c r="L26" s="24">
        <v>3</v>
      </c>
      <c r="M26" s="23" t="s">
        <v>36</v>
      </c>
      <c r="N26" s="26" t="str">
        <f>IF(Таблица13[[#This Row],[Дата]]="","",IF(B25&lt;&gt;Таблица13[[#This Row],[Дата]],Таблица13[[#This Row],[Отгруженно всего сут/м³]],""))</f>
        <v/>
      </c>
    </row>
    <row r="27" spans="2:14" x14ac:dyDescent="0.25">
      <c r="B27" s="21">
        <v>42380</v>
      </c>
      <c r="C27" s="22" t="s">
        <v>19</v>
      </c>
      <c r="D27" s="23" t="s">
        <v>24</v>
      </c>
      <c r="E27" s="23"/>
      <c r="F27" s="23" t="s">
        <v>27</v>
      </c>
      <c r="G27" s="24"/>
      <c r="H27" s="23" t="s">
        <v>26</v>
      </c>
      <c r="I27" s="25">
        <v>2</v>
      </c>
      <c r="J27" s="24" t="s">
        <v>2</v>
      </c>
      <c r="K27" s="24">
        <v>44.5</v>
      </c>
      <c r="L27" s="24">
        <v>3</v>
      </c>
      <c r="M27" s="23" t="s">
        <v>23</v>
      </c>
      <c r="N27" s="26">
        <f>IF(Таблица13[[#This Row],[Дата]]="","",IF(B26&lt;&gt;Таблица13[[#This Row],[Дата]],Таблица13[[#This Row],[Отгруженно всего сут/м³]],""))</f>
        <v>44.5</v>
      </c>
    </row>
    <row r="28" spans="2:14" x14ac:dyDescent="0.25">
      <c r="B28" s="21">
        <v>42380</v>
      </c>
      <c r="C28" s="22" t="s">
        <v>19</v>
      </c>
      <c r="D28" s="23" t="s">
        <v>24</v>
      </c>
      <c r="E28" s="23"/>
      <c r="F28" s="23" t="s">
        <v>30</v>
      </c>
      <c r="G28" s="24"/>
      <c r="H28" s="23" t="s">
        <v>26</v>
      </c>
      <c r="I28" s="25">
        <v>5</v>
      </c>
      <c r="J28" s="24" t="s">
        <v>2</v>
      </c>
      <c r="K28" s="24">
        <v>44.5</v>
      </c>
      <c r="L28" s="24">
        <v>3</v>
      </c>
      <c r="M28" s="23" t="s">
        <v>23</v>
      </c>
      <c r="N28" s="26" t="str">
        <f>IF(Таблица13[[#This Row],[Дата]]="","",IF(B27&lt;&gt;Таблица13[[#This Row],[Дата]],Таблица13[[#This Row],[Отгруженно всего сут/м³]],""))</f>
        <v/>
      </c>
    </row>
    <row r="29" spans="2:14" x14ac:dyDescent="0.25">
      <c r="B29" s="21">
        <v>42380</v>
      </c>
      <c r="C29" s="22" t="s">
        <v>19</v>
      </c>
      <c r="D29" s="23" t="s">
        <v>31</v>
      </c>
      <c r="E29" s="23"/>
      <c r="F29" s="23" t="s">
        <v>32</v>
      </c>
      <c r="G29" s="24"/>
      <c r="H29" s="23" t="s">
        <v>33</v>
      </c>
      <c r="I29" s="25">
        <v>10</v>
      </c>
      <c r="J29" s="24" t="s">
        <v>2</v>
      </c>
      <c r="K29" s="24">
        <v>44.5</v>
      </c>
      <c r="L29" s="24">
        <v>3</v>
      </c>
      <c r="M29" s="23" t="s">
        <v>23</v>
      </c>
      <c r="N29" s="26" t="str">
        <f>IF(Таблица13[[#This Row],[Дата]]="","",IF(B28&lt;&gt;Таблица13[[#This Row],[Дата]],Таблица13[[#This Row],[Отгруженно всего сут/м³]],""))</f>
        <v/>
      </c>
    </row>
    <row r="30" spans="2:14" x14ac:dyDescent="0.25">
      <c r="B30" s="21">
        <v>42381</v>
      </c>
      <c r="C30" s="22" t="s">
        <v>19</v>
      </c>
      <c r="D30" s="23" t="s">
        <v>24</v>
      </c>
      <c r="E30" s="23"/>
      <c r="F30" s="23" t="s">
        <v>28</v>
      </c>
      <c r="G30" s="24"/>
      <c r="H30" s="23" t="s">
        <v>29</v>
      </c>
      <c r="I30" s="25">
        <v>15</v>
      </c>
      <c r="J30" s="24" t="s">
        <v>2</v>
      </c>
      <c r="K30" s="24">
        <v>13.5</v>
      </c>
      <c r="L30" s="24">
        <v>3</v>
      </c>
      <c r="M30" s="23" t="s">
        <v>23</v>
      </c>
      <c r="N30" s="26">
        <f>IF(Таблица13[[#This Row],[Дата]]="","",IF(B29&lt;&gt;Таблица13[[#This Row],[Дата]],Таблица13[[#This Row],[Отгруженно всего сут/м³]],""))</f>
        <v>13.5</v>
      </c>
    </row>
    <row r="31" spans="2:14" x14ac:dyDescent="0.25">
      <c r="B31" s="21">
        <v>42381</v>
      </c>
      <c r="C31" s="22" t="s">
        <v>19</v>
      </c>
      <c r="D31" s="23" t="s">
        <v>24</v>
      </c>
      <c r="E31" s="23"/>
      <c r="F31" s="23" t="s">
        <v>25</v>
      </c>
      <c r="G31" s="24"/>
      <c r="H31" s="23" t="s">
        <v>37</v>
      </c>
      <c r="I31" s="25">
        <v>1</v>
      </c>
      <c r="J31" s="24" t="s">
        <v>2</v>
      </c>
      <c r="K31" s="24">
        <v>13.5</v>
      </c>
      <c r="L31" s="24">
        <v>3</v>
      </c>
      <c r="M31" s="23" t="s">
        <v>23</v>
      </c>
      <c r="N31" s="26" t="str">
        <f>IF(Таблица13[[#This Row],[Дата]]="","",IF(B30&lt;&gt;Таблица13[[#This Row],[Дата]],Таблица13[[#This Row],[Отгруженно всего сут/м³]],""))</f>
        <v/>
      </c>
    </row>
    <row r="32" spans="2:14" x14ac:dyDescent="0.25">
      <c r="B32" s="21">
        <v>42381</v>
      </c>
      <c r="C32" s="22" t="s">
        <v>19</v>
      </c>
      <c r="D32" s="23" t="s">
        <v>38</v>
      </c>
      <c r="E32" s="23"/>
      <c r="F32" s="23" t="s">
        <v>39</v>
      </c>
      <c r="G32" s="24"/>
      <c r="H32" s="23" t="s">
        <v>40</v>
      </c>
      <c r="I32" s="25">
        <v>1</v>
      </c>
      <c r="J32" s="24" t="s">
        <v>2</v>
      </c>
      <c r="K32" s="24">
        <v>13.5</v>
      </c>
      <c r="L32" s="24">
        <v>3</v>
      </c>
      <c r="M32" s="23" t="s">
        <v>23</v>
      </c>
      <c r="N32" s="26" t="str">
        <f>IF(Таблица13[[#This Row],[Дата]]="","",IF(B31&lt;&gt;Таблица13[[#This Row],[Дата]],Таблица13[[#This Row],[Отгруженно всего сут/м³]],""))</f>
        <v/>
      </c>
    </row>
    <row r="33" spans="2:14" x14ac:dyDescent="0.25">
      <c r="B33" s="21">
        <v>42381</v>
      </c>
      <c r="C33" s="22" t="s">
        <v>19</v>
      </c>
      <c r="D33" s="23" t="s">
        <v>38</v>
      </c>
      <c r="E33" s="23"/>
      <c r="F33" s="23" t="s">
        <v>41</v>
      </c>
      <c r="G33" s="24"/>
      <c r="H33" s="23" t="s">
        <v>40</v>
      </c>
      <c r="I33" s="25">
        <v>4</v>
      </c>
      <c r="J33" s="24" t="s">
        <v>2</v>
      </c>
      <c r="K33" s="24">
        <v>13.5</v>
      </c>
      <c r="L33" s="24">
        <v>3</v>
      </c>
      <c r="M33" s="23" t="s">
        <v>23</v>
      </c>
      <c r="N33" s="26" t="str">
        <f>IF(Таблица13[[#This Row],[Дата]]="","",IF(B32&lt;&gt;Таблица13[[#This Row],[Дата]],Таблица13[[#This Row],[Отгруженно всего сут/м³]],""))</f>
        <v/>
      </c>
    </row>
    <row r="34" spans="2:14" x14ac:dyDescent="0.25">
      <c r="B34" s="21">
        <v>42381</v>
      </c>
      <c r="C34" s="22" t="s">
        <v>19</v>
      </c>
      <c r="D34" s="23" t="s">
        <v>42</v>
      </c>
      <c r="E34" s="23"/>
      <c r="F34" s="23" t="s">
        <v>43</v>
      </c>
      <c r="G34" s="24"/>
      <c r="H34" s="23" t="s">
        <v>40</v>
      </c>
      <c r="I34" s="25">
        <v>3</v>
      </c>
      <c r="J34" s="24" t="s">
        <v>2</v>
      </c>
      <c r="K34" s="24">
        <v>13.5</v>
      </c>
      <c r="L34" s="24">
        <v>3</v>
      </c>
      <c r="M34" s="23" t="s">
        <v>23</v>
      </c>
      <c r="N34" s="26" t="str">
        <f>IF(Таблица13[[#This Row],[Дата]]="","",IF(B33&lt;&gt;Таблица13[[#This Row],[Дата]],Таблица13[[#This Row],[Отгруженно всего сут/м³]],""))</f>
        <v/>
      </c>
    </row>
    <row r="35" spans="2:14" x14ac:dyDescent="0.25">
      <c r="B35" s="21">
        <v>42381</v>
      </c>
      <c r="C35" s="22" t="s">
        <v>19</v>
      </c>
      <c r="D35" s="23" t="s">
        <v>42</v>
      </c>
      <c r="E35" s="23"/>
      <c r="F35" s="23" t="s">
        <v>43</v>
      </c>
      <c r="G35" s="24"/>
      <c r="H35" s="23" t="s">
        <v>33</v>
      </c>
      <c r="I35" s="25">
        <v>15</v>
      </c>
      <c r="J35" s="24" t="s">
        <v>2</v>
      </c>
      <c r="K35" s="24">
        <v>13.5</v>
      </c>
      <c r="L35" s="24">
        <v>3</v>
      </c>
      <c r="M35" s="23" t="s">
        <v>23</v>
      </c>
      <c r="N35" s="26" t="str">
        <f>IF(Таблица13[[#This Row],[Дата]]="","",IF(B34&lt;&gt;Таблица13[[#This Row],[Дата]],Таблица13[[#This Row],[Отгруженно всего сут/м³]],""))</f>
        <v/>
      </c>
    </row>
    <row r="36" spans="2:14" x14ac:dyDescent="0.25">
      <c r="B36" s="21">
        <v>42381</v>
      </c>
      <c r="C36" s="22" t="s">
        <v>19</v>
      </c>
      <c r="D36" s="23" t="s">
        <v>24</v>
      </c>
      <c r="E36" s="23"/>
      <c r="F36" s="23" t="s">
        <v>30</v>
      </c>
      <c r="G36" s="24"/>
      <c r="H36" s="23" t="s">
        <v>26</v>
      </c>
      <c r="I36" s="25">
        <v>5</v>
      </c>
      <c r="J36" s="24" t="s">
        <v>2</v>
      </c>
      <c r="K36" s="24">
        <v>13.5</v>
      </c>
      <c r="L36" s="24">
        <v>3</v>
      </c>
      <c r="M36" s="23" t="s">
        <v>23</v>
      </c>
      <c r="N36" s="26" t="str">
        <f>IF(Таблица13[[#This Row],[Дата]]="","",IF(B35&lt;&gt;Таблица13[[#This Row],[Дата]],Таблица13[[#This Row],[Отгруженно всего сут/м³]],""))</f>
        <v/>
      </c>
    </row>
    <row r="37" spans="2:14" x14ac:dyDescent="0.25">
      <c r="B37" s="21">
        <v>42381</v>
      </c>
      <c r="C37" s="22" t="s">
        <v>19</v>
      </c>
      <c r="D37" s="23" t="s">
        <v>31</v>
      </c>
      <c r="E37" s="23"/>
      <c r="F37" s="23" t="s">
        <v>44</v>
      </c>
      <c r="G37" s="24"/>
      <c r="H37" s="23" t="s">
        <v>37</v>
      </c>
      <c r="I37" s="25">
        <v>2</v>
      </c>
      <c r="J37" s="24" t="s">
        <v>2</v>
      </c>
      <c r="K37" s="24">
        <v>13.5</v>
      </c>
      <c r="L37" s="24">
        <v>3</v>
      </c>
      <c r="M37" s="23" t="s">
        <v>23</v>
      </c>
      <c r="N37" s="26" t="str">
        <f>IF(Таблица13[[#This Row],[Дата]]="","",IF(B36&lt;&gt;Таблица13[[#This Row],[Дата]],Таблица13[[#This Row],[Отгруженно всего сут/м³]],""))</f>
        <v/>
      </c>
    </row>
    <row r="38" spans="2:14" x14ac:dyDescent="0.25">
      <c r="B38" s="21">
        <v>42381</v>
      </c>
      <c r="C38" s="22" t="s">
        <v>19</v>
      </c>
      <c r="D38" s="23" t="s">
        <v>24</v>
      </c>
      <c r="E38" s="23"/>
      <c r="F38" s="23" t="s">
        <v>27</v>
      </c>
      <c r="G38" s="24"/>
      <c r="H38" s="23" t="s">
        <v>26</v>
      </c>
      <c r="I38" s="25">
        <v>2</v>
      </c>
      <c r="J38" s="24" t="s">
        <v>2</v>
      </c>
      <c r="K38" s="24">
        <v>13.5</v>
      </c>
      <c r="L38" s="24">
        <v>3</v>
      </c>
      <c r="M38" s="23" t="s">
        <v>23</v>
      </c>
      <c r="N38" s="26" t="str">
        <f>IF(Таблица13[[#This Row],[Дата]]="","",IF(B37&lt;&gt;Таблица13[[#This Row],[Дата]],Таблица13[[#This Row],[Отгруженно всего сут/м³]],""))</f>
        <v/>
      </c>
    </row>
    <row r="39" spans="2:14" x14ac:dyDescent="0.25">
      <c r="B39" s="21">
        <v>42381</v>
      </c>
      <c r="C39" s="22" t="s">
        <v>19</v>
      </c>
      <c r="D39" s="23" t="s">
        <v>31</v>
      </c>
      <c r="E39" s="23"/>
      <c r="F39" s="23" t="s">
        <v>45</v>
      </c>
      <c r="G39" s="24"/>
      <c r="H39" s="23" t="s">
        <v>29</v>
      </c>
      <c r="I39" s="25">
        <v>40</v>
      </c>
      <c r="J39" s="24" t="s">
        <v>2</v>
      </c>
      <c r="K39" s="24">
        <v>13.5</v>
      </c>
      <c r="L39" s="24">
        <v>3</v>
      </c>
      <c r="M39" s="23" t="s">
        <v>23</v>
      </c>
      <c r="N39" s="26" t="str">
        <f>IF(Таблица13[[#This Row],[Дата]]="","",IF(B38&lt;&gt;Таблица13[[#This Row],[Дата]],Таблица13[[#This Row],[Отгруженно всего сут/м³]],""))</f>
        <v/>
      </c>
    </row>
    <row r="40" spans="2:14" x14ac:dyDescent="0.25">
      <c r="B40" s="21">
        <v>42381</v>
      </c>
      <c r="C40" s="22" t="s">
        <v>19</v>
      </c>
      <c r="D40" s="23" t="s">
        <v>31</v>
      </c>
      <c r="E40" s="23"/>
      <c r="F40" s="23" t="s">
        <v>46</v>
      </c>
      <c r="G40" s="24"/>
      <c r="H40" s="23" t="s">
        <v>33</v>
      </c>
      <c r="I40" s="25">
        <v>2</v>
      </c>
      <c r="J40" s="24" t="s">
        <v>2</v>
      </c>
      <c r="K40" s="24">
        <v>13.5</v>
      </c>
      <c r="L40" s="24">
        <v>3</v>
      </c>
      <c r="M40" s="23" t="s">
        <v>23</v>
      </c>
      <c r="N40" s="26" t="str">
        <f>IF(Таблица13[[#This Row],[Дата]]="","",IF(B39&lt;&gt;Таблица13[[#This Row],[Дата]],Таблица13[[#This Row],[Отгруженно всего сут/м³]],""))</f>
        <v/>
      </c>
    </row>
    <row r="41" spans="2:14" x14ac:dyDescent="0.25">
      <c r="B41" s="21">
        <v>42381</v>
      </c>
      <c r="C41" s="22" t="s">
        <v>19</v>
      </c>
      <c r="D41" s="23" t="s">
        <v>31</v>
      </c>
      <c r="E41" s="23"/>
      <c r="F41" s="23" t="s">
        <v>47</v>
      </c>
      <c r="G41" s="24"/>
      <c r="H41" s="23" t="s">
        <v>29</v>
      </c>
      <c r="I41" s="25">
        <v>3</v>
      </c>
      <c r="J41" s="24" t="s">
        <v>2</v>
      </c>
      <c r="K41" s="24">
        <v>13.5</v>
      </c>
      <c r="L41" s="24">
        <v>3</v>
      </c>
      <c r="M41" s="23" t="s">
        <v>23</v>
      </c>
      <c r="N41" s="26" t="str">
        <f>IF(Таблица13[[#This Row],[Дата]]="","",IF(B40&lt;&gt;Таблица13[[#This Row],[Дата]],Таблица13[[#This Row],[Отгруженно всего сут/м³]],""))</f>
        <v/>
      </c>
    </row>
    <row r="42" spans="2:14" x14ac:dyDescent="0.25">
      <c r="B42" s="21">
        <v>42381</v>
      </c>
      <c r="C42" s="22" t="s">
        <v>19</v>
      </c>
      <c r="D42" s="23" t="s">
        <v>31</v>
      </c>
      <c r="E42" s="23"/>
      <c r="F42" s="23" t="s">
        <v>48</v>
      </c>
      <c r="G42" s="24"/>
      <c r="H42" s="23" t="s">
        <v>40</v>
      </c>
      <c r="I42" s="25">
        <v>5</v>
      </c>
      <c r="J42" s="24" t="s">
        <v>2</v>
      </c>
      <c r="K42" s="24">
        <v>13.5</v>
      </c>
      <c r="L42" s="24">
        <v>3</v>
      </c>
      <c r="M42" s="23" t="s">
        <v>23</v>
      </c>
      <c r="N42" s="26" t="str">
        <f>IF(Таблица13[[#This Row],[Дата]]="","",IF(B41&lt;&gt;Таблица13[[#This Row],[Дата]],Таблица13[[#This Row],[Отгруженно всего сут/м³]],""))</f>
        <v/>
      </c>
    </row>
    <row r="43" spans="2:14" x14ac:dyDescent="0.25">
      <c r="B43" s="21">
        <v>42381</v>
      </c>
      <c r="C43" s="22" t="s">
        <v>19</v>
      </c>
      <c r="D43" s="23" t="s">
        <v>31</v>
      </c>
      <c r="E43" s="23"/>
      <c r="F43" s="23" t="s">
        <v>48</v>
      </c>
      <c r="G43" s="24"/>
      <c r="H43" s="23" t="s">
        <v>49</v>
      </c>
      <c r="I43" s="25">
        <v>12</v>
      </c>
      <c r="J43" s="24" t="s">
        <v>2</v>
      </c>
      <c r="K43" s="24">
        <v>13.5</v>
      </c>
      <c r="L43" s="24">
        <v>3</v>
      </c>
      <c r="M43" s="23" t="s">
        <v>23</v>
      </c>
      <c r="N43" s="26" t="str">
        <f>IF(Таблица13[[#This Row],[Дата]]="","",IF(B42&lt;&gt;Таблица13[[#This Row],[Дата]],Таблица13[[#This Row],[Отгруженно всего сут/м³]],""))</f>
        <v/>
      </c>
    </row>
    <row r="44" spans="2:14" x14ac:dyDescent="0.25">
      <c r="B44" s="21">
        <v>42381</v>
      </c>
      <c r="C44" s="22" t="s">
        <v>19</v>
      </c>
      <c r="D44" s="23" t="s">
        <v>31</v>
      </c>
      <c r="E44" s="23"/>
      <c r="F44" s="23" t="s">
        <v>32</v>
      </c>
      <c r="G44" s="24"/>
      <c r="H44" s="23" t="s">
        <v>33</v>
      </c>
      <c r="I44" s="25">
        <v>7</v>
      </c>
      <c r="J44" s="24" t="s">
        <v>2</v>
      </c>
      <c r="K44" s="24">
        <v>13.5</v>
      </c>
      <c r="L44" s="24">
        <v>3</v>
      </c>
      <c r="M44" s="23" t="s">
        <v>23</v>
      </c>
      <c r="N44" s="26" t="str">
        <f>IF(Таблица13[[#This Row],[Дата]]="","",IF(B43&lt;&gt;Таблица13[[#This Row],[Дата]],Таблица13[[#This Row],[Отгруженно всего сут/м³]],""))</f>
        <v/>
      </c>
    </row>
    <row r="45" spans="2:14" x14ac:dyDescent="0.25">
      <c r="B45" s="21">
        <v>42381</v>
      </c>
      <c r="C45" s="22" t="s">
        <v>19</v>
      </c>
      <c r="D45" s="23" t="s">
        <v>31</v>
      </c>
      <c r="E45" s="23"/>
      <c r="F45" s="23" t="s">
        <v>32</v>
      </c>
      <c r="G45" s="24"/>
      <c r="H45" s="23" t="s">
        <v>37</v>
      </c>
      <c r="I45" s="25">
        <v>2</v>
      </c>
      <c r="J45" s="24" t="s">
        <v>2</v>
      </c>
      <c r="K45" s="24">
        <v>13.5</v>
      </c>
      <c r="L45" s="24">
        <v>3</v>
      </c>
      <c r="M45" s="23" t="s">
        <v>23</v>
      </c>
      <c r="N45" s="26" t="str">
        <f>IF(Таблица13[[#This Row],[Дата]]="","",IF(B44&lt;&gt;Таблица13[[#This Row],[Дата]],Таблица13[[#This Row],[Отгруженно всего сут/м³]],""))</f>
        <v/>
      </c>
    </row>
    <row r="46" spans="2:14" x14ac:dyDescent="0.25">
      <c r="B46" s="21">
        <v>42381</v>
      </c>
      <c r="C46" s="22" t="s">
        <v>19</v>
      </c>
      <c r="D46" s="23" t="s">
        <v>31</v>
      </c>
      <c r="E46" s="23"/>
      <c r="F46" s="23" t="s">
        <v>47</v>
      </c>
      <c r="G46" s="24"/>
      <c r="H46" s="23" t="s">
        <v>29</v>
      </c>
      <c r="I46" s="25">
        <v>5</v>
      </c>
      <c r="J46" s="24" t="s">
        <v>2</v>
      </c>
      <c r="K46" s="24">
        <v>13.5</v>
      </c>
      <c r="L46" s="24">
        <v>3</v>
      </c>
      <c r="M46" s="23" t="s">
        <v>23</v>
      </c>
      <c r="N46" s="26" t="str">
        <f>IF(Таблица13[[#This Row],[Дата]]="","",IF(B45&lt;&gt;Таблица13[[#This Row],[Дата]],Таблица13[[#This Row],[Отгруженно всего сут/м³]],""))</f>
        <v/>
      </c>
    </row>
    <row r="47" spans="2:14" x14ac:dyDescent="0.25">
      <c r="B47" s="21">
        <v>42381</v>
      </c>
      <c r="C47" s="22" t="s">
        <v>19</v>
      </c>
      <c r="D47" s="23" t="s">
        <v>38</v>
      </c>
      <c r="E47" s="23"/>
      <c r="F47" s="23" t="s">
        <v>50</v>
      </c>
      <c r="G47" s="24"/>
      <c r="H47" s="23" t="s">
        <v>33</v>
      </c>
      <c r="I47" s="25">
        <v>8</v>
      </c>
      <c r="J47" s="24" t="s">
        <v>2</v>
      </c>
      <c r="K47" s="24">
        <v>13.5</v>
      </c>
      <c r="L47" s="24">
        <v>3</v>
      </c>
      <c r="M47" s="23" t="s">
        <v>23</v>
      </c>
      <c r="N47" s="26" t="str">
        <f>IF(Таблица13[[#This Row],[Дата]]="","",IF(B46&lt;&gt;Таблица13[[#This Row],[Дата]],Таблица13[[#This Row],[Отгруженно всего сут/м³]],""))</f>
        <v/>
      </c>
    </row>
    <row r="48" spans="2:14" x14ac:dyDescent="0.25">
      <c r="B48" s="21">
        <v>42381</v>
      </c>
      <c r="C48" s="22" t="s">
        <v>19</v>
      </c>
      <c r="D48" s="23" t="s">
        <v>38</v>
      </c>
      <c r="E48" s="23"/>
      <c r="F48" s="23" t="s">
        <v>41</v>
      </c>
      <c r="G48" s="24"/>
      <c r="H48" s="23" t="s">
        <v>33</v>
      </c>
      <c r="I48" s="25">
        <v>20</v>
      </c>
      <c r="J48" s="24" t="s">
        <v>2</v>
      </c>
      <c r="K48" s="24">
        <v>13.5</v>
      </c>
      <c r="L48" s="24">
        <v>3</v>
      </c>
      <c r="M48" s="23" t="s">
        <v>23</v>
      </c>
      <c r="N48" s="26" t="str">
        <f>IF(Таблица13[[#This Row],[Дата]]="","",IF(B47&lt;&gt;Таблица13[[#This Row],[Дата]],Таблица13[[#This Row],[Отгруженно всего сут/м³]],""))</f>
        <v/>
      </c>
    </row>
    <row r="49" spans="2:14" x14ac:dyDescent="0.25">
      <c r="B49" s="21">
        <v>42381</v>
      </c>
      <c r="C49" s="22" t="s">
        <v>19</v>
      </c>
      <c r="D49" s="23" t="s">
        <v>42</v>
      </c>
      <c r="E49" s="23"/>
      <c r="F49" s="23" t="s">
        <v>51</v>
      </c>
      <c r="G49" s="24"/>
      <c r="H49" s="23" t="s">
        <v>37</v>
      </c>
      <c r="I49" s="25">
        <v>15</v>
      </c>
      <c r="J49" s="24" t="s">
        <v>2</v>
      </c>
      <c r="K49" s="24">
        <v>13.5</v>
      </c>
      <c r="L49" s="24">
        <v>3</v>
      </c>
      <c r="M49" s="23" t="s">
        <v>23</v>
      </c>
      <c r="N49" s="26" t="str">
        <f>IF(Таблица13[[#This Row],[Дата]]="","",IF(B48&lt;&gt;Таблица13[[#This Row],[Дата]],Таблица13[[#This Row],[Отгруженно всего сут/м³]],""))</f>
        <v/>
      </c>
    </row>
    <row r="50" spans="2:14" x14ac:dyDescent="0.25">
      <c r="B50" s="21">
        <v>42381</v>
      </c>
      <c r="C50" s="22" t="s">
        <v>19</v>
      </c>
      <c r="D50" s="23" t="s">
        <v>42</v>
      </c>
      <c r="E50" s="23"/>
      <c r="F50" s="23" t="s">
        <v>51</v>
      </c>
      <c r="G50" s="24"/>
      <c r="H50" s="23" t="s">
        <v>49</v>
      </c>
      <c r="I50" s="25">
        <v>3</v>
      </c>
      <c r="J50" s="24" t="s">
        <v>2</v>
      </c>
      <c r="K50" s="24">
        <v>13.5</v>
      </c>
      <c r="L50" s="24">
        <v>3</v>
      </c>
      <c r="M50" s="23" t="s">
        <v>23</v>
      </c>
      <c r="N50" s="26" t="str">
        <f>IF(Таблица13[[#This Row],[Дата]]="","",IF(B49&lt;&gt;Таблица13[[#This Row],[Дата]],Таблица13[[#This Row],[Отгруженно всего сут/м³]],""))</f>
        <v/>
      </c>
    </row>
    <row r="51" spans="2:14" x14ac:dyDescent="0.25">
      <c r="B51" s="21">
        <v>42382</v>
      </c>
      <c r="C51" s="22" t="s">
        <v>19</v>
      </c>
      <c r="D51" s="23" t="s">
        <v>42</v>
      </c>
      <c r="E51" s="23"/>
      <c r="F51" s="23" t="s">
        <v>52</v>
      </c>
      <c r="G51" s="24"/>
      <c r="H51" s="23" t="s">
        <v>40</v>
      </c>
      <c r="I51" s="25">
        <v>2</v>
      </c>
      <c r="J51" s="24" t="s">
        <v>2</v>
      </c>
      <c r="K51" s="24">
        <v>23.5</v>
      </c>
      <c r="L51" s="24">
        <v>3</v>
      </c>
      <c r="M51" s="23" t="s">
        <v>23</v>
      </c>
      <c r="N51" s="26">
        <f>IF(Таблица13[[#This Row],[Дата]]="","",IF(B50&lt;&gt;Таблица13[[#This Row],[Дата]],Таблица13[[#This Row],[Отгруженно всего сут/м³]],""))</f>
        <v>23.5</v>
      </c>
    </row>
    <row r="52" spans="2:14" x14ac:dyDescent="0.25">
      <c r="B52" s="21">
        <v>42382</v>
      </c>
      <c r="C52" s="22" t="s">
        <v>19</v>
      </c>
      <c r="D52" s="23" t="s">
        <v>42</v>
      </c>
      <c r="E52" s="23"/>
      <c r="F52" s="23" t="s">
        <v>52</v>
      </c>
      <c r="G52" s="24"/>
      <c r="H52" s="23" t="s">
        <v>33</v>
      </c>
      <c r="I52" s="25">
        <v>14</v>
      </c>
      <c r="J52" s="24" t="s">
        <v>2</v>
      </c>
      <c r="K52" s="24">
        <v>23.5</v>
      </c>
      <c r="L52" s="24">
        <v>3</v>
      </c>
      <c r="M52" s="23" t="s">
        <v>23</v>
      </c>
      <c r="N52" s="26" t="str">
        <f>IF(Таблица13[[#This Row],[Дата]]="","",IF(B51&lt;&gt;Таблица13[[#This Row],[Дата]],Таблица13[[#This Row],[Отгруженно всего сут/м³]],""))</f>
        <v/>
      </c>
    </row>
    <row r="53" spans="2:14" x14ac:dyDescent="0.25">
      <c r="B53" s="21">
        <v>42382</v>
      </c>
      <c r="C53" s="22" t="s">
        <v>19</v>
      </c>
      <c r="D53" s="23" t="s">
        <v>24</v>
      </c>
      <c r="E53" s="23"/>
      <c r="F53" s="23" t="s">
        <v>30</v>
      </c>
      <c r="G53" s="24"/>
      <c r="H53" s="23" t="s">
        <v>26</v>
      </c>
      <c r="I53" s="25">
        <v>5</v>
      </c>
      <c r="J53" s="24" t="s">
        <v>2</v>
      </c>
      <c r="K53" s="24">
        <v>23.5</v>
      </c>
      <c r="L53" s="24">
        <v>3</v>
      </c>
      <c r="M53" s="23" t="s">
        <v>23</v>
      </c>
      <c r="N53" s="26" t="str">
        <f>IF(Таблица13[[#This Row],[Дата]]="","",IF(B52&lt;&gt;Таблица13[[#This Row],[Дата]],Таблица13[[#This Row],[Отгруженно всего сут/м³]],""))</f>
        <v/>
      </c>
    </row>
    <row r="54" spans="2:14" x14ac:dyDescent="0.25">
      <c r="B54" s="21">
        <v>42382</v>
      </c>
      <c r="C54" s="22" t="s">
        <v>19</v>
      </c>
      <c r="D54" s="23" t="s">
        <v>31</v>
      </c>
      <c r="E54" s="23"/>
      <c r="F54" s="23" t="s">
        <v>53</v>
      </c>
      <c r="G54" s="24"/>
      <c r="H54" s="23" t="s">
        <v>37</v>
      </c>
      <c r="I54" s="25">
        <v>2</v>
      </c>
      <c r="J54" s="24" t="s">
        <v>2</v>
      </c>
      <c r="K54" s="24">
        <v>23.5</v>
      </c>
      <c r="L54" s="24">
        <v>3</v>
      </c>
      <c r="M54" s="23" t="s">
        <v>23</v>
      </c>
      <c r="N54" s="26" t="str">
        <f>IF(Таблица13[[#This Row],[Дата]]="","",IF(B53&lt;&gt;Таблица13[[#This Row],[Дата]],Таблица13[[#This Row],[Отгруженно всего сут/м³]],""))</f>
        <v/>
      </c>
    </row>
    <row r="55" spans="2:14" x14ac:dyDescent="0.25">
      <c r="B55" s="21">
        <v>42382</v>
      </c>
      <c r="C55" s="22" t="s">
        <v>19</v>
      </c>
      <c r="D55" s="23" t="s">
        <v>31</v>
      </c>
      <c r="E55" s="23"/>
      <c r="F55" s="23" t="s">
        <v>45</v>
      </c>
      <c r="G55" s="24"/>
      <c r="H55" s="23" t="s">
        <v>29</v>
      </c>
      <c r="I55" s="25">
        <v>40</v>
      </c>
      <c r="J55" s="24" t="s">
        <v>2</v>
      </c>
      <c r="K55" s="24">
        <v>23.5</v>
      </c>
      <c r="L55" s="24">
        <v>3</v>
      </c>
      <c r="M55" s="23" t="s">
        <v>23</v>
      </c>
      <c r="N55" s="26" t="str">
        <f>IF(Таблица13[[#This Row],[Дата]]="","",IF(B54&lt;&gt;Таблица13[[#This Row],[Дата]],Таблица13[[#This Row],[Отгруженно всего сут/м³]],""))</f>
        <v/>
      </c>
    </row>
    <row r="56" spans="2:14" x14ac:dyDescent="0.25">
      <c r="B56" s="21">
        <v>42382</v>
      </c>
      <c r="C56" s="22" t="s">
        <v>19</v>
      </c>
      <c r="D56" s="23" t="s">
        <v>31</v>
      </c>
      <c r="E56" s="23"/>
      <c r="F56" s="23" t="s">
        <v>46</v>
      </c>
      <c r="G56" s="24"/>
      <c r="H56" s="23" t="s">
        <v>33</v>
      </c>
      <c r="I56" s="25">
        <v>2</v>
      </c>
      <c r="J56" s="24" t="s">
        <v>2</v>
      </c>
      <c r="K56" s="24">
        <v>23.5</v>
      </c>
      <c r="L56" s="24">
        <v>3</v>
      </c>
      <c r="M56" s="23" t="s">
        <v>23</v>
      </c>
      <c r="N56" s="26" t="str">
        <f>IF(Таблица13[[#This Row],[Дата]]="","",IF(B55&lt;&gt;Таблица13[[#This Row],[Дата]],Таблица13[[#This Row],[Отгруженно всего сут/м³]],""))</f>
        <v/>
      </c>
    </row>
    <row r="57" spans="2:14" x14ac:dyDescent="0.25">
      <c r="B57" s="21">
        <v>42382</v>
      </c>
      <c r="C57" s="22" t="s">
        <v>19</v>
      </c>
      <c r="D57" s="23" t="s">
        <v>31</v>
      </c>
      <c r="E57" s="23"/>
      <c r="F57" s="23" t="s">
        <v>47</v>
      </c>
      <c r="G57" s="24"/>
      <c r="H57" s="23" t="s">
        <v>29</v>
      </c>
      <c r="I57" s="25">
        <v>3</v>
      </c>
      <c r="J57" s="24" t="s">
        <v>2</v>
      </c>
      <c r="K57" s="24">
        <v>23.5</v>
      </c>
      <c r="L57" s="24">
        <v>3</v>
      </c>
      <c r="M57" s="23" t="s">
        <v>23</v>
      </c>
      <c r="N57" s="26" t="str">
        <f>IF(Таблица13[[#This Row],[Дата]]="","",IF(B56&lt;&gt;Таблица13[[#This Row],[Дата]],Таблица13[[#This Row],[Отгруженно всего сут/м³]],""))</f>
        <v/>
      </c>
    </row>
    <row r="58" spans="2:14" x14ac:dyDescent="0.25">
      <c r="B58" s="21">
        <v>42382</v>
      </c>
      <c r="C58" s="22" t="s">
        <v>19</v>
      </c>
      <c r="D58" s="23" t="s">
        <v>31</v>
      </c>
      <c r="E58" s="23"/>
      <c r="F58" s="23" t="s">
        <v>48</v>
      </c>
      <c r="G58" s="24"/>
      <c r="H58" s="23" t="s">
        <v>40</v>
      </c>
      <c r="I58" s="25">
        <v>5</v>
      </c>
      <c r="J58" s="24" t="s">
        <v>2</v>
      </c>
      <c r="K58" s="24">
        <v>23.5</v>
      </c>
      <c r="L58" s="24">
        <v>3</v>
      </c>
      <c r="M58" s="23" t="s">
        <v>23</v>
      </c>
      <c r="N58" s="26" t="str">
        <f>IF(Таблица13[[#This Row],[Дата]]="","",IF(B57&lt;&gt;Таблица13[[#This Row],[Дата]],Таблица13[[#This Row],[Отгруженно всего сут/м³]],""))</f>
        <v/>
      </c>
    </row>
    <row r="59" spans="2:14" x14ac:dyDescent="0.25">
      <c r="B59" s="21">
        <v>42382</v>
      </c>
      <c r="C59" s="22" t="s">
        <v>19</v>
      </c>
      <c r="D59" s="23" t="s">
        <v>31</v>
      </c>
      <c r="E59" s="23"/>
      <c r="F59" s="23" t="s">
        <v>48</v>
      </c>
      <c r="G59" s="24"/>
      <c r="H59" s="23" t="s">
        <v>49</v>
      </c>
      <c r="I59" s="25">
        <v>12</v>
      </c>
      <c r="J59" s="24" t="s">
        <v>2</v>
      </c>
      <c r="K59" s="24">
        <v>23.5</v>
      </c>
      <c r="L59" s="24">
        <v>3</v>
      </c>
      <c r="M59" s="23" t="s">
        <v>23</v>
      </c>
      <c r="N59" s="26" t="str">
        <f>IF(Таблица13[[#This Row],[Дата]]="","",IF(B58&lt;&gt;Таблица13[[#This Row],[Дата]],Таблица13[[#This Row],[Отгруженно всего сут/м³]],""))</f>
        <v/>
      </c>
    </row>
    <row r="60" spans="2:14" x14ac:dyDescent="0.25">
      <c r="B60" s="21">
        <v>42382</v>
      </c>
      <c r="C60" s="22" t="s">
        <v>19</v>
      </c>
      <c r="D60" s="23" t="s">
        <v>31</v>
      </c>
      <c r="E60" s="23"/>
      <c r="F60" s="23" t="s">
        <v>32</v>
      </c>
      <c r="G60" s="24"/>
      <c r="H60" s="23" t="s">
        <v>33</v>
      </c>
      <c r="I60" s="25">
        <v>8</v>
      </c>
      <c r="J60" s="24" t="s">
        <v>2</v>
      </c>
      <c r="K60" s="24">
        <v>23.5</v>
      </c>
      <c r="L60" s="24">
        <v>3</v>
      </c>
      <c r="M60" s="23" t="s">
        <v>23</v>
      </c>
      <c r="N60" s="26" t="str">
        <f>IF(Таблица13[[#This Row],[Дата]]="","",IF(B59&lt;&gt;Таблица13[[#This Row],[Дата]],Таблица13[[#This Row],[Отгруженно всего сут/м³]],""))</f>
        <v/>
      </c>
    </row>
    <row r="61" spans="2:14" x14ac:dyDescent="0.25">
      <c r="B61" s="21">
        <v>42382</v>
      </c>
      <c r="C61" s="22" t="s">
        <v>19</v>
      </c>
      <c r="D61" s="23" t="s">
        <v>31</v>
      </c>
      <c r="E61" s="23"/>
      <c r="F61" s="23" t="s">
        <v>32</v>
      </c>
      <c r="G61" s="24"/>
      <c r="H61" s="23" t="s">
        <v>37</v>
      </c>
      <c r="I61" s="25">
        <v>2</v>
      </c>
      <c r="J61" s="24" t="s">
        <v>2</v>
      </c>
      <c r="K61" s="24">
        <v>23.5</v>
      </c>
      <c r="L61" s="24">
        <v>3</v>
      </c>
      <c r="M61" s="23" t="s">
        <v>23</v>
      </c>
      <c r="N61" s="26" t="str">
        <f>IF(Таблица13[[#This Row],[Дата]]="","",IF(B60&lt;&gt;Таблица13[[#This Row],[Дата]],Таблица13[[#This Row],[Отгруженно всего сут/м³]],""))</f>
        <v/>
      </c>
    </row>
    <row r="62" spans="2:14" x14ac:dyDescent="0.25">
      <c r="B62" s="21">
        <v>42382</v>
      </c>
      <c r="C62" s="22" t="s">
        <v>19</v>
      </c>
      <c r="D62" s="23" t="s">
        <v>31</v>
      </c>
      <c r="E62" s="23"/>
      <c r="F62" s="23" t="s">
        <v>47</v>
      </c>
      <c r="G62" s="24"/>
      <c r="H62" s="23" t="s">
        <v>29</v>
      </c>
      <c r="I62" s="25">
        <v>4</v>
      </c>
      <c r="J62" s="24" t="s">
        <v>2</v>
      </c>
      <c r="K62" s="24">
        <v>23.5</v>
      </c>
      <c r="L62" s="24">
        <v>3</v>
      </c>
      <c r="M62" s="23" t="s">
        <v>23</v>
      </c>
      <c r="N62" s="26" t="str">
        <f>IF(Таблица13[[#This Row],[Дата]]="","",IF(B61&lt;&gt;Таблица13[[#This Row],[Дата]],Таблица13[[#This Row],[Отгруженно всего сут/м³]],""))</f>
        <v/>
      </c>
    </row>
    <row r="63" spans="2:14" x14ac:dyDescent="0.25">
      <c r="B63" s="21">
        <v>42382</v>
      </c>
      <c r="C63" s="22" t="s">
        <v>19</v>
      </c>
      <c r="D63" s="23" t="s">
        <v>38</v>
      </c>
      <c r="E63" s="23"/>
      <c r="F63" s="23" t="s">
        <v>54</v>
      </c>
      <c r="G63" s="24"/>
      <c r="H63" s="23" t="s">
        <v>33</v>
      </c>
      <c r="I63" s="25">
        <v>10</v>
      </c>
      <c r="J63" s="24" t="s">
        <v>2</v>
      </c>
      <c r="K63" s="24">
        <v>23.5</v>
      </c>
      <c r="L63" s="24">
        <v>3</v>
      </c>
      <c r="M63" s="23" t="s">
        <v>23</v>
      </c>
      <c r="N63" s="26" t="str">
        <f>IF(Таблица13[[#This Row],[Дата]]="","",IF(B62&lt;&gt;Таблица13[[#This Row],[Дата]],Таблица13[[#This Row],[Отгруженно всего сут/м³]],""))</f>
        <v/>
      </c>
    </row>
    <row r="64" spans="2:14" x14ac:dyDescent="0.25">
      <c r="B64" s="21">
        <v>42382</v>
      </c>
      <c r="C64" s="22" t="s">
        <v>19</v>
      </c>
      <c r="D64" s="23" t="s">
        <v>42</v>
      </c>
      <c r="E64" s="23"/>
      <c r="F64" s="23" t="s">
        <v>55</v>
      </c>
      <c r="G64" s="24"/>
      <c r="H64" s="23" t="s">
        <v>37</v>
      </c>
      <c r="I64" s="25">
        <v>14</v>
      </c>
      <c r="J64" s="24" t="s">
        <v>2</v>
      </c>
      <c r="K64" s="24">
        <v>23.5</v>
      </c>
      <c r="L64" s="24">
        <v>3</v>
      </c>
      <c r="M64" s="23" t="s">
        <v>23</v>
      </c>
      <c r="N64" s="26" t="str">
        <f>IF(Таблица13[[#This Row],[Дата]]="","",IF(B63&lt;&gt;Таблица13[[#This Row],[Дата]],Таблица13[[#This Row],[Отгруженно всего сут/м³]],""))</f>
        <v/>
      </c>
    </row>
    <row r="65" spans="2:14" x14ac:dyDescent="0.25">
      <c r="B65" s="21">
        <v>42382</v>
      </c>
      <c r="C65" s="22" t="s">
        <v>19</v>
      </c>
      <c r="D65" s="23" t="s">
        <v>42</v>
      </c>
      <c r="E65" s="23"/>
      <c r="F65" s="23" t="s">
        <v>55</v>
      </c>
      <c r="G65" s="24"/>
      <c r="H65" s="23" t="s">
        <v>49</v>
      </c>
      <c r="I65" s="25">
        <v>2</v>
      </c>
      <c r="J65" s="24" t="s">
        <v>2</v>
      </c>
      <c r="K65" s="24">
        <v>23.5</v>
      </c>
      <c r="L65" s="24">
        <v>3</v>
      </c>
      <c r="M65" s="23" t="s">
        <v>23</v>
      </c>
      <c r="N65" s="26" t="str">
        <f>IF(Таблица13[[#This Row],[Дата]]="","",IF(B64&lt;&gt;Таблица13[[#This Row],[Дата]],Таблица13[[#This Row],[Отгруженно всего сут/м³]],""))</f>
        <v/>
      </c>
    </row>
    <row r="66" spans="2:14" x14ac:dyDescent="0.25">
      <c r="B66" s="21">
        <v>42382</v>
      </c>
      <c r="C66" s="22" t="s">
        <v>19</v>
      </c>
      <c r="D66" s="23" t="s">
        <v>24</v>
      </c>
      <c r="E66" s="23"/>
      <c r="F66" s="23" t="s">
        <v>56</v>
      </c>
      <c r="G66" s="24"/>
      <c r="H66" s="23" t="s">
        <v>26</v>
      </c>
      <c r="I66" s="25">
        <v>2</v>
      </c>
      <c r="J66" s="24" t="s">
        <v>2</v>
      </c>
      <c r="K66" s="24">
        <v>23.5</v>
      </c>
      <c r="L66" s="24">
        <v>3</v>
      </c>
      <c r="M66" s="23" t="s">
        <v>23</v>
      </c>
      <c r="N66" s="26" t="str">
        <f>IF(Таблица13[[#This Row],[Дата]]="","",IF(B65&lt;&gt;Таблица13[[#This Row],[Дата]],Таблица13[[#This Row],[Отгруженно всего сут/м³]],""))</f>
        <v/>
      </c>
    </row>
    <row r="67" spans="2:14" x14ac:dyDescent="0.25">
      <c r="B67" s="31" t="s">
        <v>126</v>
      </c>
      <c r="C67" s="32" t="s">
        <v>59</v>
      </c>
      <c r="D67" s="33"/>
      <c r="E67" s="33"/>
      <c r="F67" s="33"/>
      <c r="G67" s="34"/>
      <c r="H67" s="33"/>
      <c r="I67" s="35"/>
      <c r="J67" s="34"/>
      <c r="K67" s="34"/>
      <c r="L67" s="34"/>
      <c r="M67" s="36"/>
      <c r="N67" s="37">
        <f>IF(Таблица13[[#This Row],[Дата]]="","",IF(B66&lt;&gt;Таблица13[[#This Row],[Дата]],Таблица13[[#This Row],[Отгруженно всего сут/м³]],""))</f>
        <v>0</v>
      </c>
    </row>
    <row r="68" spans="2:14" x14ac:dyDescent="0.25">
      <c r="B68" s="31" t="s">
        <v>127</v>
      </c>
      <c r="C68" s="32"/>
      <c r="D68" s="33"/>
      <c r="E68" s="33"/>
      <c r="F68" s="33"/>
      <c r="G68" s="34"/>
      <c r="H68" s="33"/>
      <c r="I68" s="35"/>
      <c r="J68" s="34"/>
      <c r="K68" s="34"/>
      <c r="L68" s="34"/>
      <c r="M68" s="36"/>
      <c r="N68" s="37">
        <f>IF(Таблица13[[#This Row],[Дата]]="","",IF(B67&lt;&gt;Таблица13[[#This Row],[Дата]],Таблица13[[#This Row],[Отгруженно всего сут/м³]],""))</f>
        <v>0</v>
      </c>
    </row>
    <row r="69" spans="2:14" x14ac:dyDescent="0.25">
      <c r="B69" s="31">
        <v>42638</v>
      </c>
      <c r="C69" s="32" t="s">
        <v>59</v>
      </c>
      <c r="D69" s="33" t="s">
        <v>94</v>
      </c>
      <c r="E69" s="33" t="s">
        <v>66</v>
      </c>
      <c r="F69" s="33" t="s">
        <v>114</v>
      </c>
      <c r="G69" s="34">
        <v>10</v>
      </c>
      <c r="H69" s="33" t="s">
        <v>22</v>
      </c>
      <c r="I69" s="35">
        <v>15</v>
      </c>
      <c r="J69" s="34" t="s">
        <v>1</v>
      </c>
      <c r="K69" s="34">
        <v>10</v>
      </c>
      <c r="L69" s="34">
        <v>3</v>
      </c>
      <c r="M69" s="36" t="s">
        <v>128</v>
      </c>
      <c r="N69" s="37">
        <f>IF(Таблица13[[#This Row],[Дата]]="","",IF(B68&lt;&gt;Таблица13[[#This Row],[Дата]],Таблица13[[#This Row],[Отгруженно всего сут/м³]],""))</f>
        <v>10</v>
      </c>
    </row>
  </sheetData>
  <mergeCells count="1">
    <mergeCell ref="B8:N8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FF0000"/>
  </sheetPr>
  <dimension ref="B2:B6"/>
  <sheetViews>
    <sheetView workbookViewId="0">
      <selection activeCell="B4" sqref="B4"/>
    </sheetView>
  </sheetViews>
  <sheetFormatPr defaultRowHeight="15" x14ac:dyDescent="0.25"/>
  <cols>
    <col min="2" max="2" width="20.28515625" style="29" customWidth="1"/>
  </cols>
  <sheetData>
    <row r="2" spans="2:2" x14ac:dyDescent="0.25">
      <c r="B2" s="29" t="s">
        <v>14</v>
      </c>
    </row>
    <row r="3" spans="2:2" x14ac:dyDescent="0.25">
      <c r="B3" s="28" t="s">
        <v>1</v>
      </c>
    </row>
    <row r="4" spans="2:2" x14ac:dyDescent="0.25">
      <c r="B4" s="28" t="s">
        <v>100</v>
      </c>
    </row>
    <row r="5" spans="2:2" x14ac:dyDescent="0.25">
      <c r="B5" s="28" t="s">
        <v>3</v>
      </c>
    </row>
    <row r="6" spans="2:2" x14ac:dyDescent="0.25">
      <c r="B6" s="28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FF0000"/>
  </sheetPr>
  <dimension ref="B2:B19"/>
  <sheetViews>
    <sheetView workbookViewId="0">
      <selection activeCell="B19" sqref="B19"/>
    </sheetView>
  </sheetViews>
  <sheetFormatPr defaultRowHeight="15" x14ac:dyDescent="0.25"/>
  <cols>
    <col min="2" max="2" width="20.28515625" bestFit="1" customWidth="1"/>
  </cols>
  <sheetData>
    <row r="2" spans="2:2" x14ac:dyDescent="0.25">
      <c r="B2" t="s">
        <v>12</v>
      </c>
    </row>
    <row r="3" spans="2:2" x14ac:dyDescent="0.25">
      <c r="B3" t="s">
        <v>58</v>
      </c>
    </row>
    <row r="4" spans="2:2" x14ac:dyDescent="0.25">
      <c r="B4" t="s">
        <v>101</v>
      </c>
    </row>
    <row r="5" spans="2:2" x14ac:dyDescent="0.25">
      <c r="B5" t="s">
        <v>49</v>
      </c>
    </row>
    <row r="6" spans="2:2" x14ac:dyDescent="0.25">
      <c r="B6" t="s">
        <v>22</v>
      </c>
    </row>
    <row r="7" spans="2:2" x14ac:dyDescent="0.25">
      <c r="B7" t="s">
        <v>62</v>
      </c>
    </row>
    <row r="8" spans="2:2" x14ac:dyDescent="0.25">
      <c r="B8" t="s">
        <v>33</v>
      </c>
    </row>
    <row r="9" spans="2:2" x14ac:dyDescent="0.25">
      <c r="B9" t="s">
        <v>29</v>
      </c>
    </row>
    <row r="10" spans="2:2" x14ac:dyDescent="0.25">
      <c r="B10" t="s">
        <v>102</v>
      </c>
    </row>
    <row r="11" spans="2:2" x14ac:dyDescent="0.25">
      <c r="B11" t="s">
        <v>103</v>
      </c>
    </row>
    <row r="12" spans="2:2" x14ac:dyDescent="0.25">
      <c r="B12" t="s">
        <v>37</v>
      </c>
    </row>
    <row r="13" spans="2:2" x14ac:dyDescent="0.25">
      <c r="B13" t="s">
        <v>40</v>
      </c>
    </row>
    <row r="14" spans="2:2" x14ac:dyDescent="0.25">
      <c r="B14" t="s">
        <v>60</v>
      </c>
    </row>
    <row r="15" spans="2:2" x14ac:dyDescent="0.25">
      <c r="B15" t="s">
        <v>26</v>
      </c>
    </row>
    <row r="16" spans="2:2" x14ac:dyDescent="0.25">
      <c r="B16" t="s">
        <v>78</v>
      </c>
    </row>
    <row r="17" spans="2:2" x14ac:dyDescent="0.25">
      <c r="B17" t="s">
        <v>86</v>
      </c>
    </row>
    <row r="18" spans="2:2" x14ac:dyDescent="0.25">
      <c r="B18" t="s">
        <v>57</v>
      </c>
    </row>
    <row r="19" spans="2:2" x14ac:dyDescent="0.25">
      <c r="B19" t="s">
        <v>104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0000"/>
  </sheetPr>
  <dimension ref="B2:B35"/>
  <sheetViews>
    <sheetView zoomScale="70" zoomScaleNormal="70" workbookViewId="0">
      <selection activeCell="B10" sqref="B10"/>
    </sheetView>
  </sheetViews>
  <sheetFormatPr defaultRowHeight="15" x14ac:dyDescent="0.25"/>
  <cols>
    <col min="2" max="2" width="16.28515625" bestFit="1" customWidth="1"/>
  </cols>
  <sheetData>
    <row r="2" spans="2:2" x14ac:dyDescent="0.25">
      <c r="B2" s="29" t="s">
        <v>105</v>
      </c>
    </row>
    <row r="3" spans="2:2" x14ac:dyDescent="0.25">
      <c r="B3" t="s">
        <v>106</v>
      </c>
    </row>
    <row r="4" spans="2:2" x14ac:dyDescent="0.25">
      <c r="B4" t="s">
        <v>85</v>
      </c>
    </row>
    <row r="5" spans="2:2" x14ac:dyDescent="0.25">
      <c r="B5" t="s">
        <v>107</v>
      </c>
    </row>
    <row r="6" spans="2:2" x14ac:dyDescent="0.25">
      <c r="B6" t="s">
        <v>65</v>
      </c>
    </row>
    <row r="7" spans="2:2" x14ac:dyDescent="0.25">
      <c r="B7" t="s">
        <v>67</v>
      </c>
    </row>
    <row r="8" spans="2:2" x14ac:dyDescent="0.25">
      <c r="B8" t="s">
        <v>88</v>
      </c>
    </row>
    <row r="9" spans="2:2" x14ac:dyDescent="0.25">
      <c r="B9" t="s">
        <v>92</v>
      </c>
    </row>
    <row r="10" spans="2:2" x14ac:dyDescent="0.25">
      <c r="B10" t="s">
        <v>94</v>
      </c>
    </row>
    <row r="11" spans="2:2" x14ac:dyDescent="0.25">
      <c r="B11" t="s">
        <v>93</v>
      </c>
    </row>
    <row r="12" spans="2:2" x14ac:dyDescent="0.25">
      <c r="B12" t="s">
        <v>95</v>
      </c>
    </row>
    <row r="13" spans="2:2" x14ac:dyDescent="0.25">
      <c r="B13" t="s">
        <v>64</v>
      </c>
    </row>
    <row r="14" spans="2:2" x14ac:dyDescent="0.25">
      <c r="B14" t="s">
        <v>90</v>
      </c>
    </row>
    <row r="15" spans="2:2" x14ac:dyDescent="0.25">
      <c r="B15" t="s">
        <v>34</v>
      </c>
    </row>
    <row r="16" spans="2:2" x14ac:dyDescent="0.25">
      <c r="B16" t="s">
        <v>84</v>
      </c>
    </row>
    <row r="17" spans="2:2" x14ac:dyDescent="0.25">
      <c r="B17" t="s">
        <v>82</v>
      </c>
    </row>
    <row r="18" spans="2:2" x14ac:dyDescent="0.25">
      <c r="B18" t="s">
        <v>79</v>
      </c>
    </row>
    <row r="19" spans="2:2" x14ac:dyDescent="0.25">
      <c r="B19" t="s">
        <v>61</v>
      </c>
    </row>
    <row r="20" spans="2:2" x14ac:dyDescent="0.25">
      <c r="B20" t="s">
        <v>38</v>
      </c>
    </row>
    <row r="21" spans="2:2" x14ac:dyDescent="0.25">
      <c r="B21" t="s">
        <v>31</v>
      </c>
    </row>
    <row r="22" spans="2:2" x14ac:dyDescent="0.25">
      <c r="B22" t="s">
        <v>74</v>
      </c>
    </row>
    <row r="23" spans="2:2" x14ac:dyDescent="0.25">
      <c r="B23" t="s">
        <v>73</v>
      </c>
    </row>
    <row r="24" spans="2:2" x14ac:dyDescent="0.25">
      <c r="B24" t="s">
        <v>75</v>
      </c>
    </row>
    <row r="25" spans="2:2" x14ac:dyDescent="0.25">
      <c r="B25" t="s">
        <v>24</v>
      </c>
    </row>
    <row r="26" spans="2:2" x14ac:dyDescent="0.25">
      <c r="B26" t="s">
        <v>76</v>
      </c>
    </row>
    <row r="27" spans="2:2" x14ac:dyDescent="0.25">
      <c r="B27" t="s">
        <v>80</v>
      </c>
    </row>
    <row r="28" spans="2:2" x14ac:dyDescent="0.25">
      <c r="B28" t="s">
        <v>42</v>
      </c>
    </row>
    <row r="29" spans="2:2" x14ac:dyDescent="0.25">
      <c r="B29" t="s">
        <v>89</v>
      </c>
    </row>
    <row r="30" spans="2:2" x14ac:dyDescent="0.25">
      <c r="B30" t="s">
        <v>87</v>
      </c>
    </row>
    <row r="31" spans="2:2" x14ac:dyDescent="0.25">
      <c r="B31" t="s">
        <v>91</v>
      </c>
    </row>
    <row r="32" spans="2:2" x14ac:dyDescent="0.25">
      <c r="B32" t="s">
        <v>63</v>
      </c>
    </row>
    <row r="33" spans="2:2" x14ac:dyDescent="0.25">
      <c r="B33" t="s">
        <v>108</v>
      </c>
    </row>
    <row r="34" spans="2:2" x14ac:dyDescent="0.25">
      <c r="B34" t="s">
        <v>109</v>
      </c>
    </row>
    <row r="35" spans="2:2" x14ac:dyDescent="0.25">
      <c r="B35" t="s">
        <v>77</v>
      </c>
    </row>
  </sheetData>
  <sortState ref="B3:B35">
    <sortCondition ref="B3"/>
  </sortState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0000"/>
  </sheetPr>
  <dimension ref="B2:B8"/>
  <sheetViews>
    <sheetView workbookViewId="0">
      <selection activeCell="J38" sqref="J38"/>
    </sheetView>
  </sheetViews>
  <sheetFormatPr defaultRowHeight="15" x14ac:dyDescent="0.25"/>
  <cols>
    <col min="2" max="2" width="27.42578125" bestFit="1" customWidth="1"/>
  </cols>
  <sheetData>
    <row r="2" spans="2:2" x14ac:dyDescent="0.25">
      <c r="B2" s="29" t="s">
        <v>9</v>
      </c>
    </row>
    <row r="3" spans="2:2" x14ac:dyDescent="0.25">
      <c r="B3" t="s">
        <v>107</v>
      </c>
    </row>
    <row r="4" spans="2:2" x14ac:dyDescent="0.25">
      <c r="B4" t="s">
        <v>83</v>
      </c>
    </row>
    <row r="5" spans="2:2" x14ac:dyDescent="0.25">
      <c r="B5" t="s">
        <v>67</v>
      </c>
    </row>
    <row r="6" spans="2:2" x14ac:dyDescent="0.25">
      <c r="B6" t="s">
        <v>66</v>
      </c>
    </row>
    <row r="7" spans="2:2" x14ac:dyDescent="0.25">
      <c r="B7" t="s">
        <v>110</v>
      </c>
    </row>
    <row r="8" spans="2:2" x14ac:dyDescent="0.25">
      <c r="B8" t="s">
        <v>68</v>
      </c>
    </row>
  </sheetData>
  <sortState ref="B3:B8">
    <sortCondition ref="B3"/>
  </sortState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B2:B25"/>
  <sheetViews>
    <sheetView workbookViewId="0">
      <selection activeCell="B5" sqref="B5"/>
    </sheetView>
  </sheetViews>
  <sheetFormatPr defaultRowHeight="15" x14ac:dyDescent="0.25"/>
  <cols>
    <col min="2" max="2" width="22.5703125" bestFit="1" customWidth="1"/>
  </cols>
  <sheetData>
    <row r="2" spans="2:2" x14ac:dyDescent="0.25">
      <c r="B2" s="29" t="s">
        <v>111</v>
      </c>
    </row>
    <row r="3" spans="2:2" x14ac:dyDescent="0.25">
      <c r="B3" t="s">
        <v>98</v>
      </c>
    </row>
    <row r="4" spans="2:2" x14ac:dyDescent="0.25">
      <c r="B4" t="s">
        <v>112</v>
      </c>
    </row>
    <row r="5" spans="2:2" x14ac:dyDescent="0.25">
      <c r="B5" t="s">
        <v>72</v>
      </c>
    </row>
    <row r="6" spans="2:2" x14ac:dyDescent="0.25">
      <c r="B6" t="s">
        <v>113</v>
      </c>
    </row>
    <row r="7" spans="2:2" x14ac:dyDescent="0.25">
      <c r="B7" t="s">
        <v>114</v>
      </c>
    </row>
    <row r="8" spans="2:2" x14ac:dyDescent="0.25">
      <c r="B8" t="s">
        <v>115</v>
      </c>
    </row>
    <row r="9" spans="2:2" x14ac:dyDescent="0.25">
      <c r="B9" t="s">
        <v>116</v>
      </c>
    </row>
    <row r="10" spans="2:2" x14ac:dyDescent="0.25">
      <c r="B10" t="s">
        <v>117</v>
      </c>
    </row>
    <row r="11" spans="2:2" x14ac:dyDescent="0.25">
      <c r="B11" t="s">
        <v>97</v>
      </c>
    </row>
    <row r="12" spans="2:2" x14ac:dyDescent="0.25">
      <c r="B12" t="s">
        <v>81</v>
      </c>
    </row>
    <row r="13" spans="2:2" x14ac:dyDescent="0.25">
      <c r="B13" t="s">
        <v>118</v>
      </c>
    </row>
    <row r="14" spans="2:2" x14ac:dyDescent="0.25">
      <c r="B14" t="s">
        <v>119</v>
      </c>
    </row>
    <row r="15" spans="2:2" x14ac:dyDescent="0.25">
      <c r="B15" t="s">
        <v>70</v>
      </c>
    </row>
    <row r="16" spans="2:2" x14ac:dyDescent="0.25">
      <c r="B16" t="s">
        <v>71</v>
      </c>
    </row>
    <row r="17" spans="2:2" x14ac:dyDescent="0.25">
      <c r="B17" t="s">
        <v>99</v>
      </c>
    </row>
    <row r="18" spans="2:2" x14ac:dyDescent="0.25">
      <c r="B18" t="s">
        <v>69</v>
      </c>
    </row>
    <row r="19" spans="2:2" x14ac:dyDescent="0.25">
      <c r="B19" t="s">
        <v>120</v>
      </c>
    </row>
    <row r="20" spans="2:2" x14ac:dyDescent="0.25">
      <c r="B20" t="s">
        <v>121</v>
      </c>
    </row>
    <row r="21" spans="2:2" x14ac:dyDescent="0.25">
      <c r="B21" t="s">
        <v>96</v>
      </c>
    </row>
    <row r="22" spans="2:2" x14ac:dyDescent="0.25">
      <c r="B22" t="s">
        <v>122</v>
      </c>
    </row>
    <row r="23" spans="2:2" x14ac:dyDescent="0.25">
      <c r="B23" t="s">
        <v>123</v>
      </c>
    </row>
    <row r="24" spans="2:2" x14ac:dyDescent="0.25">
      <c r="B24" t="s">
        <v>124</v>
      </c>
    </row>
    <row r="25" spans="2:2" x14ac:dyDescent="0.25">
      <c r="B25" t="s">
        <v>125</v>
      </c>
    </row>
  </sheetData>
  <sortState ref="B3:B25">
    <sortCondition ref="B3"/>
  </sortState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FF0000"/>
  </sheetPr>
  <dimension ref="B2:B4"/>
  <sheetViews>
    <sheetView workbookViewId="0">
      <selection activeCell="J26" sqref="J26"/>
    </sheetView>
  </sheetViews>
  <sheetFormatPr defaultRowHeight="15" x14ac:dyDescent="0.25"/>
  <cols>
    <col min="2" max="2" width="18.7109375" bestFit="1" customWidth="1"/>
  </cols>
  <sheetData>
    <row r="2" spans="2:2" x14ac:dyDescent="0.25">
      <c r="B2" t="s">
        <v>7</v>
      </c>
    </row>
    <row r="3" spans="2:2" x14ac:dyDescent="0.25">
      <c r="B3" t="s">
        <v>19</v>
      </c>
    </row>
    <row r="4" spans="2:2" x14ac:dyDescent="0.25">
      <c r="B4" t="s">
        <v>59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Общий жур. отказы от поставок</vt:lpstr>
      <vt:lpstr>Причина отказа</vt:lpstr>
      <vt:lpstr>Продукция</vt:lpstr>
      <vt:lpstr>Контрагент</vt:lpstr>
      <vt:lpstr>Проект</vt:lpstr>
      <vt:lpstr>Позиция</vt:lpstr>
      <vt:lpstr>Завод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Анисимов Александр Сергеевич</dc:creator>
  <cp:lastModifiedBy>Анисимов Александр Сергеевич</cp:lastModifiedBy>
  <dcterms:created xsi:type="dcterms:W3CDTF">2016-09-21T07:42:46Z</dcterms:created>
  <dcterms:modified xsi:type="dcterms:W3CDTF">2016-09-22T12:32:58Z</dcterms:modified>
</cp:coreProperties>
</file>