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275"/>
  </bookViews>
  <sheets>
    <sheet name="Лист1" sheetId="1" r:id="rId1"/>
  </sheets>
  <calcPr calcId="145621"/>
  <pivotCaches>
    <pivotCache cacheId="6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N4" i="1"/>
  <c r="N3" i="1"/>
  <c r="B6" i="1" l="1"/>
  <c r="B7" i="1"/>
  <c r="B8" i="1"/>
  <c r="B3" i="1"/>
  <c r="B4" i="1"/>
  <c r="I4" i="1"/>
  <c r="I8" i="1"/>
  <c r="I7" i="1"/>
  <c r="I3" i="1"/>
</calcChain>
</file>

<file path=xl/sharedStrings.xml><?xml version="1.0" encoding="utf-8"?>
<sst xmlns="http://schemas.openxmlformats.org/spreadsheetml/2006/main" count="84" uniqueCount="32">
  <si>
    <t>Дата</t>
  </si>
  <si>
    <t>Номер документа</t>
  </si>
  <si>
    <t>Контрагент</t>
  </si>
  <si>
    <t>Организация</t>
  </si>
  <si>
    <t>Сумма</t>
  </si>
  <si>
    <t>Склад</t>
  </si>
  <si>
    <t>Смета</t>
  </si>
  <si>
    <t>ts000000165</t>
  </si>
  <si>
    <t>02.08.2016</t>
  </si>
  <si>
    <t>ts000000561</t>
  </si>
  <si>
    <t>ts000000164</t>
  </si>
  <si>
    <t>ts000000562</t>
  </si>
  <si>
    <t>03.08.2016</t>
  </si>
  <si>
    <t>ts000000563</t>
  </si>
  <si>
    <t xml:space="preserve"> ts000000165 от 29.03.2016 17:34:34</t>
  </si>
  <si>
    <t>ts000000564</t>
  </si>
  <si>
    <t xml:space="preserve"> ts000000164 от 29.03.2016 16:55:41</t>
  </si>
  <si>
    <t>ООО "Первый"</t>
  </si>
  <si>
    <t>Шервуд</t>
  </si>
  <si>
    <t>ООО "Белинск"</t>
  </si>
  <si>
    <t>ООО "Второй"</t>
  </si>
  <si>
    <t>Порин Евгений</t>
  </si>
  <si>
    <t>Баринов 134</t>
  </si>
  <si>
    <t xml:space="preserve"> ts000000163 от 29.03.2016 16:55:41</t>
  </si>
  <si>
    <t>Месяц</t>
  </si>
  <si>
    <t>Исходная</t>
  </si>
  <si>
    <t>Необходимая:</t>
  </si>
  <si>
    <t>ts000000163</t>
  </si>
  <si>
    <t>(пусто)</t>
  </si>
  <si>
    <t>Общий итог</t>
  </si>
  <si>
    <t>Сумма по полю Сумма</t>
  </si>
  <si>
    <t>Смета2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</si>
</sst>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594304"/>
      <name val="Arial"/>
      <family val="2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E5D8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B3AC86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3" borderId="0" xfId="0" applyFill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орозова Марина" refreshedDate="42635.492042245372" createdVersion="4" refreshedVersion="4" minRefreshableVersion="3" recordCount="7">
  <cacheSource type="worksheet">
    <worksheetSource ref="A1:I8" sheet="Лист1"/>
  </cacheSource>
  <cacheFields count="9">
    <cacheField name="Дата" numFmtId="0">
      <sharedItems containsBlank="1"/>
    </cacheField>
    <cacheField name="Месяц" numFmtId="0">
      <sharedItems containsString="0" containsBlank="1" containsNumber="1" containsInteger="1" minValue="8" maxValue="8" count="2">
        <m/>
        <n v="8"/>
      </sharedItems>
    </cacheField>
    <cacheField name="Номер документа" numFmtId="0">
      <sharedItems containsBlank="1"/>
    </cacheField>
    <cacheField name="Контрагент" numFmtId="0">
      <sharedItems containsBlank="1" count="3">
        <m/>
        <s v="Шервуд"/>
        <s v="ООО &quot;Белинск&quot;"/>
      </sharedItems>
    </cacheField>
    <cacheField name="Организация" numFmtId="0">
      <sharedItems containsBlank="1" count="3">
        <m/>
        <s v="ООО &quot;Второй&quot;"/>
        <s v="ООО &quot;Первый&quot;"/>
      </sharedItems>
    </cacheField>
    <cacheField name="Сумма" numFmtId="3">
      <sharedItems containsString="0" containsBlank="1" containsNumber="1" containsInteger="1" minValue="1500" maxValue="4000"/>
    </cacheField>
    <cacheField name="Склад" numFmtId="0">
      <sharedItems containsBlank="1" count="3">
        <m/>
        <s v="Баринов 134"/>
        <s v="Порин Евгений"/>
      </sharedItems>
    </cacheField>
    <cacheField name="Смета" numFmtId="0">
      <sharedItems containsBlank="1"/>
    </cacheField>
    <cacheField name="Смета2" numFmtId="0">
      <sharedItems containsBlank="1" count="4">
        <m/>
        <s v="ts000000163"/>
        <s v="ts000000165"/>
        <s v="ts00000016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m/>
    <x v="0"/>
    <m/>
    <x v="0"/>
    <x v="0"/>
    <m/>
    <x v="0"/>
    <m/>
    <x v="0"/>
  </r>
  <r>
    <s v="02.08.2016"/>
    <x v="1"/>
    <s v="ts000000561"/>
    <x v="1"/>
    <x v="1"/>
    <n v="1500"/>
    <x v="1"/>
    <s v=" ts000000163 от 29.03.2016 16:55:41"/>
    <x v="1"/>
  </r>
  <r>
    <s v="02.08.2016"/>
    <x v="1"/>
    <s v="ts000000562"/>
    <x v="1"/>
    <x v="1"/>
    <n v="2250"/>
    <x v="1"/>
    <s v=" ts000000163 от 29.03.2016 16:55:41"/>
    <x v="1"/>
  </r>
  <r>
    <m/>
    <x v="0"/>
    <m/>
    <x v="0"/>
    <x v="0"/>
    <m/>
    <x v="0"/>
    <m/>
    <x v="0"/>
  </r>
  <r>
    <s v="03.08.2016"/>
    <x v="1"/>
    <s v="ts000000563"/>
    <x v="2"/>
    <x v="2"/>
    <n v="4000"/>
    <x v="2"/>
    <s v=" ts000000165 от 29.03.2016 17:34:34"/>
    <x v="2"/>
  </r>
  <r>
    <s v="03.08.2016"/>
    <x v="1"/>
    <s v="ts000000563"/>
    <x v="2"/>
    <x v="2"/>
    <n v="1746"/>
    <x v="2"/>
    <s v=" ts000000165 от 29.03.2016 17:34:34"/>
    <x v="2"/>
  </r>
  <r>
    <s v="03.08.2016"/>
    <x v="1"/>
    <s v="ts000000564"/>
    <x v="2"/>
    <x v="2"/>
    <n v="1800"/>
    <x v="2"/>
    <s v=" ts000000164 от 29.03.2016 16:55:4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14:F19" firstHeaderRow="1" firstDataRow="1" firstDataCol="5"/>
  <pivotFields count="9">
    <pivotField compact="0" outline="0" showAll="0" defaultSubtotal="0"/>
    <pivotField axis="axisRow" compact="0" outline="0" showAll="0" defaultSubtotal="0">
      <items count="2">
        <item x="1"/>
        <item x="0"/>
      </items>
    </pivotField>
    <pivotField compact="0" outline="0" showAll="0" defaultSubtotal="0"/>
    <pivotField axis="axisRow" compact="0" outline="0" showAll="0" defaultSubtotal="0">
      <items count="3">
        <item x="2"/>
        <item x="1"/>
        <item x="0"/>
      </items>
    </pivotField>
    <pivotField axis="axisRow" compact="0" outline="0" showAll="0" defaultSubtotal="0">
      <items count="3">
        <item x="1"/>
        <item x="2"/>
        <item x="0"/>
      </items>
    </pivotField>
    <pivotField dataField="1" compact="0" outline="0" showAll="0" defaultSubtotal="0"/>
    <pivotField axis="axisRow" compact="0" outline="0" showAll="0" defaultSubtotal="0">
      <items count="3">
        <item x="1"/>
        <item x="2"/>
        <item x="0"/>
      </items>
    </pivotField>
    <pivotField compact="0" outline="0" showAll="0" defaultSubtotal="0"/>
    <pivotField axis="axisRow" compact="0" outline="0" showAll="0" defaultSubtotal="0">
      <items count="4">
        <item x="1"/>
        <item x="3"/>
        <item x="2"/>
        <item x="0"/>
      </items>
    </pivotField>
  </pivotFields>
  <rowFields count="5">
    <field x="8"/>
    <field x="3"/>
    <field x="6"/>
    <field x="4"/>
    <field x="1"/>
  </rowFields>
  <rowItems count="5">
    <i>
      <x/>
      <x v="1"/>
      <x/>
      <x/>
      <x/>
    </i>
    <i>
      <x v="1"/>
      <x/>
      <x v="1"/>
      <x v="1"/>
      <x/>
    </i>
    <i>
      <x v="2"/>
      <x/>
      <x v="1"/>
      <x v="1"/>
      <x/>
    </i>
    <i>
      <x v="3"/>
      <x v="2"/>
      <x v="2"/>
      <x v="2"/>
      <x v="1"/>
    </i>
    <i t="grand">
      <x/>
    </i>
  </rowItems>
  <colItems count="1">
    <i/>
  </colItems>
  <dataFields count="1">
    <dataField name="Сумма по полю Сумма" fld="5" baseField="3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K17" sqref="K17"/>
    </sheetView>
  </sheetViews>
  <sheetFormatPr defaultRowHeight="15" x14ac:dyDescent="0.25"/>
  <cols>
    <col min="1" max="1" width="22.7109375" bestFit="1" customWidth="1"/>
    <col min="2" max="2" width="22.5703125" customWidth="1"/>
    <col min="3" max="3" width="15.140625" bestFit="1" customWidth="1"/>
    <col min="4" max="4" width="32.42578125" bestFit="1" customWidth="1"/>
    <col min="5" max="5" width="9.140625" customWidth="1"/>
    <col min="6" max="6" width="22.5703125" bestFit="1" customWidth="1"/>
    <col min="7" max="7" width="16.5703125" bestFit="1" customWidth="1"/>
    <col min="8" max="8" width="32.28515625" bestFit="1" customWidth="1"/>
    <col min="9" max="9" width="12.5703125" customWidth="1"/>
    <col min="11" max="11" width="14" customWidth="1"/>
    <col min="12" max="12" width="15.140625" bestFit="1" customWidth="1"/>
    <col min="13" max="13" width="14.7109375" bestFit="1" customWidth="1"/>
    <col min="14" max="14" width="9.85546875" customWidth="1"/>
    <col min="15" max="15" width="14.7109375" bestFit="1" customWidth="1"/>
  </cols>
  <sheetData>
    <row r="1" spans="1:16" ht="18.95" customHeight="1" x14ac:dyDescent="0.25">
      <c r="A1" s="1" t="s">
        <v>0</v>
      </c>
      <c r="B1" s="1" t="s">
        <v>24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6</v>
      </c>
      <c r="J1" s="2"/>
      <c r="K1" s="3" t="s">
        <v>6</v>
      </c>
      <c r="L1" s="1" t="s">
        <v>2</v>
      </c>
      <c r="M1" s="1" t="s">
        <v>5</v>
      </c>
      <c r="N1" s="1" t="s">
        <v>4</v>
      </c>
      <c r="O1" s="1" t="s">
        <v>3</v>
      </c>
      <c r="P1" s="11" t="s">
        <v>24</v>
      </c>
    </row>
    <row r="2" spans="1:16" ht="24" customHeight="1" x14ac:dyDescent="0.25">
      <c r="A2" s="4"/>
      <c r="B2" s="4"/>
      <c r="C2" s="4"/>
      <c r="D2" s="5"/>
      <c r="E2" s="5"/>
      <c r="F2" s="6"/>
      <c r="G2" s="7"/>
      <c r="H2" s="8"/>
      <c r="K2" s="9" t="s">
        <v>7</v>
      </c>
      <c r="L2" s="5" t="s">
        <v>19</v>
      </c>
      <c r="M2" s="7" t="s">
        <v>21</v>
      </c>
      <c r="N2" s="6">
        <f>SUMIF($I$2:$I$8,K2,$F$2:$F$8)</f>
        <v>5746</v>
      </c>
      <c r="O2" s="5" t="s">
        <v>17</v>
      </c>
      <c r="P2">
        <v>8</v>
      </c>
    </row>
    <row r="3" spans="1:16" ht="18.95" customHeight="1" x14ac:dyDescent="0.25">
      <c r="A3" s="4" t="s">
        <v>8</v>
      </c>
      <c r="B3" s="4">
        <f t="shared" ref="B3:B8" si="0">MONTH(A3)</f>
        <v>8</v>
      </c>
      <c r="C3" s="4" t="s">
        <v>9</v>
      </c>
      <c r="D3" s="5" t="s">
        <v>18</v>
      </c>
      <c r="E3" s="5" t="s">
        <v>20</v>
      </c>
      <c r="F3" s="6">
        <v>1500</v>
      </c>
      <c r="G3" s="7" t="s">
        <v>22</v>
      </c>
      <c r="H3" s="8" t="s">
        <v>23</v>
      </c>
      <c r="I3" t="str">
        <f t="shared" ref="I3:I8" si="1">TRIM((LEFTB(H3,SEARCH(" от ",H3)-1)))</f>
        <v>ts000000163</v>
      </c>
      <c r="K3" s="10" t="s">
        <v>10</v>
      </c>
      <c r="L3" s="5" t="s">
        <v>19</v>
      </c>
      <c r="M3" s="7" t="s">
        <v>21</v>
      </c>
      <c r="N3" s="6">
        <f t="shared" ref="N3" si="2">SUMIF($I$2:$I$8,K3,$F$2:$F$8)</f>
        <v>1800</v>
      </c>
      <c r="O3" s="5" t="s">
        <v>17</v>
      </c>
      <c r="P3">
        <v>8</v>
      </c>
    </row>
    <row r="4" spans="1:16" ht="18.95" customHeight="1" x14ac:dyDescent="0.25">
      <c r="A4" s="4" t="s">
        <v>8</v>
      </c>
      <c r="B4" s="4">
        <f t="shared" si="0"/>
        <v>8</v>
      </c>
      <c r="C4" s="4" t="s">
        <v>11</v>
      </c>
      <c r="D4" s="5" t="s">
        <v>18</v>
      </c>
      <c r="E4" s="5" t="s">
        <v>20</v>
      </c>
      <c r="F4" s="6">
        <v>2250</v>
      </c>
      <c r="G4" s="7" t="s">
        <v>22</v>
      </c>
      <c r="H4" s="8" t="s">
        <v>23</v>
      </c>
      <c r="I4" t="str">
        <f t="shared" si="1"/>
        <v>ts000000163</v>
      </c>
      <c r="K4" s="10" t="s">
        <v>27</v>
      </c>
      <c r="L4" s="5" t="s">
        <v>18</v>
      </c>
      <c r="M4" s="7" t="s">
        <v>22</v>
      </c>
      <c r="N4" s="6">
        <f>SUMIF($I$2:$I$8,K4,$F$2:$F$8)</f>
        <v>3750</v>
      </c>
      <c r="O4" s="5" t="s">
        <v>20</v>
      </c>
      <c r="P4">
        <v>8</v>
      </c>
    </row>
    <row r="5" spans="1:16" ht="18.95" customHeight="1" x14ac:dyDescent="0.25">
      <c r="A5" s="4"/>
      <c r="B5" s="4"/>
      <c r="C5" s="4"/>
      <c r="D5" s="5"/>
      <c r="E5" s="5"/>
      <c r="F5" s="6"/>
      <c r="G5" s="7"/>
      <c r="H5" s="8"/>
      <c r="K5" s="10"/>
    </row>
    <row r="6" spans="1:16" ht="18.95" customHeight="1" x14ac:dyDescent="0.25">
      <c r="A6" s="4" t="s">
        <v>12</v>
      </c>
      <c r="B6" s="4">
        <f t="shared" si="0"/>
        <v>8</v>
      </c>
      <c r="C6" s="4" t="s">
        <v>13</v>
      </c>
      <c r="D6" s="5" t="s">
        <v>19</v>
      </c>
      <c r="E6" s="5" t="s">
        <v>17</v>
      </c>
      <c r="F6" s="6">
        <v>4000</v>
      </c>
      <c r="G6" s="7" t="s">
        <v>21</v>
      </c>
      <c r="H6" s="8" t="s">
        <v>14</v>
      </c>
      <c r="I6" t="s">
        <v>7</v>
      </c>
      <c r="K6" s="10" t="s">
        <v>26</v>
      </c>
    </row>
    <row r="7" spans="1:16" ht="18.95" customHeight="1" x14ac:dyDescent="0.25">
      <c r="A7" s="4" t="s">
        <v>12</v>
      </c>
      <c r="B7" s="4">
        <f t="shared" si="0"/>
        <v>8</v>
      </c>
      <c r="C7" s="4" t="s">
        <v>13</v>
      </c>
      <c r="D7" s="5" t="s">
        <v>19</v>
      </c>
      <c r="E7" s="5" t="s">
        <v>17</v>
      </c>
      <c r="F7" s="6">
        <v>1746</v>
      </c>
      <c r="G7" s="7" t="s">
        <v>21</v>
      </c>
      <c r="H7" s="8" t="s">
        <v>14</v>
      </c>
      <c r="I7" t="str">
        <f t="shared" si="1"/>
        <v>ts000000165</v>
      </c>
      <c r="K7" s="10"/>
    </row>
    <row r="8" spans="1:16" ht="18.95" customHeight="1" x14ac:dyDescent="0.25">
      <c r="A8" s="4" t="s">
        <v>12</v>
      </c>
      <c r="B8" s="4">
        <f t="shared" si="0"/>
        <v>8</v>
      </c>
      <c r="C8" s="4" t="s">
        <v>15</v>
      </c>
      <c r="D8" s="5" t="s">
        <v>19</v>
      </c>
      <c r="E8" s="5" t="s">
        <v>17</v>
      </c>
      <c r="F8" s="6">
        <v>1800</v>
      </c>
      <c r="G8" s="7" t="s">
        <v>21</v>
      </c>
      <c r="H8" s="8" t="s">
        <v>16</v>
      </c>
      <c r="I8" t="str">
        <f t="shared" si="1"/>
        <v>ts000000164</v>
      </c>
      <c r="K8" s="10"/>
    </row>
    <row r="10" spans="1:16" x14ac:dyDescent="0.25">
      <c r="D10" s="12" t="s">
        <v>25</v>
      </c>
    </row>
    <row r="14" spans="1:16" x14ac:dyDescent="0.25">
      <c r="A14" s="13" t="s">
        <v>31</v>
      </c>
      <c r="B14" s="13" t="s">
        <v>2</v>
      </c>
      <c r="C14" s="13" t="s">
        <v>5</v>
      </c>
      <c r="D14" s="13" t="s">
        <v>3</v>
      </c>
      <c r="E14" s="13" t="s">
        <v>24</v>
      </c>
      <c r="F14" t="s">
        <v>30</v>
      </c>
    </row>
    <row r="15" spans="1:16" x14ac:dyDescent="0.25">
      <c r="A15" t="s">
        <v>27</v>
      </c>
      <c r="B15" t="s">
        <v>18</v>
      </c>
      <c r="C15" t="s">
        <v>22</v>
      </c>
      <c r="D15" t="s">
        <v>20</v>
      </c>
      <c r="E15">
        <v>8</v>
      </c>
      <c r="F15" s="14">
        <v>3750</v>
      </c>
    </row>
    <row r="16" spans="1:16" x14ac:dyDescent="0.25">
      <c r="A16" t="s">
        <v>10</v>
      </c>
      <c r="B16" t="s">
        <v>19</v>
      </c>
      <c r="C16" t="s">
        <v>21</v>
      </c>
      <c r="D16" t="s">
        <v>17</v>
      </c>
      <c r="E16">
        <v>8</v>
      </c>
      <c r="F16" s="14">
        <v>1800</v>
      </c>
    </row>
    <row r="17" spans="1:6" x14ac:dyDescent="0.25">
      <c r="A17" t="s">
        <v>7</v>
      </c>
      <c r="B17" t="s">
        <v>19</v>
      </c>
      <c r="C17" t="s">
        <v>21</v>
      </c>
      <c r="D17" t="s">
        <v>17</v>
      </c>
      <c r="E17">
        <v>8</v>
      </c>
      <c r="F17" s="14">
        <v>5746</v>
      </c>
    </row>
    <row r="18" spans="1:6" x14ac:dyDescent="0.25">
      <c r="A18" t="s">
        <v>28</v>
      </c>
      <c r="B18" t="s">
        <v>28</v>
      </c>
      <c r="C18" t="s">
        <v>28</v>
      </c>
      <c r="D18" t="s">
        <v>28</v>
      </c>
      <c r="E18" t="s">
        <v>28</v>
      </c>
      <c r="F18" s="14"/>
    </row>
    <row r="19" spans="1:6" x14ac:dyDescent="0.25">
      <c r="A19" t="s">
        <v>29</v>
      </c>
      <c r="F19" s="14">
        <v>11296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Рейнер</dc:creator>
  <cp:lastModifiedBy>Морозова Марина</cp:lastModifiedBy>
  <dcterms:created xsi:type="dcterms:W3CDTF">2016-09-22T07:36:23Z</dcterms:created>
  <dcterms:modified xsi:type="dcterms:W3CDTF">2016-09-22T08:49:22Z</dcterms:modified>
</cp:coreProperties>
</file>