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0490" windowHeight="7665" tabRatio="815" firstSheet="1" activeTab="3"/>
  </bookViews>
  <sheets>
    <sheet name="Общее" sheetId="1" state="hidden" r:id="rId1"/>
    <sheet name="Города" sheetId="2" r:id="rId2"/>
    <sheet name="Время" sheetId="4" r:id="rId3"/>
    <sheet name="Расстановка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5" l="1"/>
  <c r="M11" i="5"/>
  <c r="M10" i="5"/>
  <c r="D11" i="5" l="1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36" i="4"/>
  <c r="V65" i="4"/>
  <c r="U65" i="4"/>
  <c r="R65" i="4"/>
  <c r="O65" i="4"/>
  <c r="J65" i="4"/>
  <c r="D65" i="4"/>
  <c r="V64" i="4"/>
  <c r="U64" i="4"/>
  <c r="R64" i="4"/>
  <c r="O64" i="4"/>
  <c r="D64" i="4"/>
  <c r="V63" i="4"/>
  <c r="U63" i="4"/>
  <c r="R63" i="4"/>
  <c r="O63" i="4"/>
  <c r="D63" i="4"/>
  <c r="V62" i="4"/>
  <c r="U62" i="4"/>
  <c r="R62" i="4"/>
  <c r="O62" i="4"/>
  <c r="J62" i="4" s="1"/>
  <c r="D62" i="4"/>
  <c r="V61" i="4"/>
  <c r="U61" i="4"/>
  <c r="R61" i="4"/>
  <c r="O61" i="4"/>
  <c r="J61" i="4"/>
  <c r="D61" i="4"/>
  <c r="V60" i="4"/>
  <c r="U60" i="4"/>
  <c r="R60" i="4"/>
  <c r="O60" i="4"/>
  <c r="D60" i="4"/>
  <c r="V59" i="4"/>
  <c r="U59" i="4"/>
  <c r="R59" i="4"/>
  <c r="O59" i="4"/>
  <c r="J59" i="4" s="1"/>
  <c r="D59" i="4"/>
  <c r="V58" i="4"/>
  <c r="U58" i="4"/>
  <c r="R58" i="4"/>
  <c r="O58" i="4"/>
  <c r="D58" i="4"/>
  <c r="V57" i="4"/>
  <c r="U57" i="4"/>
  <c r="R57" i="4"/>
  <c r="O57" i="4"/>
  <c r="J57" i="4"/>
  <c r="D57" i="4"/>
  <c r="V56" i="4"/>
  <c r="U56" i="4"/>
  <c r="R56" i="4"/>
  <c r="O56" i="4"/>
  <c r="D56" i="4"/>
  <c r="V55" i="4"/>
  <c r="U55" i="4"/>
  <c r="R55" i="4"/>
  <c r="O55" i="4"/>
  <c r="D55" i="4"/>
  <c r="V54" i="4"/>
  <c r="U54" i="4"/>
  <c r="R54" i="4"/>
  <c r="O54" i="4"/>
  <c r="J54" i="4" s="1"/>
  <c r="D54" i="4"/>
  <c r="V53" i="4"/>
  <c r="U53" i="4"/>
  <c r="R53" i="4"/>
  <c r="O53" i="4"/>
  <c r="J53" i="4"/>
  <c r="D53" i="4"/>
  <c r="V52" i="4"/>
  <c r="U52" i="4"/>
  <c r="R52" i="4"/>
  <c r="O52" i="4"/>
  <c r="D52" i="4"/>
  <c r="V51" i="4"/>
  <c r="U51" i="4"/>
  <c r="R51" i="4"/>
  <c r="O51" i="4"/>
  <c r="J51" i="4" s="1"/>
  <c r="D51" i="4"/>
  <c r="V50" i="4"/>
  <c r="U50" i="4"/>
  <c r="R50" i="4"/>
  <c r="O50" i="4"/>
  <c r="D50" i="4"/>
  <c r="V49" i="4"/>
  <c r="U49" i="4"/>
  <c r="R49" i="4"/>
  <c r="O49" i="4"/>
  <c r="J49" i="4"/>
  <c r="D49" i="4"/>
  <c r="V48" i="4"/>
  <c r="U48" i="4"/>
  <c r="R48" i="4"/>
  <c r="O48" i="4"/>
  <c r="D48" i="4"/>
  <c r="V47" i="4"/>
  <c r="U47" i="4"/>
  <c r="R47" i="4"/>
  <c r="O47" i="4"/>
  <c r="D47" i="4"/>
  <c r="V46" i="4"/>
  <c r="U46" i="4"/>
  <c r="R46" i="4"/>
  <c r="O46" i="4"/>
  <c r="J46" i="4" s="1"/>
  <c r="D46" i="4"/>
  <c r="V45" i="4"/>
  <c r="U45" i="4"/>
  <c r="R45" i="4"/>
  <c r="O45" i="4"/>
  <c r="J45" i="4"/>
  <c r="D45" i="4"/>
  <c r="V44" i="4"/>
  <c r="U44" i="4"/>
  <c r="R44" i="4"/>
  <c r="O44" i="4"/>
  <c r="D44" i="4"/>
  <c r="V43" i="4"/>
  <c r="U43" i="4"/>
  <c r="R43" i="4"/>
  <c r="O43" i="4"/>
  <c r="J43" i="4" s="1"/>
  <c r="D43" i="4"/>
  <c r="V42" i="4"/>
  <c r="U42" i="4"/>
  <c r="R42" i="4"/>
  <c r="O42" i="4"/>
  <c r="D42" i="4"/>
  <c r="V41" i="4"/>
  <c r="U41" i="4"/>
  <c r="R41" i="4"/>
  <c r="O41" i="4"/>
  <c r="J41" i="4"/>
  <c r="D41" i="4"/>
  <c r="V40" i="4"/>
  <c r="U40" i="4"/>
  <c r="R40" i="4"/>
  <c r="O40" i="4"/>
  <c r="D40" i="4"/>
  <c r="V39" i="4"/>
  <c r="U39" i="4"/>
  <c r="R39" i="4"/>
  <c r="O39" i="4"/>
  <c r="D39" i="4"/>
  <c r="V38" i="4"/>
  <c r="U38" i="4"/>
  <c r="R38" i="4"/>
  <c r="O38" i="4"/>
  <c r="J38" i="4" s="1"/>
  <c r="D38" i="4"/>
  <c r="V37" i="4"/>
  <c r="U37" i="4"/>
  <c r="R37" i="4"/>
  <c r="O37" i="4"/>
  <c r="J37" i="4"/>
  <c r="D37" i="4"/>
  <c r="V36" i="4"/>
  <c r="U36" i="4"/>
  <c r="R36" i="4"/>
  <c r="J36" i="4" s="1"/>
  <c r="O36" i="4"/>
  <c r="M36" i="4"/>
  <c r="D36" i="4"/>
  <c r="J39" i="4" l="1"/>
  <c r="J42" i="4"/>
  <c r="J47" i="4"/>
  <c r="J50" i="4"/>
  <c r="J55" i="4"/>
  <c r="J58" i="4"/>
  <c r="J63" i="4"/>
  <c r="J40" i="4"/>
  <c r="J44" i="4"/>
  <c r="J48" i="4"/>
  <c r="J52" i="4"/>
  <c r="J56" i="4"/>
  <c r="J60" i="4"/>
  <c r="J64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C10" i="4"/>
  <c r="O10" i="4"/>
  <c r="R10" i="4"/>
  <c r="U10" i="4"/>
  <c r="V10" i="4"/>
  <c r="C11" i="4"/>
  <c r="O11" i="4"/>
  <c r="R11" i="4"/>
  <c r="U11" i="4"/>
  <c r="V11" i="4"/>
  <c r="C12" i="4"/>
  <c r="O12" i="4"/>
  <c r="R12" i="4"/>
  <c r="U12" i="4"/>
  <c r="V12" i="4"/>
  <c r="C13" i="4"/>
  <c r="O13" i="4"/>
  <c r="R13" i="4"/>
  <c r="U13" i="4"/>
  <c r="V13" i="4"/>
  <c r="C14" i="4"/>
  <c r="O14" i="4"/>
  <c r="R14" i="4"/>
  <c r="U14" i="4"/>
  <c r="V14" i="4"/>
  <c r="C15" i="4"/>
  <c r="O15" i="4"/>
  <c r="R15" i="4"/>
  <c r="U15" i="4"/>
  <c r="V15" i="4"/>
  <c r="C16" i="4"/>
  <c r="O16" i="4"/>
  <c r="R16" i="4"/>
  <c r="U16" i="4"/>
  <c r="V16" i="4"/>
  <c r="C17" i="4"/>
  <c r="O17" i="4"/>
  <c r="R17" i="4"/>
  <c r="U17" i="4"/>
  <c r="V17" i="4"/>
  <c r="C18" i="4"/>
  <c r="O18" i="4"/>
  <c r="R18" i="4"/>
  <c r="U18" i="4"/>
  <c r="V18" i="4"/>
  <c r="C19" i="4"/>
  <c r="O19" i="4"/>
  <c r="R19" i="4"/>
  <c r="U19" i="4"/>
  <c r="V19" i="4"/>
  <c r="C20" i="4"/>
  <c r="O20" i="4"/>
  <c r="R20" i="4"/>
  <c r="U20" i="4"/>
  <c r="V20" i="4"/>
  <c r="C21" i="4"/>
  <c r="O21" i="4"/>
  <c r="R21" i="4"/>
  <c r="U21" i="4"/>
  <c r="V21" i="4"/>
  <c r="C22" i="4"/>
  <c r="O22" i="4"/>
  <c r="R22" i="4"/>
  <c r="U22" i="4"/>
  <c r="V22" i="4"/>
  <c r="C23" i="4"/>
  <c r="O23" i="4"/>
  <c r="R23" i="4"/>
  <c r="U23" i="4"/>
  <c r="V23" i="4"/>
  <c r="C24" i="4"/>
  <c r="O24" i="4"/>
  <c r="R24" i="4"/>
  <c r="U24" i="4"/>
  <c r="V24" i="4"/>
  <c r="C25" i="4"/>
  <c r="O25" i="4"/>
  <c r="R25" i="4"/>
  <c r="U25" i="4"/>
  <c r="V25" i="4"/>
  <c r="C26" i="4"/>
  <c r="O26" i="4"/>
  <c r="R26" i="4"/>
  <c r="U26" i="4"/>
  <c r="V26" i="4"/>
  <c r="C27" i="4"/>
  <c r="O27" i="4"/>
  <c r="R27" i="4"/>
  <c r="U27" i="4"/>
  <c r="V27" i="4"/>
  <c r="C28" i="4"/>
  <c r="O28" i="4"/>
  <c r="R28" i="4"/>
  <c r="U28" i="4"/>
  <c r="V28" i="4"/>
  <c r="C29" i="4"/>
  <c r="O29" i="4"/>
  <c r="R29" i="4"/>
  <c r="U29" i="4"/>
  <c r="V29" i="4"/>
  <c r="C30" i="4"/>
  <c r="O30" i="4"/>
  <c r="R30" i="4"/>
  <c r="U30" i="4"/>
  <c r="V30" i="4"/>
  <c r="C31" i="4"/>
  <c r="O31" i="4"/>
  <c r="R31" i="4"/>
  <c r="U31" i="4"/>
  <c r="V31" i="4"/>
  <c r="C32" i="4"/>
  <c r="O32" i="4"/>
  <c r="R32" i="4"/>
  <c r="U32" i="4"/>
  <c r="V32" i="4"/>
  <c r="C33" i="4"/>
  <c r="O33" i="4"/>
  <c r="R33" i="4"/>
  <c r="U33" i="4"/>
  <c r="V33" i="4"/>
  <c r="C34" i="4"/>
  <c r="O34" i="4"/>
  <c r="R34" i="4"/>
  <c r="U34" i="4"/>
  <c r="V34" i="4"/>
  <c r="C35" i="4"/>
  <c r="O35" i="4"/>
  <c r="R35" i="4"/>
  <c r="U35" i="4"/>
  <c r="V35" i="4"/>
  <c r="J34" i="4" l="1"/>
  <c r="J32" i="4"/>
  <c r="J30" i="4"/>
  <c r="J28" i="4"/>
  <c r="J26" i="4"/>
  <c r="J24" i="4"/>
  <c r="J22" i="4"/>
  <c r="J20" i="4"/>
  <c r="J18" i="4"/>
  <c r="J16" i="4"/>
  <c r="J14" i="4"/>
  <c r="J12" i="4"/>
  <c r="J10" i="4"/>
  <c r="J35" i="4"/>
  <c r="J33" i="4"/>
  <c r="J31" i="4"/>
  <c r="J29" i="4"/>
  <c r="J27" i="4"/>
  <c r="J25" i="4"/>
  <c r="J23" i="4"/>
  <c r="J21" i="4"/>
  <c r="J19" i="4"/>
  <c r="J17" i="4"/>
  <c r="J15" i="4"/>
  <c r="J13" i="4"/>
  <c r="J11" i="4"/>
  <c r="D9" i="4"/>
  <c r="D8" i="4"/>
  <c r="D7" i="4"/>
  <c r="C7" i="4"/>
  <c r="O7" i="4"/>
  <c r="R7" i="4"/>
  <c r="U7" i="4"/>
  <c r="V7" i="4"/>
  <c r="C8" i="4"/>
  <c r="O8" i="4"/>
  <c r="R8" i="4"/>
  <c r="U8" i="4"/>
  <c r="V8" i="4"/>
  <c r="C9" i="4"/>
  <c r="O9" i="4"/>
  <c r="R9" i="4"/>
  <c r="U9" i="4"/>
  <c r="V9" i="4"/>
  <c r="J9" i="4" l="1"/>
  <c r="J7" i="4"/>
  <c r="J8" i="4"/>
  <c r="R6" i="4"/>
  <c r="G3" i="2" l="1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M6" i="4" l="1"/>
  <c r="F3" i="2" l="1"/>
  <c r="V6" i="4" l="1"/>
  <c r="U6" i="4"/>
  <c r="C5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4" i="2"/>
  <c r="D10" i="5" l="1"/>
  <c r="D6" i="4" l="1"/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4" i="2"/>
  <c r="C10" i="5" l="1"/>
  <c r="G10" i="5" s="1"/>
  <c r="C11" i="5"/>
  <c r="O6" i="4"/>
  <c r="C6" i="4"/>
  <c r="K10" i="5" l="1"/>
  <c r="F10" i="5"/>
  <c r="J10" i="5"/>
  <c r="G11" i="5"/>
  <c r="K11" i="5"/>
  <c r="J11" i="5"/>
  <c r="F11" i="5"/>
  <c r="J6" i="4"/>
</calcChain>
</file>

<file path=xl/sharedStrings.xml><?xml version="1.0" encoding="utf-8"?>
<sst xmlns="http://schemas.openxmlformats.org/spreadsheetml/2006/main" count="28" uniqueCount="19">
  <si>
    <t>Дата</t>
  </si>
  <si>
    <t>Начало</t>
  </si>
  <si>
    <t>Окончание</t>
  </si>
  <si>
    <t>1 партия</t>
  </si>
  <si>
    <t>2 партия</t>
  </si>
  <si>
    <t>Всего</t>
  </si>
  <si>
    <t>Ялта</t>
  </si>
  <si>
    <t>Путейцы</t>
  </si>
  <si>
    <t>Должно быть</t>
  </si>
  <si>
    <t>Город</t>
  </si>
  <si>
    <t>р</t>
  </si>
  <si>
    <t>З</t>
  </si>
  <si>
    <t>Д</t>
  </si>
  <si>
    <t>п</t>
  </si>
  <si>
    <t>Ц</t>
  </si>
  <si>
    <t>Сочи</t>
  </si>
  <si>
    <t>Вологда</t>
  </si>
  <si>
    <t>Выбрать город</t>
  </si>
  <si>
    <t>Общее время: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</si>
</sst>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h:mm;@"/>
    <numFmt numFmtId="165" formatCode="[h]:mm:ss;@"/>
    <numFmt numFmtId="166" formatCode="dd"/>
    <numFmt numFmtId="168" formatCode="[h]:m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0" tint="-4.9989318521683403E-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Fill="1" applyProtection="1">
      <protection locked="0" hidden="1"/>
    </xf>
    <xf numFmtId="0" fontId="6" fillId="0" borderId="0" xfId="0" applyFont="1" applyFill="1" applyProtection="1">
      <protection hidden="1"/>
    </xf>
    <xf numFmtId="0" fontId="6" fillId="0" borderId="0" xfId="0" applyFont="1" applyFill="1" applyProtection="1">
      <protection locked="0"/>
    </xf>
    <xf numFmtId="0" fontId="1" fillId="0" borderId="0" xfId="0" applyFont="1" applyFill="1" applyAlignment="1"/>
    <xf numFmtId="0" fontId="7" fillId="0" borderId="1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protection hidden="1"/>
    </xf>
    <xf numFmtId="0" fontId="6" fillId="0" borderId="0" xfId="0" applyFont="1" applyFill="1" applyProtection="1">
      <protection locked="0" hidden="1"/>
    </xf>
    <xf numFmtId="0" fontId="1" fillId="0" borderId="0" xfId="0" applyFont="1" applyFill="1" applyAlignment="1" applyProtection="1">
      <alignment horizontal="center"/>
      <protection hidden="1"/>
    </xf>
    <xf numFmtId="0" fontId="1" fillId="0" borderId="0" xfId="0" applyFont="1" applyFill="1" applyAlignment="1" applyProtection="1">
      <protection hidden="1"/>
    </xf>
    <xf numFmtId="0" fontId="1" fillId="0" borderId="0" xfId="0" applyFont="1" applyFill="1" applyBorder="1" applyProtection="1">
      <protection hidden="1"/>
    </xf>
    <xf numFmtId="0" fontId="16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46" fontId="17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protection hidden="1"/>
    </xf>
    <xf numFmtId="46" fontId="4" fillId="0" borderId="0" xfId="0" applyNumberFormat="1" applyFont="1" applyFill="1" applyBorder="1" applyAlignment="1" applyProtection="1">
      <alignment horizontal="center" vertical="center"/>
      <protection hidden="1"/>
    </xf>
    <xf numFmtId="20" fontId="4" fillId="0" borderId="1" xfId="0" applyNumberFormat="1" applyFont="1" applyFill="1" applyBorder="1" applyAlignment="1" applyProtection="1">
      <alignment horizontal="center"/>
      <protection hidden="1"/>
    </xf>
    <xf numFmtId="20" fontId="4" fillId="0" borderId="0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Protection="1">
      <protection hidden="1"/>
    </xf>
    <xf numFmtId="0" fontId="15" fillId="0" borderId="0" xfId="0" applyFont="1" applyFill="1" applyAlignment="1" applyProtection="1">
      <alignment horizontal="center"/>
      <protection hidden="1"/>
    </xf>
    <xf numFmtId="0" fontId="14" fillId="0" borderId="10" xfId="0" applyFont="1" applyFill="1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14" fontId="1" fillId="0" borderId="1" xfId="0" applyNumberFormat="1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2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protection hidden="1"/>
    </xf>
    <xf numFmtId="0" fontId="6" fillId="0" borderId="0" xfId="0" applyFont="1" applyFill="1" applyBorder="1" applyProtection="1">
      <protection hidden="1"/>
    </xf>
    <xf numFmtId="166" fontId="7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165" fontId="6" fillId="0" borderId="0" xfId="0" applyNumberFormat="1" applyFont="1" applyFill="1" applyBorder="1" applyAlignment="1" applyProtection="1">
      <alignment horizontal="center"/>
      <protection locked="0"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wrapText="1"/>
      <protection hidden="1"/>
    </xf>
    <xf numFmtId="164" fontId="1" fillId="0" borderId="0" xfId="0" applyNumberFormat="1" applyFont="1" applyFill="1" applyAlignment="1" applyProtection="1">
      <alignment horizontal="center"/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9" fillId="0" borderId="0" xfId="0" applyFont="1" applyFill="1" applyProtection="1">
      <protection hidden="1"/>
    </xf>
    <xf numFmtId="164" fontId="1" fillId="0" borderId="0" xfId="0" applyNumberFormat="1" applyFont="1" applyFill="1" applyProtection="1">
      <protection hidden="1"/>
    </xf>
    <xf numFmtId="0" fontId="5" fillId="0" borderId="9" xfId="0" applyFont="1" applyFill="1" applyBorder="1" applyAlignment="1" applyProtection="1">
      <alignment vertical="center" wrapText="1"/>
      <protection hidden="1"/>
    </xf>
    <xf numFmtId="0" fontId="5" fillId="0" borderId="8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Alignment="1" applyProtection="1">
      <alignment horizontal="center"/>
      <protection locked="0"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locked="0" hidden="1"/>
    </xf>
    <xf numFmtId="0" fontId="5" fillId="0" borderId="4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textRotation="90" wrapText="1"/>
      <protection hidden="1"/>
    </xf>
    <xf numFmtId="14" fontId="11" fillId="0" borderId="1" xfId="0" applyNumberFormat="1" applyFont="1" applyFill="1" applyBorder="1" applyAlignment="1" applyProtection="1">
      <alignment horizontal="center"/>
      <protection hidden="1"/>
    </xf>
    <xf numFmtId="0" fontId="12" fillId="0" borderId="1" xfId="0" applyNumberFormat="1" applyFont="1" applyFill="1" applyBorder="1" applyAlignment="1" applyProtection="1">
      <alignment horizontal="center"/>
      <protection hidden="1"/>
    </xf>
    <xf numFmtId="20" fontId="12" fillId="0" borderId="1" xfId="0" applyNumberFormat="1" applyFont="1" applyFill="1" applyBorder="1" applyProtection="1">
      <protection locked="0" hidden="1"/>
    </xf>
    <xf numFmtId="20" fontId="11" fillId="0" borderId="3" xfId="0" applyNumberFormat="1" applyFont="1" applyFill="1" applyBorder="1" applyProtection="1">
      <protection hidden="1"/>
    </xf>
    <xf numFmtId="20" fontId="12" fillId="0" borderId="1" xfId="0" applyNumberFormat="1" applyFont="1" applyFill="1" applyBorder="1" applyProtection="1">
      <protection hidden="1"/>
    </xf>
    <xf numFmtId="164" fontId="12" fillId="0" borderId="1" xfId="0" applyNumberFormat="1" applyFont="1" applyFill="1" applyBorder="1" applyProtection="1">
      <protection hidden="1"/>
    </xf>
    <xf numFmtId="164" fontId="12" fillId="0" borderId="1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center"/>
      <protection locked="0" hidden="1"/>
    </xf>
    <xf numFmtId="0" fontId="13" fillId="0" borderId="0" xfId="0" applyFont="1" applyFill="1" applyProtection="1">
      <protection hidden="1"/>
    </xf>
    <xf numFmtId="165" fontId="6" fillId="0" borderId="0" xfId="0" applyNumberFormat="1" applyFont="1" applyFill="1" applyBorder="1" applyAlignment="1" applyProtection="1">
      <alignment horizontal="center"/>
      <protection hidden="1"/>
    </xf>
    <xf numFmtId="165" fontId="6" fillId="0" borderId="0" xfId="0" applyNumberFormat="1" applyFont="1" applyFill="1" applyBorder="1" applyProtection="1"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14" fontId="6" fillId="0" borderId="1" xfId="0" applyNumberFormat="1" applyFont="1" applyFill="1" applyBorder="1" applyAlignment="1" applyProtection="1">
      <alignment horizontal="center"/>
      <protection hidden="1"/>
    </xf>
    <xf numFmtId="164" fontId="6" fillId="0" borderId="0" xfId="0" applyNumberFormat="1" applyFont="1" applyFill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14" fontId="6" fillId="0" borderId="0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164" fontId="6" fillId="0" borderId="0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center"/>
      <protection locked="0" hidden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64" fontId="12" fillId="3" borderId="1" xfId="0" applyNumberFormat="1" applyFont="1" applyFill="1" applyBorder="1" applyAlignment="1" applyProtection="1">
      <alignment horizontal="center"/>
      <protection hidden="1"/>
    </xf>
    <xf numFmtId="0" fontId="6" fillId="3" borderId="0" xfId="0" applyFont="1" applyFill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164" fontId="6" fillId="0" borderId="0" xfId="0" applyNumberFormat="1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hidden="1"/>
    </xf>
    <xf numFmtId="164" fontId="12" fillId="2" borderId="1" xfId="0" applyNumberFormat="1" applyFont="1" applyFill="1" applyBorder="1" applyAlignment="1" applyProtection="1">
      <alignment horizontal="center"/>
      <protection hidden="1"/>
    </xf>
    <xf numFmtId="20" fontId="17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 wrapText="1"/>
      <protection hidden="1"/>
    </xf>
    <xf numFmtId="0" fontId="14" fillId="0" borderId="9" xfId="0" applyFont="1" applyFill="1" applyBorder="1" applyAlignment="1" applyProtection="1">
      <alignment horizontal="center" vertical="center"/>
      <protection hidden="1"/>
    </xf>
    <xf numFmtId="0" fontId="14" fillId="0" borderId="8" xfId="0" applyFont="1" applyFill="1" applyBorder="1" applyAlignment="1" applyProtection="1">
      <alignment horizontal="center" vertical="center"/>
      <protection hidden="1"/>
    </xf>
    <xf numFmtId="0" fontId="14" fillId="0" borderId="12" xfId="0" applyFont="1" applyFill="1" applyBorder="1" applyAlignment="1" applyProtection="1">
      <alignment horizontal="center" vertical="center"/>
      <protection hidden="1"/>
    </xf>
    <xf numFmtId="0" fontId="14" fillId="0" borderId="11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20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0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textRotation="90" wrapText="1"/>
      <protection hidden="1"/>
    </xf>
    <xf numFmtId="164" fontId="8" fillId="0" borderId="2" xfId="0" applyNumberFormat="1" applyFont="1" applyFill="1" applyBorder="1" applyAlignment="1" applyProtection="1">
      <alignment horizontal="center" wrapText="1"/>
      <protection hidden="1"/>
    </xf>
    <xf numFmtId="164" fontId="8" fillId="0" borderId="4" xfId="0" applyNumberFormat="1" applyFont="1" applyFill="1" applyBorder="1" applyAlignment="1" applyProtection="1">
      <alignment horizontal="center" wrapText="1"/>
      <protection hidden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 applyProtection="1">
      <alignment horizontal="center" vertical="center" wrapText="1"/>
      <protection hidden="1"/>
    </xf>
    <xf numFmtId="0" fontId="8" fillId="0" borderId="9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13" xfId="0" applyFont="1" applyFill="1" applyBorder="1" applyAlignment="1" applyProtection="1">
      <alignment horizontal="center"/>
      <protection hidden="1"/>
    </xf>
    <xf numFmtId="0" fontId="7" fillId="4" borderId="14" xfId="0" applyFont="1" applyFill="1" applyBorder="1" applyAlignment="1" applyProtection="1">
      <alignment horizontal="center"/>
      <protection locked="0" hidden="1"/>
    </xf>
    <xf numFmtId="0" fontId="7" fillId="4" borderId="0" xfId="0" applyFont="1" applyFill="1" applyBorder="1" applyAlignment="1" applyProtection="1">
      <alignment horizontal="center"/>
      <protection locked="0" hidden="1"/>
    </xf>
    <xf numFmtId="168" fontId="6" fillId="0" borderId="0" xfId="0" applyNumberFormat="1" applyFont="1" applyFill="1" applyProtection="1">
      <protection hidden="1"/>
    </xf>
    <xf numFmtId="0" fontId="6" fillId="0" borderId="1" xfId="0" applyFont="1" applyFill="1" applyBorder="1" applyProtection="1"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168" fontId="1" fillId="0" borderId="1" xfId="0" applyNumberFormat="1" applyFont="1" applyFill="1" applyBorder="1" applyAlignment="1" applyProtection="1">
      <alignment horizontal="center" vertical="center"/>
      <protection hidden="1"/>
    </xf>
    <xf numFmtId="168" fontId="6" fillId="2" borderId="1" xfId="0" applyNumberFormat="1" applyFont="1" applyFill="1" applyBorder="1" applyProtection="1">
      <protection hidden="1"/>
    </xf>
    <xf numFmtId="168" fontId="6" fillId="2" borderId="1" xfId="0" applyNumberFormat="1" applyFont="1" applyFill="1" applyBorder="1" applyProtection="1">
      <protection locked="0" hidden="1"/>
    </xf>
    <xf numFmtId="168" fontId="6" fillId="4" borderId="0" xfId="0" applyNumberFormat="1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DEBF7"/>
      <color rgb="FFDDEBA5"/>
      <color rgb="FFF0FDA5"/>
      <color rgb="FFF0A3FF"/>
      <color rgb="FF8EC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</sheetPr>
  <dimension ref="A1:AO117"/>
  <sheetViews>
    <sheetView workbookViewId="0">
      <pane ySplit="1" topLeftCell="A2" activePane="bottomLeft" state="frozen"/>
      <selection pane="bottomLeft" activeCell="K10" sqref="K10"/>
    </sheetView>
  </sheetViews>
  <sheetFormatPr defaultRowHeight="15" x14ac:dyDescent="0.25"/>
  <cols>
    <col min="1" max="3" width="5.7109375" style="5" customWidth="1"/>
    <col min="4" max="4" width="25.7109375" style="5" customWidth="1"/>
    <col min="5" max="5" width="4.7109375" style="5" customWidth="1"/>
    <col min="6" max="6" width="4.7109375" style="26" customWidth="1"/>
    <col min="7" max="7" width="25.7109375" style="5" customWidth="1"/>
    <col min="8" max="8" width="12.7109375" style="5" customWidth="1"/>
    <col min="9" max="9" width="12.7109375" style="26" customWidth="1"/>
    <col min="10" max="10" width="4.7109375" style="13" hidden="1" customWidth="1"/>
    <col min="11" max="11" width="4.7109375" style="13" customWidth="1"/>
    <col min="12" max="12" width="12.7109375" style="13" customWidth="1"/>
    <col min="13" max="13" width="12.7109375" style="13" hidden="1" customWidth="1"/>
    <col min="14" max="14" width="4.7109375" style="5" hidden="1" customWidth="1"/>
    <col min="15" max="15" width="12.7109375" style="5" hidden="1" customWidth="1"/>
    <col min="16" max="16" width="12.7109375" style="13" hidden="1" customWidth="1"/>
    <col min="17" max="18" width="4.7109375" style="5" customWidth="1"/>
    <col min="19" max="20" width="5.7109375" style="5" customWidth="1"/>
    <col min="21" max="21" width="5.7109375" style="9" customWidth="1"/>
    <col min="22" max="41" width="9.140625" style="9"/>
    <col min="42" max="16384" width="9.140625" style="1"/>
  </cols>
  <sheetData>
    <row r="1" spans="1:19" ht="15" customHeight="1" x14ac:dyDescent="0.25">
      <c r="E1" s="13"/>
      <c r="F1" s="13"/>
      <c r="G1" s="14"/>
      <c r="H1" s="13"/>
      <c r="I1" s="13"/>
      <c r="L1" s="14"/>
      <c r="M1" s="14"/>
      <c r="N1" s="14"/>
      <c r="O1" s="14"/>
      <c r="P1" s="14"/>
    </row>
    <row r="2" spans="1:19" ht="15" customHeight="1" x14ac:dyDescent="0.25">
      <c r="E2" s="13"/>
      <c r="F2" s="13"/>
      <c r="G2" s="14"/>
      <c r="H2" s="13"/>
      <c r="I2" s="13"/>
      <c r="L2" s="14"/>
      <c r="M2" s="14"/>
      <c r="N2" s="14"/>
      <c r="O2" s="14"/>
      <c r="P2" s="14"/>
    </row>
    <row r="3" spans="1:19" ht="15" customHeight="1" x14ac:dyDescent="0.25">
      <c r="A3" s="15"/>
      <c r="B3" s="16"/>
      <c r="C3" s="17"/>
      <c r="D3" s="15"/>
      <c r="E3" s="17"/>
      <c r="F3" s="17"/>
      <c r="G3" s="17"/>
      <c r="H3" s="48"/>
      <c r="I3" s="102"/>
      <c r="J3" s="15"/>
      <c r="K3" s="15"/>
      <c r="L3" s="101"/>
      <c r="M3" s="101"/>
      <c r="N3" s="101"/>
      <c r="O3" s="101"/>
      <c r="P3" s="101"/>
      <c r="Q3" s="15"/>
      <c r="R3" s="15"/>
    </row>
    <row r="4" spans="1:19" ht="15" customHeight="1" x14ac:dyDescent="0.25">
      <c r="A4" s="15"/>
      <c r="B4" s="15"/>
      <c r="C4" s="17"/>
      <c r="D4" s="18"/>
      <c r="E4" s="17"/>
      <c r="F4" s="17"/>
      <c r="G4" s="17"/>
      <c r="H4" s="48"/>
      <c r="I4" s="102"/>
      <c r="J4" s="15"/>
      <c r="K4" s="15"/>
      <c r="L4" s="2"/>
      <c r="M4" s="19"/>
      <c r="N4" s="4"/>
      <c r="O4" s="2"/>
      <c r="P4" s="19"/>
      <c r="Q4" s="15"/>
      <c r="R4" s="15"/>
    </row>
    <row r="5" spans="1:19" ht="15" customHeight="1" x14ac:dyDescent="0.25">
      <c r="A5" s="15"/>
      <c r="B5" s="15"/>
      <c r="C5" s="20"/>
      <c r="D5" s="21"/>
      <c r="E5" s="20"/>
      <c r="F5" s="20"/>
      <c r="G5" s="20"/>
      <c r="H5" s="23"/>
      <c r="I5" s="22"/>
      <c r="J5" s="15"/>
      <c r="K5" s="15"/>
      <c r="L5" s="2"/>
      <c r="M5" s="19"/>
      <c r="N5" s="4"/>
      <c r="O5" s="2"/>
      <c r="P5" s="19"/>
      <c r="Q5" s="15"/>
      <c r="R5" s="15"/>
    </row>
    <row r="6" spans="1:19" ht="15" customHeight="1" x14ac:dyDescent="0.25">
      <c r="A6" s="15"/>
      <c r="B6" s="15"/>
      <c r="C6" s="20"/>
      <c r="D6" s="20"/>
      <c r="E6" s="20"/>
      <c r="F6" s="20"/>
      <c r="G6" s="20"/>
      <c r="H6" s="23"/>
      <c r="I6" s="23"/>
      <c r="J6" s="15"/>
      <c r="K6" s="15"/>
      <c r="L6" s="2"/>
      <c r="M6" s="19"/>
      <c r="N6" s="4"/>
      <c r="O6" s="2"/>
      <c r="P6" s="19"/>
      <c r="Q6" s="15"/>
      <c r="R6" s="15"/>
    </row>
    <row r="7" spans="1:19" ht="15" customHeight="1" x14ac:dyDescent="0.25">
      <c r="A7" s="15"/>
      <c r="B7" s="15"/>
      <c r="C7" s="20"/>
      <c r="D7" s="20"/>
      <c r="E7" s="20"/>
      <c r="F7" s="20"/>
      <c r="G7" s="20"/>
      <c r="H7" s="23"/>
      <c r="I7" s="23"/>
      <c r="J7" s="15"/>
      <c r="K7" s="15"/>
      <c r="L7" s="15"/>
      <c r="M7" s="15"/>
      <c r="N7" s="15"/>
      <c r="O7" s="15"/>
      <c r="P7" s="15"/>
      <c r="Q7" s="15"/>
      <c r="R7" s="15"/>
    </row>
    <row r="8" spans="1:19" ht="15" customHeight="1" x14ac:dyDescent="0.25">
      <c r="A8" s="15"/>
      <c r="B8" s="15"/>
      <c r="C8" s="107"/>
      <c r="D8" s="107"/>
      <c r="E8" s="107"/>
      <c r="F8" s="107"/>
      <c r="G8" s="107"/>
      <c r="H8" s="24"/>
      <c r="I8" s="108"/>
      <c r="J8" s="108"/>
      <c r="K8" s="99"/>
      <c r="L8" s="99"/>
      <c r="M8" s="99"/>
      <c r="N8" s="100"/>
      <c r="O8" s="100"/>
      <c r="P8" s="100"/>
      <c r="Q8" s="100"/>
      <c r="R8" s="100"/>
    </row>
    <row r="9" spans="1:19" ht="15" customHeight="1" x14ac:dyDescent="0.25">
      <c r="A9" s="15"/>
      <c r="B9" s="15"/>
      <c r="C9" s="100"/>
      <c r="D9" s="100"/>
      <c r="E9" s="100"/>
      <c r="F9" s="100"/>
      <c r="G9" s="100"/>
      <c r="H9" s="25"/>
      <c r="I9" s="108"/>
      <c r="J9" s="108"/>
      <c r="K9" s="99"/>
      <c r="L9" s="99"/>
      <c r="M9" s="99"/>
      <c r="N9" s="100"/>
      <c r="O9" s="100"/>
      <c r="P9" s="100"/>
      <c r="Q9" s="100"/>
      <c r="R9" s="100"/>
    </row>
    <row r="10" spans="1:19" ht="15" customHeight="1" x14ac:dyDescent="0.25">
      <c r="A10" s="15"/>
      <c r="B10" s="15"/>
      <c r="C10" s="20"/>
      <c r="D10" s="20"/>
      <c r="E10" s="20"/>
      <c r="F10" s="20"/>
      <c r="G10" s="20"/>
      <c r="H10" s="23"/>
      <c r="I10" s="23"/>
      <c r="J10" s="5"/>
      <c r="K10" s="5"/>
      <c r="L10" s="5"/>
      <c r="M10" s="5"/>
      <c r="P10" s="5"/>
    </row>
    <row r="11" spans="1:19" ht="15" customHeight="1" x14ac:dyDescent="0.25">
      <c r="F11" s="5"/>
      <c r="I11" s="5"/>
      <c r="J11" s="5"/>
      <c r="K11" s="5"/>
      <c r="L11" s="5"/>
      <c r="M11" s="5"/>
      <c r="P11" s="5"/>
    </row>
    <row r="12" spans="1:19" ht="15" customHeight="1" x14ac:dyDescent="0.25">
      <c r="D12" s="26"/>
      <c r="F12" s="5"/>
      <c r="G12" s="26"/>
      <c r="H12" s="13"/>
      <c r="I12" s="13"/>
      <c r="K12" s="5"/>
      <c r="L12" s="5"/>
      <c r="M12" s="5"/>
      <c r="P12" s="5"/>
    </row>
    <row r="13" spans="1:19" ht="18.75" x14ac:dyDescent="0.3">
      <c r="C13" s="27"/>
      <c r="D13" s="27"/>
      <c r="E13" s="28"/>
      <c r="F13" s="27"/>
      <c r="G13" s="27"/>
      <c r="H13" s="29"/>
      <c r="I13" s="103"/>
      <c r="J13" s="104"/>
      <c r="K13" s="5"/>
      <c r="L13" s="86"/>
      <c r="M13" s="87"/>
      <c r="N13" s="87"/>
      <c r="O13" s="87"/>
      <c r="P13" s="88"/>
      <c r="Q13" s="2"/>
      <c r="R13" s="2"/>
      <c r="S13" s="2"/>
    </row>
    <row r="14" spans="1:19" ht="18.75" x14ac:dyDescent="0.3">
      <c r="C14" s="27"/>
      <c r="D14" s="30"/>
      <c r="E14" s="28"/>
      <c r="F14" s="27"/>
      <c r="G14" s="27"/>
      <c r="H14" s="29"/>
      <c r="I14" s="105"/>
      <c r="J14" s="106"/>
      <c r="K14" s="5"/>
      <c r="L14" s="10"/>
      <c r="M14" s="31"/>
      <c r="N14" s="26"/>
      <c r="O14" s="10"/>
      <c r="P14" s="31"/>
      <c r="Q14" s="2"/>
      <c r="R14" s="2"/>
      <c r="S14" s="2"/>
    </row>
    <row r="15" spans="1:19" x14ac:dyDescent="0.25">
      <c r="C15" s="92"/>
      <c r="D15" s="3" t="s">
        <v>6</v>
      </c>
      <c r="F15" s="32"/>
      <c r="G15" s="4"/>
      <c r="H15" s="13"/>
      <c r="I15" s="33">
        <v>42430</v>
      </c>
      <c r="J15" s="34"/>
      <c r="K15" s="5"/>
      <c r="L15" s="3">
        <v>1</v>
      </c>
      <c r="M15" s="35"/>
      <c r="N15" s="26"/>
      <c r="O15" s="3"/>
      <c r="P15" s="35"/>
      <c r="Q15" s="2"/>
      <c r="R15" s="2"/>
      <c r="S15" s="2"/>
    </row>
    <row r="16" spans="1:19" x14ac:dyDescent="0.25">
      <c r="C16" s="43"/>
      <c r="D16" s="3" t="s">
        <v>15</v>
      </c>
      <c r="F16" s="32"/>
      <c r="G16" s="4"/>
      <c r="H16" s="13"/>
      <c r="I16" s="33">
        <v>42431</v>
      </c>
      <c r="J16" s="34"/>
      <c r="K16" s="5"/>
      <c r="L16" s="3">
        <v>2</v>
      </c>
      <c r="M16" s="35"/>
      <c r="N16" s="26"/>
      <c r="O16" s="3"/>
      <c r="P16" s="35"/>
      <c r="Q16" s="4"/>
      <c r="R16" s="4"/>
      <c r="S16" s="4"/>
    </row>
    <row r="17" spans="3:19" x14ac:dyDescent="0.25">
      <c r="C17" s="43"/>
      <c r="D17" s="3" t="s">
        <v>16</v>
      </c>
      <c r="F17" s="32"/>
      <c r="G17" s="4"/>
      <c r="H17" s="13"/>
      <c r="I17" s="33">
        <v>42432</v>
      </c>
      <c r="J17" s="34"/>
      <c r="K17" s="5"/>
      <c r="L17" s="3">
        <v>3</v>
      </c>
      <c r="M17" s="35"/>
      <c r="N17" s="26"/>
      <c r="O17" s="3"/>
      <c r="P17" s="35"/>
      <c r="Q17" s="4"/>
      <c r="R17" s="4"/>
      <c r="S17" s="4"/>
    </row>
    <row r="18" spans="3:19" x14ac:dyDescent="0.25">
      <c r="C18" s="43"/>
      <c r="D18" s="4"/>
      <c r="F18" s="32"/>
      <c r="G18" s="4"/>
      <c r="H18" s="13"/>
      <c r="I18" s="33">
        <v>42433</v>
      </c>
      <c r="J18" s="34"/>
      <c r="K18" s="5"/>
      <c r="L18" s="3">
        <v>4</v>
      </c>
      <c r="M18" s="35"/>
      <c r="N18" s="26"/>
      <c r="O18" s="3"/>
      <c r="P18" s="35"/>
      <c r="Q18" s="4"/>
      <c r="R18" s="4"/>
      <c r="S18" s="4"/>
    </row>
    <row r="19" spans="3:19" x14ac:dyDescent="0.25">
      <c r="C19" s="43"/>
      <c r="D19" s="4"/>
      <c r="F19" s="32"/>
      <c r="G19" s="4"/>
      <c r="H19" s="13"/>
      <c r="I19" s="33">
        <v>42434</v>
      </c>
      <c r="J19" s="34"/>
      <c r="K19" s="5"/>
      <c r="L19" s="3">
        <v>5</v>
      </c>
      <c r="M19" s="35"/>
      <c r="N19" s="26"/>
      <c r="O19" s="3"/>
      <c r="P19" s="35"/>
      <c r="Q19" s="4"/>
      <c r="R19" s="4"/>
      <c r="S19" s="4"/>
    </row>
    <row r="20" spans="3:19" x14ac:dyDescent="0.25">
      <c r="C20" s="43"/>
      <c r="D20" s="4"/>
      <c r="F20" s="32"/>
      <c r="G20" s="4"/>
      <c r="H20" s="13"/>
      <c r="I20" s="33">
        <v>42435</v>
      </c>
      <c r="J20" s="34"/>
      <c r="K20" s="5"/>
      <c r="L20" s="3">
        <v>6</v>
      </c>
      <c r="M20" s="35"/>
      <c r="N20" s="26"/>
      <c r="O20" s="3"/>
      <c r="P20" s="35"/>
      <c r="Q20" s="4"/>
      <c r="R20" s="4"/>
      <c r="S20" s="4"/>
    </row>
    <row r="21" spans="3:19" x14ac:dyDescent="0.25">
      <c r="C21" s="43"/>
      <c r="D21" s="4"/>
      <c r="F21" s="32"/>
      <c r="G21" s="4"/>
      <c r="H21" s="13"/>
      <c r="I21" s="33">
        <v>42436</v>
      </c>
      <c r="J21" s="34"/>
      <c r="K21" s="5"/>
      <c r="L21" s="3">
        <v>7</v>
      </c>
      <c r="M21" s="35"/>
      <c r="N21" s="26"/>
      <c r="O21" s="3"/>
      <c r="P21" s="35"/>
      <c r="Q21" s="4"/>
      <c r="R21" s="4"/>
      <c r="S21" s="4"/>
    </row>
    <row r="22" spans="3:19" x14ac:dyDescent="0.25">
      <c r="C22" s="43"/>
      <c r="D22" s="4"/>
      <c r="F22" s="32"/>
      <c r="G22" s="4"/>
      <c r="H22" s="13"/>
      <c r="I22" s="33">
        <v>42437</v>
      </c>
      <c r="J22" s="34"/>
      <c r="K22" s="5"/>
      <c r="L22" s="3">
        <v>8</v>
      </c>
      <c r="M22" s="35"/>
      <c r="N22" s="26"/>
      <c r="O22" s="3"/>
      <c r="P22" s="35"/>
      <c r="Q22" s="4"/>
      <c r="R22" s="4"/>
      <c r="S22" s="4"/>
    </row>
    <row r="23" spans="3:19" x14ac:dyDescent="0.25">
      <c r="C23" s="43"/>
      <c r="D23" s="4"/>
      <c r="F23" s="32"/>
      <c r="G23" s="4"/>
      <c r="H23" s="13"/>
      <c r="I23" s="33">
        <v>42591</v>
      </c>
      <c r="J23" s="34"/>
      <c r="K23" s="5"/>
      <c r="L23" s="3">
        <v>9</v>
      </c>
      <c r="M23" s="35"/>
      <c r="N23" s="26"/>
      <c r="O23" s="3"/>
      <c r="P23" s="35"/>
      <c r="Q23" s="4"/>
      <c r="R23" s="4"/>
      <c r="S23" s="4"/>
    </row>
    <row r="24" spans="3:19" x14ac:dyDescent="0.25">
      <c r="C24" s="43"/>
      <c r="D24" s="4"/>
      <c r="F24" s="32"/>
      <c r="G24" s="4"/>
      <c r="H24" s="13"/>
      <c r="I24" s="33">
        <v>42592</v>
      </c>
      <c r="J24" s="34"/>
      <c r="K24" s="5"/>
      <c r="L24" s="3">
        <v>10</v>
      </c>
      <c r="M24" s="35"/>
      <c r="N24" s="26"/>
      <c r="O24" s="3"/>
      <c r="P24" s="35"/>
      <c r="Q24" s="4"/>
      <c r="R24" s="4"/>
      <c r="S24" s="4"/>
    </row>
    <row r="25" spans="3:19" x14ac:dyDescent="0.25">
      <c r="C25" s="43"/>
      <c r="D25" s="4"/>
      <c r="F25" s="32"/>
      <c r="G25" s="4"/>
      <c r="H25" s="13"/>
      <c r="I25" s="33">
        <v>42593</v>
      </c>
      <c r="J25" s="34"/>
      <c r="K25" s="5"/>
      <c r="L25" s="3">
        <v>11</v>
      </c>
      <c r="M25" s="35"/>
      <c r="N25" s="26"/>
      <c r="O25" s="3"/>
      <c r="P25" s="35"/>
      <c r="Q25" s="4"/>
      <c r="R25" s="4"/>
      <c r="S25" s="4"/>
    </row>
    <row r="26" spans="3:19" x14ac:dyDescent="0.25">
      <c r="C26" s="43"/>
      <c r="D26" s="4"/>
      <c r="F26" s="32"/>
      <c r="G26" s="4"/>
      <c r="H26" s="13"/>
      <c r="I26" s="33">
        <v>42594</v>
      </c>
      <c r="J26" s="34"/>
      <c r="K26" s="5"/>
      <c r="L26" s="3">
        <v>12</v>
      </c>
      <c r="M26" s="35"/>
      <c r="N26" s="26"/>
      <c r="O26" s="3"/>
      <c r="P26" s="35"/>
      <c r="Q26" s="4"/>
      <c r="R26" s="4"/>
      <c r="S26" s="4"/>
    </row>
    <row r="27" spans="3:19" x14ac:dyDescent="0.25">
      <c r="C27" s="43"/>
      <c r="D27" s="4"/>
      <c r="F27" s="32"/>
      <c r="G27" s="4"/>
      <c r="H27" s="13"/>
      <c r="I27" s="33">
        <v>42595</v>
      </c>
      <c r="J27" s="34"/>
      <c r="K27" s="5"/>
      <c r="L27" s="3">
        <v>13</v>
      </c>
      <c r="M27" s="35"/>
      <c r="N27" s="26"/>
      <c r="O27" s="3"/>
      <c r="P27" s="35"/>
      <c r="Q27" s="4"/>
      <c r="R27" s="4"/>
      <c r="S27" s="4"/>
    </row>
    <row r="28" spans="3:19" x14ac:dyDescent="0.25">
      <c r="C28" s="43"/>
      <c r="D28" s="4"/>
      <c r="F28" s="32"/>
      <c r="G28" s="4"/>
      <c r="H28" s="13"/>
      <c r="I28" s="33">
        <v>42596</v>
      </c>
      <c r="J28" s="34"/>
      <c r="K28" s="5"/>
      <c r="L28" s="3">
        <v>14</v>
      </c>
      <c r="M28" s="35"/>
      <c r="N28" s="26"/>
      <c r="O28" s="3"/>
      <c r="P28" s="35"/>
      <c r="Q28" s="4"/>
      <c r="R28" s="4"/>
      <c r="S28" s="4"/>
    </row>
    <row r="29" spans="3:19" x14ac:dyDescent="0.25">
      <c r="C29" s="43"/>
      <c r="D29" s="4"/>
      <c r="F29" s="32"/>
      <c r="G29" s="4"/>
      <c r="H29" s="13"/>
      <c r="I29" s="33">
        <v>42597</v>
      </c>
      <c r="J29" s="34"/>
      <c r="K29" s="5"/>
      <c r="L29" s="3">
        <v>15</v>
      </c>
      <c r="M29" s="35"/>
      <c r="N29" s="26"/>
      <c r="O29" s="3"/>
      <c r="P29" s="35"/>
      <c r="Q29" s="4"/>
      <c r="R29" s="4"/>
      <c r="S29" s="4"/>
    </row>
    <row r="30" spans="3:19" x14ac:dyDescent="0.25">
      <c r="C30" s="43"/>
      <c r="D30" s="4"/>
      <c r="F30" s="32"/>
      <c r="G30" s="4"/>
      <c r="H30" s="13"/>
      <c r="I30" s="33">
        <v>42598</v>
      </c>
      <c r="J30" s="34"/>
      <c r="K30" s="5"/>
      <c r="L30" s="3">
        <v>16</v>
      </c>
      <c r="M30" s="35"/>
      <c r="N30" s="26"/>
      <c r="O30" s="3"/>
      <c r="P30" s="35"/>
      <c r="Q30" s="4"/>
      <c r="R30" s="4"/>
      <c r="S30" s="4"/>
    </row>
    <row r="31" spans="3:19" x14ac:dyDescent="0.25">
      <c r="C31" s="43"/>
      <c r="D31" s="4"/>
      <c r="F31" s="32"/>
      <c r="G31" s="4"/>
      <c r="H31" s="13"/>
      <c r="I31" s="33">
        <v>42599</v>
      </c>
      <c r="J31" s="34"/>
      <c r="K31" s="5"/>
      <c r="L31" s="3">
        <v>17</v>
      </c>
      <c r="M31" s="35"/>
      <c r="N31" s="26"/>
      <c r="O31" s="3"/>
      <c r="P31" s="35"/>
      <c r="Q31" s="4"/>
      <c r="R31" s="4"/>
      <c r="S31" s="4"/>
    </row>
    <row r="32" spans="3:19" x14ac:dyDescent="0.25">
      <c r="C32" s="43"/>
      <c r="D32" s="4"/>
      <c r="F32" s="32"/>
      <c r="G32" s="4"/>
      <c r="H32" s="13"/>
      <c r="I32" s="33">
        <v>42600</v>
      </c>
      <c r="J32" s="34"/>
      <c r="K32" s="5"/>
      <c r="L32" s="3">
        <v>18</v>
      </c>
      <c r="M32" s="35"/>
      <c r="N32" s="26"/>
      <c r="O32" s="3"/>
      <c r="P32" s="35"/>
      <c r="Q32" s="4"/>
      <c r="R32" s="4"/>
      <c r="S32" s="4"/>
    </row>
    <row r="33" spans="3:19" x14ac:dyDescent="0.25">
      <c r="C33" s="43"/>
      <c r="D33" s="4"/>
      <c r="F33" s="32"/>
      <c r="G33" s="4"/>
      <c r="H33" s="13"/>
      <c r="I33" s="33">
        <v>42601</v>
      </c>
      <c r="J33" s="34"/>
      <c r="K33" s="5"/>
      <c r="L33" s="3">
        <v>19</v>
      </c>
      <c r="M33" s="35"/>
      <c r="N33" s="26"/>
      <c r="O33" s="3"/>
      <c r="P33" s="35"/>
      <c r="Q33" s="4"/>
      <c r="R33" s="4"/>
      <c r="S33" s="4"/>
    </row>
    <row r="34" spans="3:19" x14ac:dyDescent="0.25">
      <c r="C34" s="43"/>
      <c r="D34" s="4"/>
      <c r="F34" s="32"/>
      <c r="G34" s="4"/>
      <c r="H34" s="13"/>
      <c r="I34" s="33">
        <v>42602</v>
      </c>
      <c r="J34" s="34"/>
      <c r="K34" s="5"/>
      <c r="L34" s="3">
        <v>20</v>
      </c>
      <c r="M34" s="35"/>
      <c r="N34" s="26"/>
      <c r="O34" s="3"/>
      <c r="P34" s="35"/>
      <c r="Q34" s="4"/>
      <c r="R34" s="4"/>
      <c r="S34" s="4"/>
    </row>
    <row r="35" spans="3:19" x14ac:dyDescent="0.25">
      <c r="C35" s="43"/>
      <c r="D35" s="4"/>
      <c r="F35" s="32"/>
      <c r="G35" s="4"/>
      <c r="H35" s="13"/>
      <c r="I35" s="33">
        <v>42603</v>
      </c>
      <c r="J35" s="34"/>
      <c r="K35" s="5"/>
      <c r="L35" s="3">
        <v>21</v>
      </c>
      <c r="M35" s="35"/>
      <c r="N35" s="26"/>
      <c r="O35" s="3"/>
      <c r="P35" s="35"/>
      <c r="Q35" s="4"/>
      <c r="R35" s="4"/>
      <c r="S35" s="4"/>
    </row>
    <row r="36" spans="3:19" x14ac:dyDescent="0.25">
      <c r="C36" s="43"/>
      <c r="D36" s="4"/>
      <c r="F36" s="32"/>
      <c r="G36" s="4"/>
      <c r="H36" s="13"/>
      <c r="I36" s="33">
        <v>42604</v>
      </c>
      <c r="J36" s="34"/>
      <c r="K36" s="5"/>
      <c r="L36" s="3">
        <v>22</v>
      </c>
      <c r="M36" s="35"/>
      <c r="N36" s="26"/>
      <c r="O36" s="3"/>
      <c r="P36" s="35"/>
      <c r="Q36" s="4"/>
      <c r="R36" s="4"/>
      <c r="S36" s="4"/>
    </row>
    <row r="37" spans="3:19" x14ac:dyDescent="0.25">
      <c r="C37" s="43"/>
      <c r="D37" s="4"/>
      <c r="F37" s="32"/>
      <c r="G37" s="4"/>
      <c r="H37" s="13"/>
      <c r="I37" s="33">
        <v>42605</v>
      </c>
      <c r="J37" s="34"/>
      <c r="K37" s="5"/>
      <c r="L37" s="3">
        <v>23</v>
      </c>
      <c r="M37" s="35"/>
      <c r="N37" s="26"/>
      <c r="O37" s="3"/>
      <c r="P37" s="35"/>
      <c r="Q37" s="4"/>
      <c r="R37" s="4"/>
      <c r="S37" s="4"/>
    </row>
    <row r="38" spans="3:19" x14ac:dyDescent="0.25">
      <c r="C38" s="43"/>
      <c r="D38" s="4"/>
      <c r="F38" s="32"/>
      <c r="G38" s="4"/>
      <c r="H38" s="13"/>
      <c r="I38" s="33">
        <v>42606</v>
      </c>
      <c r="J38" s="34"/>
      <c r="K38" s="5"/>
      <c r="L38" s="3">
        <v>24</v>
      </c>
      <c r="M38" s="35"/>
      <c r="N38" s="26"/>
      <c r="O38" s="3"/>
      <c r="P38" s="35"/>
      <c r="Q38" s="4"/>
      <c r="R38" s="4"/>
      <c r="S38" s="4"/>
    </row>
    <row r="39" spans="3:19" x14ac:dyDescent="0.25">
      <c r="C39" s="43"/>
      <c r="D39" s="4"/>
      <c r="F39" s="32"/>
      <c r="G39" s="4"/>
      <c r="H39" s="13"/>
      <c r="I39" s="33">
        <v>42607</v>
      </c>
      <c r="J39" s="34"/>
      <c r="K39" s="5"/>
      <c r="L39" s="3">
        <v>25</v>
      </c>
      <c r="M39" s="35"/>
      <c r="N39" s="26"/>
      <c r="O39" s="3"/>
      <c r="P39" s="35"/>
      <c r="Q39" s="4"/>
      <c r="R39" s="4"/>
      <c r="S39" s="4"/>
    </row>
    <row r="40" spans="3:19" x14ac:dyDescent="0.25">
      <c r="C40" s="43"/>
      <c r="D40" s="4"/>
      <c r="F40" s="32"/>
      <c r="G40" s="4"/>
      <c r="H40" s="13"/>
      <c r="I40" s="33">
        <v>42608</v>
      </c>
      <c r="J40" s="34"/>
      <c r="K40" s="5"/>
      <c r="L40" s="3" t="s">
        <v>10</v>
      </c>
      <c r="M40" s="35"/>
      <c r="N40" s="26"/>
      <c r="O40" s="3"/>
      <c r="P40" s="35"/>
      <c r="Q40" s="4"/>
      <c r="R40" s="4"/>
      <c r="S40" s="4"/>
    </row>
    <row r="41" spans="3:19" x14ac:dyDescent="0.25">
      <c r="C41" s="43"/>
      <c r="D41" s="4"/>
      <c r="F41" s="32"/>
      <c r="G41" s="4"/>
      <c r="H41" s="13"/>
      <c r="I41" s="33">
        <v>42609</v>
      </c>
      <c r="J41" s="34"/>
      <c r="K41" s="5"/>
      <c r="L41" s="3" t="s">
        <v>11</v>
      </c>
      <c r="M41" s="35"/>
      <c r="N41" s="26"/>
      <c r="O41" s="3"/>
      <c r="P41" s="35"/>
      <c r="Q41" s="4"/>
      <c r="R41" s="4"/>
      <c r="S41" s="4"/>
    </row>
    <row r="42" spans="3:19" x14ac:dyDescent="0.25">
      <c r="C42" s="43"/>
      <c r="D42" s="4"/>
      <c r="F42" s="32"/>
      <c r="G42" s="4"/>
      <c r="H42" s="13"/>
      <c r="I42" s="33">
        <v>42610</v>
      </c>
      <c r="J42" s="34"/>
      <c r="K42" s="5"/>
      <c r="L42" s="3" t="s">
        <v>12</v>
      </c>
      <c r="M42" s="35"/>
      <c r="N42" s="26"/>
      <c r="O42" s="3"/>
      <c r="P42" s="35"/>
      <c r="Q42" s="4"/>
      <c r="R42" s="4"/>
      <c r="S42" s="4"/>
    </row>
    <row r="43" spans="3:19" x14ac:dyDescent="0.25">
      <c r="C43" s="43"/>
      <c r="D43" s="4"/>
      <c r="F43" s="32"/>
      <c r="G43" s="4"/>
      <c r="H43" s="13"/>
      <c r="I43" s="33">
        <v>42611</v>
      </c>
      <c r="J43" s="34"/>
      <c r="K43" s="5"/>
      <c r="L43" s="3" t="s">
        <v>13</v>
      </c>
      <c r="M43" s="35"/>
      <c r="N43" s="26"/>
      <c r="O43" s="3"/>
      <c r="P43" s="35"/>
      <c r="Q43" s="4"/>
      <c r="R43" s="4"/>
      <c r="S43" s="4"/>
    </row>
    <row r="44" spans="3:19" x14ac:dyDescent="0.25">
      <c r="C44" s="43"/>
      <c r="D44" s="4"/>
      <c r="F44" s="32"/>
      <c r="G44" s="4"/>
      <c r="H44" s="13"/>
      <c r="I44" s="33">
        <v>42612</v>
      </c>
      <c r="J44" s="34"/>
      <c r="K44" s="5"/>
      <c r="L44" s="3" t="s">
        <v>14</v>
      </c>
      <c r="M44" s="35"/>
      <c r="N44" s="26"/>
      <c r="O44" s="3"/>
      <c r="P44" s="35"/>
      <c r="Q44" s="4"/>
      <c r="R44" s="4"/>
      <c r="S44" s="4"/>
    </row>
    <row r="45" spans="3:19" x14ac:dyDescent="0.25">
      <c r="C45" s="43"/>
      <c r="D45" s="4"/>
      <c r="F45" s="32"/>
      <c r="G45" s="4"/>
      <c r="H45" s="13"/>
      <c r="I45" s="33">
        <v>42613</v>
      </c>
      <c r="J45" s="34"/>
      <c r="K45" s="5"/>
      <c r="L45" s="5"/>
      <c r="M45" s="5"/>
      <c r="P45" s="5"/>
      <c r="Q45" s="4"/>
      <c r="R45" s="4"/>
      <c r="S45" s="4"/>
    </row>
    <row r="46" spans="3:19" x14ac:dyDescent="0.25">
      <c r="C46" s="43"/>
      <c r="D46" s="4"/>
      <c r="F46" s="32"/>
      <c r="G46" s="4"/>
      <c r="H46" s="13"/>
      <c r="I46" s="13"/>
      <c r="K46" s="5"/>
      <c r="L46" s="5"/>
      <c r="M46" s="5"/>
      <c r="P46" s="5"/>
    </row>
    <row r="47" spans="3:19" x14ac:dyDescent="0.25">
      <c r="C47" s="43"/>
      <c r="D47" s="4"/>
      <c r="F47" s="32"/>
      <c r="G47" s="4"/>
      <c r="H47" s="13"/>
      <c r="I47" s="13"/>
      <c r="K47" s="5"/>
      <c r="L47" s="5"/>
      <c r="M47" s="5"/>
      <c r="P47" s="5"/>
    </row>
    <row r="48" spans="3:19" x14ac:dyDescent="0.25">
      <c r="C48" s="43"/>
      <c r="D48" s="4"/>
      <c r="F48" s="32"/>
      <c r="G48" s="4"/>
      <c r="H48" s="13"/>
      <c r="I48" s="13"/>
      <c r="K48" s="5"/>
      <c r="L48" s="5"/>
      <c r="M48" s="5"/>
      <c r="P48" s="5"/>
    </row>
    <row r="49" spans="3:16" x14ac:dyDescent="0.25">
      <c r="C49" s="43"/>
      <c r="D49" s="4"/>
      <c r="F49" s="32"/>
      <c r="G49" s="4"/>
      <c r="H49" s="13"/>
      <c r="I49" s="13"/>
      <c r="K49" s="5"/>
      <c r="L49" s="5"/>
      <c r="M49" s="5"/>
      <c r="P49" s="5"/>
    </row>
    <row r="50" spans="3:16" x14ac:dyDescent="0.25">
      <c r="C50" s="43"/>
      <c r="D50" s="4"/>
      <c r="F50" s="32"/>
      <c r="G50" s="4"/>
      <c r="H50" s="13"/>
      <c r="I50" s="13"/>
      <c r="K50" s="5"/>
      <c r="L50" s="5"/>
      <c r="M50" s="5"/>
      <c r="P50" s="5"/>
    </row>
    <row r="51" spans="3:16" x14ac:dyDescent="0.25">
      <c r="C51" s="43"/>
      <c r="D51" s="4"/>
      <c r="F51" s="32"/>
      <c r="G51" s="4"/>
      <c r="H51" s="13"/>
      <c r="I51" s="13"/>
      <c r="K51" s="5"/>
      <c r="L51" s="5"/>
      <c r="M51" s="5"/>
      <c r="P51" s="5"/>
    </row>
    <row r="52" spans="3:16" x14ac:dyDescent="0.25">
      <c r="C52" s="43"/>
      <c r="D52" s="4"/>
      <c r="F52" s="32"/>
      <c r="G52" s="4"/>
      <c r="H52" s="13"/>
      <c r="I52" s="13"/>
      <c r="K52" s="5"/>
      <c r="L52" s="5"/>
      <c r="M52" s="5"/>
      <c r="P52" s="5"/>
    </row>
    <row r="53" spans="3:16" x14ac:dyDescent="0.25">
      <c r="C53" s="43"/>
      <c r="D53" s="4"/>
      <c r="F53" s="32"/>
      <c r="G53" s="4"/>
      <c r="H53" s="13"/>
      <c r="I53" s="13"/>
      <c r="K53" s="5"/>
      <c r="L53" s="5"/>
      <c r="M53" s="5"/>
      <c r="P53" s="5"/>
    </row>
    <row r="54" spans="3:16" x14ac:dyDescent="0.25">
      <c r="C54" s="43"/>
      <c r="D54" s="4"/>
      <c r="F54" s="32"/>
      <c r="G54" s="4"/>
      <c r="H54" s="13"/>
      <c r="I54" s="13"/>
      <c r="K54" s="5"/>
      <c r="L54" s="5"/>
      <c r="M54" s="5"/>
      <c r="P54" s="5"/>
    </row>
    <row r="55" spans="3:16" x14ac:dyDescent="0.25">
      <c r="C55" s="43"/>
      <c r="D55" s="4"/>
      <c r="F55" s="32"/>
      <c r="G55" s="4"/>
      <c r="H55" s="13"/>
      <c r="I55" s="13"/>
      <c r="K55" s="5"/>
      <c r="L55" s="5"/>
      <c r="M55" s="5"/>
      <c r="P55" s="5"/>
    </row>
    <row r="56" spans="3:16" x14ac:dyDescent="0.25">
      <c r="C56" s="43"/>
      <c r="D56" s="4"/>
      <c r="F56" s="32"/>
      <c r="G56" s="4"/>
      <c r="H56" s="13"/>
      <c r="I56" s="13"/>
      <c r="K56" s="5"/>
      <c r="L56" s="5"/>
      <c r="M56" s="5"/>
      <c r="P56" s="5"/>
    </row>
    <row r="57" spans="3:16" x14ac:dyDescent="0.25">
      <c r="C57" s="43"/>
      <c r="D57" s="4"/>
      <c r="F57" s="32"/>
      <c r="G57" s="4"/>
      <c r="H57" s="13"/>
      <c r="I57" s="13"/>
      <c r="K57" s="5"/>
      <c r="L57" s="5"/>
      <c r="M57" s="5"/>
      <c r="P57" s="5"/>
    </row>
    <row r="58" spans="3:16" x14ac:dyDescent="0.25">
      <c r="C58" s="43"/>
      <c r="D58" s="4"/>
      <c r="F58" s="32"/>
      <c r="G58" s="4"/>
      <c r="H58" s="13"/>
      <c r="I58" s="13"/>
      <c r="K58" s="5"/>
      <c r="L58" s="5"/>
      <c r="M58" s="5"/>
      <c r="P58" s="5"/>
    </row>
    <row r="59" spans="3:16" x14ac:dyDescent="0.25">
      <c r="C59" s="43"/>
      <c r="D59" s="4"/>
      <c r="F59" s="32"/>
      <c r="G59" s="4"/>
      <c r="H59" s="13"/>
      <c r="I59" s="13"/>
      <c r="K59" s="5"/>
      <c r="L59" s="5"/>
      <c r="M59" s="5"/>
      <c r="P59" s="5"/>
    </row>
    <row r="60" spans="3:16" x14ac:dyDescent="0.25">
      <c r="C60" s="43"/>
      <c r="D60" s="4"/>
      <c r="F60" s="32"/>
      <c r="G60" s="4"/>
      <c r="H60" s="13"/>
      <c r="I60" s="13"/>
      <c r="K60" s="5"/>
      <c r="L60" s="5"/>
      <c r="M60" s="5"/>
      <c r="P60" s="5"/>
    </row>
    <row r="61" spans="3:16" x14ac:dyDescent="0.25">
      <c r="C61" s="43"/>
      <c r="D61" s="4"/>
      <c r="F61" s="32"/>
      <c r="G61" s="4"/>
      <c r="H61" s="13"/>
      <c r="I61" s="13"/>
      <c r="K61" s="5"/>
      <c r="L61" s="5"/>
      <c r="M61" s="5"/>
      <c r="P61" s="5"/>
    </row>
    <row r="62" spans="3:16" x14ac:dyDescent="0.25">
      <c r="C62" s="43"/>
      <c r="D62" s="4"/>
      <c r="F62" s="32"/>
      <c r="G62" s="4"/>
      <c r="H62" s="13"/>
      <c r="I62" s="13"/>
      <c r="K62" s="5"/>
      <c r="L62" s="5"/>
      <c r="M62" s="5"/>
      <c r="P62" s="5"/>
    </row>
    <row r="63" spans="3:16" x14ac:dyDescent="0.25">
      <c r="C63" s="43"/>
      <c r="D63" s="4"/>
      <c r="F63" s="32"/>
      <c r="G63" s="4"/>
      <c r="H63" s="13"/>
      <c r="I63" s="13"/>
      <c r="K63" s="5"/>
      <c r="L63" s="5"/>
      <c r="M63" s="5"/>
      <c r="P63" s="5"/>
    </row>
    <row r="64" spans="3:16" x14ac:dyDescent="0.25">
      <c r="C64" s="43"/>
      <c r="D64" s="4"/>
      <c r="F64" s="32"/>
      <c r="G64" s="4"/>
      <c r="H64" s="13"/>
      <c r="I64" s="13"/>
      <c r="K64" s="5"/>
      <c r="L64" s="5"/>
      <c r="M64" s="5"/>
      <c r="P64" s="5"/>
    </row>
    <row r="65" spans="4:16" x14ac:dyDescent="0.25">
      <c r="D65" s="26"/>
      <c r="F65" s="32"/>
      <c r="G65" s="4"/>
      <c r="H65" s="13"/>
      <c r="I65" s="13"/>
      <c r="K65" s="5"/>
      <c r="L65" s="5"/>
      <c r="M65" s="5"/>
      <c r="P65" s="5"/>
    </row>
    <row r="66" spans="4:16" x14ac:dyDescent="0.25">
      <c r="D66" s="26"/>
      <c r="F66" s="32"/>
      <c r="G66" s="4"/>
      <c r="H66" s="13"/>
      <c r="I66" s="13"/>
      <c r="K66" s="5"/>
      <c r="L66" s="5"/>
      <c r="M66" s="5"/>
      <c r="P66" s="5"/>
    </row>
    <row r="67" spans="4:16" x14ac:dyDescent="0.25">
      <c r="D67" s="26"/>
      <c r="F67" s="32"/>
      <c r="G67" s="4"/>
      <c r="H67" s="13"/>
      <c r="I67" s="13"/>
      <c r="K67" s="5"/>
      <c r="L67" s="5"/>
      <c r="M67" s="5"/>
      <c r="P67" s="5"/>
    </row>
    <row r="68" spans="4:16" x14ac:dyDescent="0.25">
      <c r="D68" s="26"/>
      <c r="F68" s="32"/>
      <c r="G68" s="4"/>
      <c r="H68" s="13"/>
      <c r="I68" s="13"/>
      <c r="K68" s="5"/>
      <c r="L68" s="5"/>
      <c r="M68" s="5"/>
      <c r="P68" s="5"/>
    </row>
    <row r="69" spans="4:16" x14ac:dyDescent="0.25">
      <c r="D69" s="26"/>
      <c r="F69" s="32"/>
      <c r="G69" s="4"/>
      <c r="H69" s="13"/>
      <c r="I69" s="13"/>
      <c r="K69" s="5"/>
      <c r="L69" s="5"/>
      <c r="M69" s="5"/>
      <c r="P69" s="5"/>
    </row>
    <row r="70" spans="4:16" x14ac:dyDescent="0.25">
      <c r="D70" s="26"/>
      <c r="F70" s="32"/>
      <c r="G70" s="4"/>
      <c r="H70" s="13"/>
      <c r="I70" s="13"/>
      <c r="K70" s="5"/>
      <c r="L70" s="5"/>
      <c r="M70" s="5"/>
      <c r="P70" s="5"/>
    </row>
    <row r="71" spans="4:16" x14ac:dyDescent="0.25">
      <c r="D71" s="26"/>
      <c r="F71" s="32"/>
      <c r="G71" s="4"/>
      <c r="H71" s="13"/>
      <c r="I71" s="13"/>
      <c r="K71" s="5"/>
      <c r="L71" s="5"/>
      <c r="M71" s="5"/>
      <c r="P71" s="5"/>
    </row>
    <row r="72" spans="4:16" x14ac:dyDescent="0.25">
      <c r="D72" s="26"/>
      <c r="F72" s="32"/>
      <c r="G72" s="4"/>
      <c r="H72" s="13"/>
      <c r="I72" s="13"/>
      <c r="K72" s="5"/>
      <c r="L72" s="5"/>
      <c r="M72" s="5"/>
      <c r="P72" s="5"/>
    </row>
    <row r="73" spans="4:16" x14ac:dyDescent="0.25">
      <c r="D73" s="26"/>
      <c r="F73" s="32"/>
      <c r="G73" s="4"/>
      <c r="H73" s="13"/>
      <c r="I73" s="13"/>
      <c r="K73" s="5"/>
      <c r="L73" s="5"/>
      <c r="M73" s="5"/>
      <c r="P73" s="5"/>
    </row>
    <row r="74" spans="4:16" x14ac:dyDescent="0.25">
      <c r="D74" s="26"/>
      <c r="F74" s="32"/>
      <c r="G74" s="4"/>
      <c r="H74" s="13"/>
      <c r="I74" s="13"/>
      <c r="K74" s="5"/>
      <c r="L74" s="5"/>
      <c r="M74" s="5"/>
      <c r="P74" s="5"/>
    </row>
    <row r="75" spans="4:16" x14ac:dyDescent="0.25">
      <c r="D75" s="26"/>
      <c r="F75" s="32"/>
      <c r="G75" s="4"/>
      <c r="H75" s="13"/>
      <c r="I75" s="13"/>
      <c r="K75" s="5"/>
      <c r="L75" s="5"/>
      <c r="M75" s="5"/>
      <c r="P75" s="5"/>
    </row>
    <row r="76" spans="4:16" x14ac:dyDescent="0.25">
      <c r="D76" s="26"/>
      <c r="F76" s="32"/>
      <c r="G76" s="4"/>
      <c r="H76" s="13"/>
      <c r="I76" s="13"/>
      <c r="K76" s="5"/>
      <c r="L76" s="5"/>
      <c r="M76" s="5"/>
      <c r="P76" s="5"/>
    </row>
    <row r="77" spans="4:16" x14ac:dyDescent="0.25">
      <c r="D77" s="26"/>
      <c r="F77" s="32"/>
      <c r="G77" s="4"/>
      <c r="H77" s="13"/>
      <c r="I77" s="13"/>
      <c r="K77" s="5"/>
      <c r="L77" s="5"/>
      <c r="M77" s="5"/>
      <c r="P77" s="5"/>
    </row>
    <row r="78" spans="4:16" x14ac:dyDescent="0.25">
      <c r="D78" s="26"/>
      <c r="F78" s="32"/>
      <c r="G78" s="4"/>
      <c r="H78" s="13"/>
      <c r="I78" s="13"/>
      <c r="K78" s="5"/>
      <c r="L78" s="5"/>
      <c r="M78" s="5"/>
      <c r="P78" s="5"/>
    </row>
    <row r="79" spans="4:16" x14ac:dyDescent="0.25">
      <c r="D79" s="26"/>
      <c r="F79" s="32"/>
      <c r="G79" s="4"/>
      <c r="H79" s="13"/>
      <c r="I79" s="13"/>
      <c r="K79" s="5"/>
      <c r="L79" s="5"/>
      <c r="M79" s="5"/>
      <c r="P79" s="5"/>
    </row>
    <row r="80" spans="4:16" x14ac:dyDescent="0.25">
      <c r="D80" s="26"/>
      <c r="F80" s="32"/>
      <c r="G80" s="4"/>
      <c r="H80" s="13"/>
      <c r="I80" s="13"/>
      <c r="K80" s="5"/>
      <c r="L80" s="5"/>
      <c r="M80" s="5"/>
      <c r="P80" s="5"/>
    </row>
    <row r="81" spans="4:16" x14ac:dyDescent="0.25">
      <c r="D81" s="26"/>
      <c r="F81" s="32"/>
      <c r="G81" s="4"/>
      <c r="H81" s="13"/>
      <c r="I81" s="13"/>
      <c r="K81" s="5"/>
      <c r="L81" s="5"/>
      <c r="M81" s="5"/>
      <c r="P81" s="5"/>
    </row>
    <row r="82" spans="4:16" x14ac:dyDescent="0.25">
      <c r="D82" s="26"/>
      <c r="F82" s="32"/>
      <c r="G82" s="4"/>
      <c r="H82" s="13"/>
      <c r="I82" s="13"/>
      <c r="K82" s="5"/>
      <c r="L82" s="5"/>
      <c r="M82" s="5"/>
      <c r="P82" s="5"/>
    </row>
    <row r="83" spans="4:16" x14ac:dyDescent="0.25">
      <c r="D83" s="26"/>
      <c r="F83" s="32"/>
      <c r="G83" s="4"/>
      <c r="H83" s="13"/>
      <c r="I83" s="13"/>
      <c r="K83" s="5"/>
      <c r="L83" s="5"/>
      <c r="M83" s="5"/>
      <c r="P83" s="5"/>
    </row>
    <row r="84" spans="4:16" x14ac:dyDescent="0.25">
      <c r="D84" s="26"/>
      <c r="F84" s="32"/>
      <c r="G84" s="4"/>
      <c r="H84" s="13"/>
      <c r="I84" s="13"/>
      <c r="K84" s="5"/>
      <c r="L84" s="5"/>
      <c r="M84" s="5"/>
      <c r="P84" s="5"/>
    </row>
    <row r="85" spans="4:16" x14ac:dyDescent="0.25">
      <c r="D85" s="26"/>
      <c r="F85" s="32"/>
      <c r="G85" s="4"/>
      <c r="H85" s="13"/>
      <c r="I85" s="13"/>
      <c r="K85" s="5"/>
      <c r="L85" s="5"/>
      <c r="M85" s="5"/>
      <c r="P85" s="5"/>
    </row>
    <row r="86" spans="4:16" x14ac:dyDescent="0.25">
      <c r="D86" s="26"/>
      <c r="F86" s="32"/>
      <c r="G86" s="4"/>
      <c r="H86" s="13"/>
      <c r="I86" s="13"/>
      <c r="K86" s="5"/>
      <c r="L86" s="5"/>
      <c r="M86" s="5"/>
      <c r="P86" s="5"/>
    </row>
    <row r="87" spans="4:16" x14ac:dyDescent="0.25">
      <c r="D87" s="26"/>
      <c r="F87" s="32"/>
      <c r="G87" s="4"/>
      <c r="H87" s="13"/>
      <c r="I87" s="13"/>
      <c r="K87" s="5"/>
      <c r="L87" s="5"/>
      <c r="M87" s="5"/>
      <c r="P87" s="5"/>
    </row>
    <row r="88" spans="4:16" x14ac:dyDescent="0.25">
      <c r="D88" s="26"/>
      <c r="F88" s="32"/>
      <c r="G88" s="4"/>
      <c r="H88" s="13"/>
      <c r="I88" s="13"/>
      <c r="K88" s="5"/>
      <c r="L88" s="5"/>
      <c r="M88" s="5"/>
      <c r="P88" s="5"/>
    </row>
    <row r="89" spans="4:16" x14ac:dyDescent="0.25">
      <c r="D89" s="26"/>
      <c r="F89" s="32"/>
      <c r="G89" s="4"/>
      <c r="H89" s="13"/>
      <c r="I89" s="13"/>
      <c r="K89" s="5"/>
      <c r="L89" s="5"/>
      <c r="M89" s="5"/>
      <c r="P89" s="5"/>
    </row>
    <row r="90" spans="4:16" x14ac:dyDescent="0.25">
      <c r="D90" s="26"/>
      <c r="F90" s="32"/>
      <c r="G90" s="4"/>
      <c r="H90" s="13"/>
      <c r="I90" s="13"/>
      <c r="K90" s="5"/>
      <c r="L90" s="5"/>
      <c r="M90" s="5"/>
      <c r="P90" s="5"/>
    </row>
    <row r="91" spans="4:16" x14ac:dyDescent="0.25">
      <c r="D91" s="26"/>
      <c r="F91" s="32"/>
      <c r="G91" s="4"/>
      <c r="H91" s="13"/>
      <c r="I91" s="13"/>
      <c r="K91" s="5"/>
      <c r="L91" s="5"/>
      <c r="M91" s="5"/>
      <c r="P91" s="5"/>
    </row>
    <row r="92" spans="4:16" x14ac:dyDescent="0.25">
      <c r="D92" s="26"/>
      <c r="F92" s="32"/>
      <c r="G92" s="4"/>
      <c r="H92" s="13"/>
      <c r="I92" s="13"/>
      <c r="K92" s="5"/>
      <c r="L92" s="5"/>
      <c r="M92" s="5"/>
      <c r="P92" s="5"/>
    </row>
    <row r="93" spans="4:16" x14ac:dyDescent="0.25">
      <c r="D93" s="26"/>
      <c r="F93" s="32"/>
      <c r="G93" s="4"/>
      <c r="H93" s="13"/>
      <c r="I93" s="13"/>
      <c r="K93" s="5"/>
      <c r="L93" s="5"/>
      <c r="M93" s="5"/>
      <c r="P93" s="5"/>
    </row>
    <row r="94" spans="4:16" x14ac:dyDescent="0.25">
      <c r="D94" s="26"/>
      <c r="F94" s="32"/>
      <c r="G94" s="4"/>
      <c r="H94" s="13"/>
      <c r="I94" s="13"/>
      <c r="K94" s="5"/>
      <c r="L94" s="5"/>
      <c r="M94" s="5"/>
      <c r="P94" s="5"/>
    </row>
    <row r="95" spans="4:16" x14ac:dyDescent="0.25">
      <c r="D95" s="26"/>
      <c r="F95" s="32"/>
      <c r="G95" s="4"/>
      <c r="H95" s="13"/>
      <c r="I95" s="13"/>
      <c r="K95" s="5"/>
      <c r="L95" s="5"/>
      <c r="M95" s="5"/>
      <c r="P95" s="5"/>
    </row>
    <row r="96" spans="4:16" x14ac:dyDescent="0.25">
      <c r="D96" s="26"/>
      <c r="F96" s="32"/>
      <c r="G96" s="4"/>
      <c r="H96" s="13"/>
      <c r="I96" s="13"/>
      <c r="K96" s="5"/>
      <c r="L96" s="5"/>
      <c r="M96" s="5"/>
      <c r="P96" s="5"/>
    </row>
    <row r="97" spans="4:16" x14ac:dyDescent="0.25">
      <c r="D97" s="26"/>
      <c r="F97" s="32"/>
      <c r="G97" s="4"/>
      <c r="H97" s="13"/>
      <c r="I97" s="13"/>
      <c r="K97" s="5"/>
      <c r="L97" s="5"/>
      <c r="M97" s="5"/>
      <c r="P97" s="5"/>
    </row>
    <row r="98" spans="4:16" x14ac:dyDescent="0.25">
      <c r="D98" s="26"/>
      <c r="F98" s="32"/>
      <c r="G98" s="4"/>
      <c r="H98" s="13"/>
      <c r="I98" s="13"/>
      <c r="K98" s="5"/>
      <c r="L98" s="5"/>
      <c r="M98" s="5"/>
      <c r="P98" s="5"/>
    </row>
    <row r="99" spans="4:16" x14ac:dyDescent="0.25">
      <c r="D99" s="26"/>
      <c r="F99" s="32"/>
      <c r="G99" s="4"/>
      <c r="H99" s="13"/>
      <c r="I99" s="13"/>
      <c r="K99" s="5"/>
      <c r="L99" s="5"/>
      <c r="M99" s="5"/>
      <c r="P99" s="5"/>
    </row>
    <row r="100" spans="4:16" x14ac:dyDescent="0.25">
      <c r="D100" s="26"/>
      <c r="F100" s="32"/>
      <c r="G100" s="4"/>
      <c r="H100" s="13"/>
      <c r="I100" s="13"/>
      <c r="K100" s="5"/>
      <c r="L100" s="5"/>
      <c r="M100" s="5"/>
      <c r="P100" s="5"/>
    </row>
    <row r="101" spans="4:16" x14ac:dyDescent="0.25">
      <c r="D101" s="26"/>
      <c r="F101" s="32"/>
      <c r="G101" s="4"/>
      <c r="H101" s="13"/>
      <c r="I101" s="13"/>
      <c r="K101" s="5"/>
      <c r="L101" s="5"/>
      <c r="M101" s="5"/>
      <c r="P101" s="5"/>
    </row>
    <row r="102" spans="4:16" x14ac:dyDescent="0.25">
      <c r="D102" s="26"/>
      <c r="F102" s="32"/>
      <c r="G102" s="4"/>
      <c r="H102" s="13"/>
      <c r="I102" s="13"/>
      <c r="K102" s="5"/>
      <c r="L102" s="5"/>
      <c r="M102" s="5"/>
      <c r="P102" s="5"/>
    </row>
    <row r="103" spans="4:16" x14ac:dyDescent="0.25">
      <c r="D103" s="26"/>
      <c r="F103" s="32"/>
      <c r="G103" s="4"/>
      <c r="H103" s="13"/>
      <c r="I103" s="13"/>
      <c r="K103" s="5"/>
      <c r="L103" s="5"/>
      <c r="M103" s="5"/>
      <c r="P103" s="5"/>
    </row>
    <row r="104" spans="4:16" x14ac:dyDescent="0.25">
      <c r="D104" s="26"/>
      <c r="F104" s="32"/>
      <c r="G104" s="4"/>
      <c r="H104" s="13"/>
      <c r="I104" s="13"/>
      <c r="K104" s="5"/>
      <c r="L104" s="5"/>
      <c r="M104" s="5"/>
      <c r="P104" s="5"/>
    </row>
    <row r="105" spans="4:16" x14ac:dyDescent="0.25">
      <c r="D105" s="26"/>
      <c r="F105" s="32"/>
      <c r="G105" s="4"/>
      <c r="H105" s="13"/>
      <c r="I105" s="13"/>
      <c r="K105" s="5"/>
      <c r="L105" s="5"/>
      <c r="M105" s="5"/>
      <c r="P105" s="5"/>
    </row>
    <row r="106" spans="4:16" x14ac:dyDescent="0.25">
      <c r="D106" s="26"/>
      <c r="F106" s="32"/>
      <c r="G106" s="4"/>
      <c r="H106" s="13"/>
      <c r="I106" s="13"/>
      <c r="K106" s="5"/>
      <c r="L106" s="5"/>
      <c r="M106" s="5"/>
      <c r="P106" s="5"/>
    </row>
    <row r="107" spans="4:16" x14ac:dyDescent="0.25">
      <c r="D107" s="26"/>
      <c r="F107" s="32"/>
      <c r="G107" s="4"/>
      <c r="H107" s="13"/>
      <c r="I107" s="13"/>
      <c r="K107" s="5"/>
      <c r="L107" s="5"/>
      <c r="M107" s="5"/>
      <c r="P107" s="5"/>
    </row>
    <row r="108" spans="4:16" x14ac:dyDescent="0.25">
      <c r="D108" s="26"/>
      <c r="F108" s="32"/>
      <c r="G108" s="4"/>
      <c r="H108" s="13"/>
      <c r="I108" s="13"/>
      <c r="K108" s="5"/>
      <c r="L108" s="5"/>
      <c r="M108" s="5"/>
      <c r="P108" s="5"/>
    </row>
    <row r="109" spans="4:16" x14ac:dyDescent="0.25">
      <c r="D109" s="26"/>
      <c r="F109" s="32"/>
      <c r="G109" s="4"/>
      <c r="H109" s="13"/>
      <c r="I109" s="13"/>
      <c r="K109" s="5"/>
      <c r="L109" s="5"/>
      <c r="M109" s="5"/>
      <c r="P109" s="5"/>
    </row>
    <row r="110" spans="4:16" x14ac:dyDescent="0.25">
      <c r="D110" s="26"/>
      <c r="F110" s="32"/>
      <c r="G110" s="4"/>
      <c r="H110" s="13"/>
      <c r="I110" s="13"/>
      <c r="K110" s="5"/>
      <c r="L110" s="5"/>
      <c r="M110" s="5"/>
      <c r="P110" s="5"/>
    </row>
    <row r="111" spans="4:16" x14ac:dyDescent="0.25">
      <c r="D111" s="26"/>
      <c r="F111" s="32"/>
      <c r="G111" s="4"/>
      <c r="H111" s="13"/>
      <c r="I111" s="13"/>
      <c r="K111" s="5"/>
      <c r="L111" s="5"/>
      <c r="M111" s="5"/>
      <c r="P111" s="5"/>
    </row>
    <row r="112" spans="4:16" x14ac:dyDescent="0.25">
      <c r="D112" s="26"/>
      <c r="F112" s="32"/>
      <c r="G112" s="4"/>
      <c r="H112" s="13"/>
      <c r="I112" s="13"/>
      <c r="K112" s="5"/>
      <c r="L112" s="5"/>
      <c r="M112" s="5"/>
      <c r="P112" s="5"/>
    </row>
    <row r="113" spans="4:16" x14ac:dyDescent="0.25">
      <c r="D113" s="26"/>
      <c r="F113" s="32"/>
      <c r="G113" s="4"/>
      <c r="H113" s="13"/>
      <c r="I113" s="13"/>
      <c r="K113" s="5"/>
      <c r="L113" s="5"/>
      <c r="M113" s="5"/>
      <c r="P113" s="5"/>
    </row>
    <row r="114" spans="4:16" x14ac:dyDescent="0.25">
      <c r="D114" s="26"/>
      <c r="F114" s="32"/>
      <c r="G114" s="4"/>
      <c r="H114" s="13"/>
      <c r="I114" s="13"/>
      <c r="K114" s="5"/>
      <c r="L114" s="5"/>
      <c r="M114" s="5"/>
      <c r="P114" s="5"/>
    </row>
    <row r="115" spans="4:16" x14ac:dyDescent="0.25">
      <c r="D115" s="26"/>
      <c r="F115" s="5"/>
      <c r="G115" s="26"/>
      <c r="H115" s="13"/>
      <c r="I115" s="13"/>
      <c r="K115" s="5"/>
      <c r="L115" s="5"/>
      <c r="M115" s="5"/>
      <c r="P115" s="5"/>
    </row>
    <row r="116" spans="4:16" ht="5.0999999999999996" customHeight="1" x14ac:dyDescent="0.25">
      <c r="D116" s="26"/>
      <c r="F116" s="5"/>
      <c r="G116" s="26"/>
      <c r="H116" s="13"/>
      <c r="I116" s="13"/>
      <c r="K116" s="5"/>
      <c r="L116" s="5"/>
      <c r="M116" s="5"/>
      <c r="P116" s="5"/>
    </row>
    <row r="117" spans="4:16" ht="5.0999999999999996" customHeight="1" x14ac:dyDescent="0.25">
      <c r="D117" s="26"/>
      <c r="F117" s="5"/>
      <c r="G117" s="26"/>
      <c r="H117" s="13"/>
      <c r="I117" s="13"/>
      <c r="K117" s="5"/>
      <c r="L117" s="5"/>
      <c r="M117" s="5"/>
      <c r="P117" s="5"/>
    </row>
  </sheetData>
  <mergeCells count="11">
    <mergeCell ref="I3:I4"/>
    <mergeCell ref="I13:J14"/>
    <mergeCell ref="C9:G9"/>
    <mergeCell ref="C8:G8"/>
    <mergeCell ref="I8:J8"/>
    <mergeCell ref="I9:J9"/>
    <mergeCell ref="K9:M9"/>
    <mergeCell ref="N9:R9"/>
    <mergeCell ref="N8:R8"/>
    <mergeCell ref="L3:P3"/>
    <mergeCell ref="K8:M8"/>
  </mergeCells>
  <dataValidations count="1">
    <dataValidation type="list" allowBlank="1" showInputMessage="1" showErrorMessage="1" sqref="J15">
      <formula1>$B$3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H55"/>
  <sheetViews>
    <sheetView workbookViewId="0">
      <pane xSplit="5" ySplit="3" topLeftCell="F4" activePane="bottomRight" state="frozen"/>
      <selection pane="topRight" activeCell="F1" sqref="F1"/>
      <selection pane="bottomLeft" activeCell="A6" sqref="A6"/>
      <selection pane="bottomRight" activeCell="D8" sqref="D8"/>
    </sheetView>
  </sheetViews>
  <sheetFormatPr defaultRowHeight="15.75" x14ac:dyDescent="0.25"/>
  <cols>
    <col min="1" max="2" width="5.7109375" style="7" customWidth="1"/>
    <col min="3" max="3" width="5.7109375" style="36" customWidth="1"/>
    <col min="4" max="4" width="25" style="7" customWidth="1"/>
    <col min="5" max="5" width="3.7109375" style="36" customWidth="1"/>
    <col min="6" max="36" width="4.7109375" style="8" customWidth="1"/>
    <col min="37" max="38" width="5.7109375" style="7" customWidth="1"/>
    <col min="39" max="39" width="5.7109375" style="11" customWidth="1"/>
    <col min="40" max="60" width="9.140625" style="11"/>
    <col min="61" max="16384" width="9.140625" style="8"/>
  </cols>
  <sheetData>
    <row r="1" spans="1:60" ht="15" customHeight="1" x14ac:dyDescent="0.25">
      <c r="C1" s="7"/>
      <c r="F1" s="36"/>
      <c r="G1" s="36"/>
      <c r="H1" s="36"/>
      <c r="I1" s="11"/>
      <c r="J1" s="11"/>
      <c r="K1" s="11"/>
      <c r="L1" s="11"/>
      <c r="M1" s="36"/>
      <c r="N1" s="36"/>
      <c r="O1" s="36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37"/>
      <c r="AG1" s="37"/>
      <c r="AH1" s="38"/>
      <c r="AI1" s="38"/>
      <c r="AJ1" s="38"/>
      <c r="AK1" s="38"/>
      <c r="AL1" s="38"/>
    </row>
    <row r="2" spans="1:60" ht="15" customHeight="1" x14ac:dyDescent="0.25"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60" s="40" customFormat="1" x14ac:dyDescent="0.25">
      <c r="A3" s="36"/>
      <c r="B3" s="36"/>
      <c r="C3" s="10"/>
      <c r="D3" s="10" t="s">
        <v>9</v>
      </c>
      <c r="E3" s="10"/>
      <c r="F3" s="39">
        <f>IF(Общее!I15="","",Общее!I15)</f>
        <v>42430</v>
      </c>
      <c r="G3" s="39">
        <f>IF(Общее!I16="","",Общее!I16)</f>
        <v>42431</v>
      </c>
      <c r="H3" s="39">
        <f>IF(Общее!I17="","",Общее!I17)</f>
        <v>42432</v>
      </c>
      <c r="I3" s="39">
        <f>IF(Общее!I18="","",Общее!I18)</f>
        <v>42433</v>
      </c>
      <c r="J3" s="39">
        <f>IF(Общее!I19="","",Общее!I19)</f>
        <v>42434</v>
      </c>
      <c r="K3" s="39">
        <f>IF(Общее!I20="","",Общее!I20)</f>
        <v>42435</v>
      </c>
      <c r="L3" s="39">
        <f>IF(Общее!I21="","",Общее!I21)</f>
        <v>42436</v>
      </c>
      <c r="M3" s="39">
        <f>IF(Общее!I22="","",Общее!I22)</f>
        <v>42437</v>
      </c>
      <c r="N3" s="39">
        <f>IF(Общее!I23="","",Общее!I23)</f>
        <v>42591</v>
      </c>
      <c r="O3" s="39">
        <f>IF(Общее!I24="","",Общее!I24)</f>
        <v>42592</v>
      </c>
      <c r="P3" s="39">
        <f>IF(Общее!I25="","",Общее!I25)</f>
        <v>42593</v>
      </c>
      <c r="Q3" s="39">
        <f>IF(Общее!I26="","",Общее!I26)</f>
        <v>42594</v>
      </c>
      <c r="R3" s="39">
        <f>IF(Общее!I27="","",Общее!I27)</f>
        <v>42595</v>
      </c>
      <c r="S3" s="39">
        <f>IF(Общее!I28="","",Общее!I28)</f>
        <v>42596</v>
      </c>
      <c r="T3" s="39">
        <f>IF(Общее!I29="","",Общее!I29)</f>
        <v>42597</v>
      </c>
      <c r="U3" s="39">
        <f>IF(Общее!I30="","",Общее!I30)</f>
        <v>42598</v>
      </c>
      <c r="V3" s="39">
        <f>IF(Общее!I31="","",Общее!I31)</f>
        <v>42599</v>
      </c>
      <c r="W3" s="39">
        <f>IF(Общее!I32="","",Общее!I32)</f>
        <v>42600</v>
      </c>
      <c r="X3" s="39">
        <f>IF(Общее!I33="","",Общее!I33)</f>
        <v>42601</v>
      </c>
      <c r="Y3" s="39">
        <f>IF(Общее!I34="","",Общее!I34)</f>
        <v>42602</v>
      </c>
      <c r="Z3" s="39">
        <f>IF(Общее!I35="","",Общее!I35)</f>
        <v>42603</v>
      </c>
      <c r="AA3" s="39">
        <f>IF(Общее!I36="","",Общее!I36)</f>
        <v>42604</v>
      </c>
      <c r="AB3" s="39">
        <f>IF(Общее!I37="","",Общее!I37)</f>
        <v>42605</v>
      </c>
      <c r="AC3" s="39">
        <f>IF(Общее!I38="","",Общее!I38)</f>
        <v>42606</v>
      </c>
      <c r="AD3" s="39">
        <f>IF(Общее!I39="","",Общее!I39)</f>
        <v>42607</v>
      </c>
      <c r="AE3" s="39">
        <f>IF(Общее!I40="","",Общее!I40)</f>
        <v>42608</v>
      </c>
      <c r="AF3" s="39">
        <f>IF(Общее!I41="","",Общее!I41)</f>
        <v>42609</v>
      </c>
      <c r="AG3" s="39">
        <f>IF(Общее!I42="","",Общее!I42)</f>
        <v>42610</v>
      </c>
      <c r="AH3" s="39">
        <f>IF(Общее!I43="","",Общее!I43)</f>
        <v>42611</v>
      </c>
      <c r="AI3" s="39">
        <f>IF(Общее!I44="","",Общее!I44)</f>
        <v>42612</v>
      </c>
      <c r="AJ3" s="39">
        <f>IF(Общее!I45="","",Общее!I45)</f>
        <v>42613</v>
      </c>
      <c r="AK3" s="36"/>
      <c r="AL3" s="36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</row>
    <row r="4" spans="1:60" x14ac:dyDescent="0.25">
      <c r="C4" s="41" t="str">
        <f>IF(Общее!C15="","",Общее!C15)</f>
        <v/>
      </c>
      <c r="D4" s="41" t="str">
        <f>IF(Общее!D15="","",Общее!D15)</f>
        <v>Ялта</v>
      </c>
      <c r="E4" s="41"/>
      <c r="F4" s="89">
        <v>1</v>
      </c>
      <c r="G4" s="89">
        <v>2</v>
      </c>
      <c r="H4" s="89"/>
      <c r="I4" s="89"/>
      <c r="J4" s="89"/>
      <c r="K4" s="89"/>
      <c r="L4" s="89"/>
      <c r="M4" s="89"/>
      <c r="N4" s="89"/>
      <c r="O4" s="89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</row>
    <row r="5" spans="1:60" s="85" customFormat="1" x14ac:dyDescent="0.25">
      <c r="A5" s="38"/>
      <c r="B5" s="38"/>
      <c r="C5" s="41" t="str">
        <f>IF(Общее!C16="","",Общее!C16)</f>
        <v/>
      </c>
      <c r="D5" s="41" t="str">
        <f>IF(Общее!D16="","",Общее!D16)</f>
        <v>Сочи</v>
      </c>
      <c r="E5" s="41"/>
      <c r="F5" s="95">
        <v>11</v>
      </c>
      <c r="G5" s="95">
        <v>12</v>
      </c>
      <c r="H5" s="95"/>
      <c r="I5" s="95"/>
      <c r="J5" s="95"/>
      <c r="K5" s="95"/>
      <c r="L5" s="95"/>
      <c r="M5" s="95"/>
      <c r="N5" s="95"/>
      <c r="O5" s="95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38"/>
      <c r="AL5" s="38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</row>
    <row r="6" spans="1:60" s="85" customFormat="1" x14ac:dyDescent="0.25">
      <c r="A6" s="38"/>
      <c r="B6" s="38"/>
      <c r="C6" s="41" t="str">
        <f>IF(Общее!C17="","",Общее!C17)</f>
        <v/>
      </c>
      <c r="D6" s="41" t="str">
        <f>IF(Общее!D17="","",Общее!D17)</f>
        <v>Вологда</v>
      </c>
      <c r="E6" s="41"/>
      <c r="F6" s="96">
        <v>21</v>
      </c>
      <c r="G6" s="96">
        <v>22</v>
      </c>
      <c r="H6" s="96"/>
      <c r="I6" s="96"/>
      <c r="J6" s="96"/>
      <c r="K6" s="97"/>
      <c r="L6" s="97"/>
      <c r="M6" s="97"/>
      <c r="N6" s="97"/>
      <c r="O6" s="97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38"/>
      <c r="AL6" s="38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</row>
    <row r="7" spans="1:60" s="85" customFormat="1" x14ac:dyDescent="0.25">
      <c r="A7" s="38"/>
      <c r="B7" s="38"/>
      <c r="C7" s="47" t="str">
        <f>IF(Общее!C18="","",Общее!C18)</f>
        <v/>
      </c>
      <c r="D7" s="47" t="str">
        <f>IF(Общее!D18="","",Общее!D18)</f>
        <v/>
      </c>
      <c r="E7" s="47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38"/>
      <c r="AL7" s="38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</row>
    <row r="8" spans="1:60" s="85" customFormat="1" x14ac:dyDescent="0.25">
      <c r="A8" s="38"/>
      <c r="B8" s="38"/>
      <c r="C8" s="47" t="str">
        <f>IF(Общее!C19="","",Общее!C19)</f>
        <v/>
      </c>
      <c r="D8" s="47" t="str">
        <f>IF(Общее!D19="","",Общее!D19)</f>
        <v/>
      </c>
      <c r="E8" s="47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38"/>
      <c r="AL8" s="38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</row>
    <row r="9" spans="1:60" s="85" customFormat="1" x14ac:dyDescent="0.25">
      <c r="A9" s="38"/>
      <c r="B9" s="38"/>
      <c r="C9" s="47" t="str">
        <f>IF(Общее!C20="","",Общее!C20)</f>
        <v/>
      </c>
      <c r="D9" s="47" t="str">
        <f>IF(Общее!D20="","",Общее!D20)</f>
        <v/>
      </c>
      <c r="E9" s="47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38"/>
      <c r="AL9" s="38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</row>
    <row r="10" spans="1:60" s="85" customFormat="1" x14ac:dyDescent="0.25">
      <c r="A10" s="38"/>
      <c r="B10" s="38"/>
      <c r="C10" s="47" t="str">
        <f>IF(Общее!C21="","",Общее!C21)</f>
        <v/>
      </c>
      <c r="D10" s="47" t="str">
        <f>IF(Общее!D21="","",Общее!D21)</f>
        <v/>
      </c>
      <c r="E10" s="47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38"/>
      <c r="AL10" s="38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</row>
    <row r="11" spans="1:60" s="85" customFormat="1" x14ac:dyDescent="0.25">
      <c r="A11" s="38"/>
      <c r="B11" s="38"/>
      <c r="C11" s="47" t="str">
        <f>IF(Общее!C22="","",Общее!C22)</f>
        <v/>
      </c>
      <c r="D11" s="47" t="str">
        <f>IF(Общее!D22="","",Общее!D22)</f>
        <v/>
      </c>
      <c r="E11" s="47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38"/>
      <c r="AL11" s="38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</row>
    <row r="12" spans="1:60" s="85" customFormat="1" x14ac:dyDescent="0.25">
      <c r="A12" s="38"/>
      <c r="B12" s="38"/>
      <c r="C12" s="47" t="str">
        <f>IF(Общее!C23="","",Общее!C23)</f>
        <v/>
      </c>
      <c r="D12" s="47" t="str">
        <f>IF(Общее!D23="","",Общее!D23)</f>
        <v/>
      </c>
      <c r="E12" s="47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38"/>
      <c r="AL12" s="38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</row>
    <row r="13" spans="1:60" s="85" customFormat="1" x14ac:dyDescent="0.25">
      <c r="A13" s="38"/>
      <c r="B13" s="38"/>
      <c r="C13" s="47" t="str">
        <f>IF(Общее!C24="","",Общее!C24)</f>
        <v/>
      </c>
      <c r="D13" s="47" t="str">
        <f>IF(Общее!D24="","",Общее!D24)</f>
        <v/>
      </c>
      <c r="E13" s="47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38"/>
      <c r="AL13" s="38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</row>
    <row r="14" spans="1:60" s="85" customFormat="1" x14ac:dyDescent="0.25">
      <c r="A14" s="38"/>
      <c r="B14" s="38"/>
      <c r="C14" s="47" t="str">
        <f>IF(Общее!C25="","",Общее!C25)</f>
        <v/>
      </c>
      <c r="D14" s="47" t="str">
        <f>IF(Общее!D25="","",Общее!D25)</f>
        <v/>
      </c>
      <c r="E14" s="47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38"/>
      <c r="AL14" s="38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</row>
    <row r="15" spans="1:60" s="85" customFormat="1" x14ac:dyDescent="0.25">
      <c r="A15" s="38"/>
      <c r="B15" s="38"/>
      <c r="C15" s="47" t="str">
        <f>IF(Общее!C26="","",Общее!C26)</f>
        <v/>
      </c>
      <c r="D15" s="47" t="str">
        <f>IF(Общее!D26="","",Общее!D26)</f>
        <v/>
      </c>
      <c r="E15" s="47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38"/>
      <c r="AL15" s="38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</row>
    <row r="16" spans="1:60" s="85" customFormat="1" x14ac:dyDescent="0.25">
      <c r="A16" s="38"/>
      <c r="B16" s="38"/>
      <c r="C16" s="47" t="str">
        <f>IF(Общее!C27="","",Общее!C27)</f>
        <v/>
      </c>
      <c r="D16" s="47" t="str">
        <f>IF(Общее!D27="","",Общее!D27)</f>
        <v/>
      </c>
      <c r="E16" s="47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38"/>
      <c r="AL16" s="38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</row>
    <row r="17" spans="1:60" s="85" customFormat="1" x14ac:dyDescent="0.25">
      <c r="A17" s="38"/>
      <c r="B17" s="38"/>
      <c r="C17" s="47" t="str">
        <f>IF(Общее!C28="","",Общее!C28)</f>
        <v/>
      </c>
      <c r="D17" s="47" t="str">
        <f>IF(Общее!D28="","",Общее!D28)</f>
        <v/>
      </c>
      <c r="E17" s="47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38"/>
      <c r="AL17" s="38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</row>
    <row r="18" spans="1:60" s="85" customFormat="1" x14ac:dyDescent="0.25">
      <c r="A18" s="38"/>
      <c r="B18" s="38"/>
      <c r="C18" s="47" t="str">
        <f>IF(Общее!C29="","",Общее!C29)</f>
        <v/>
      </c>
      <c r="D18" s="47" t="str">
        <f>IF(Общее!D29="","",Общее!D29)</f>
        <v/>
      </c>
      <c r="E18" s="47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38"/>
      <c r="AL18" s="38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</row>
    <row r="19" spans="1:60" s="85" customFormat="1" x14ac:dyDescent="0.25">
      <c r="A19" s="38"/>
      <c r="B19" s="38"/>
      <c r="C19" s="47" t="str">
        <f>IF(Общее!C30="","",Общее!C30)</f>
        <v/>
      </c>
      <c r="D19" s="47" t="str">
        <f>IF(Общее!D30="","",Общее!D30)</f>
        <v/>
      </c>
      <c r="E19" s="47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38"/>
      <c r="AL19" s="38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</row>
    <row r="20" spans="1:60" s="85" customFormat="1" x14ac:dyDescent="0.25">
      <c r="A20" s="38"/>
      <c r="B20" s="38"/>
      <c r="C20" s="47" t="str">
        <f>IF(Общее!C31="","",Общее!C31)</f>
        <v/>
      </c>
      <c r="D20" s="47" t="str">
        <f>IF(Общее!D31="","",Общее!D31)</f>
        <v/>
      </c>
      <c r="E20" s="47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38"/>
      <c r="AL20" s="38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</row>
    <row r="21" spans="1:60" s="85" customFormat="1" x14ac:dyDescent="0.25">
      <c r="A21" s="38"/>
      <c r="B21" s="38"/>
      <c r="C21" s="47" t="str">
        <f>IF(Общее!C32="","",Общее!C32)</f>
        <v/>
      </c>
      <c r="D21" s="47" t="str">
        <f>IF(Общее!D32="","",Общее!D32)</f>
        <v/>
      </c>
      <c r="E21" s="47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38"/>
      <c r="AL21" s="38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</row>
    <row r="22" spans="1:60" s="85" customFormat="1" x14ac:dyDescent="0.25">
      <c r="A22" s="38"/>
      <c r="B22" s="38"/>
      <c r="C22" s="47" t="str">
        <f>IF(Общее!C33="","",Общее!C33)</f>
        <v/>
      </c>
      <c r="D22" s="47" t="str">
        <f>IF(Общее!D33="","",Общее!D33)</f>
        <v/>
      </c>
      <c r="E22" s="47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38"/>
      <c r="AL22" s="38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</row>
    <row r="23" spans="1:60" s="85" customFormat="1" x14ac:dyDescent="0.25">
      <c r="A23" s="38"/>
      <c r="B23" s="38"/>
      <c r="C23" s="47" t="str">
        <f>IF(Общее!C34="","",Общее!C34)</f>
        <v/>
      </c>
      <c r="D23" s="47" t="str">
        <f>IF(Общее!D34="","",Общее!D34)</f>
        <v/>
      </c>
      <c r="E23" s="47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38"/>
      <c r="AL23" s="38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</row>
    <row r="24" spans="1:60" s="85" customFormat="1" x14ac:dyDescent="0.25">
      <c r="A24" s="38"/>
      <c r="B24" s="38"/>
      <c r="C24" s="47" t="str">
        <f>IF(Общее!C35="","",Общее!C35)</f>
        <v/>
      </c>
      <c r="D24" s="47" t="str">
        <f>IF(Общее!D35="","",Общее!D35)</f>
        <v/>
      </c>
      <c r="E24" s="47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38"/>
      <c r="AL24" s="38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</row>
    <row r="25" spans="1:60" s="85" customFormat="1" x14ac:dyDescent="0.25">
      <c r="A25" s="38"/>
      <c r="B25" s="38"/>
      <c r="C25" s="47" t="str">
        <f>IF(Общее!C36="","",Общее!C36)</f>
        <v/>
      </c>
      <c r="D25" s="47" t="str">
        <f>IF(Общее!D36="","",Общее!D36)</f>
        <v/>
      </c>
      <c r="E25" s="47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38"/>
      <c r="AL25" s="38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</row>
    <row r="26" spans="1:60" s="85" customFormat="1" x14ac:dyDescent="0.25">
      <c r="A26" s="38"/>
      <c r="B26" s="38"/>
      <c r="C26" s="47" t="str">
        <f>IF(Общее!C37="","",Общее!C37)</f>
        <v/>
      </c>
      <c r="D26" s="47" t="str">
        <f>IF(Общее!D37="","",Общее!D37)</f>
        <v/>
      </c>
      <c r="E26" s="47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38"/>
      <c r="AL26" s="38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</row>
    <row r="27" spans="1:60" s="85" customFormat="1" x14ac:dyDescent="0.25">
      <c r="A27" s="38"/>
      <c r="B27" s="38"/>
      <c r="C27" s="47" t="str">
        <f>IF(Общее!C38="","",Общее!C38)</f>
        <v/>
      </c>
      <c r="D27" s="47" t="str">
        <f>IF(Общее!D38="","",Общее!D38)</f>
        <v/>
      </c>
      <c r="E27" s="47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38"/>
      <c r="AL27" s="38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</row>
    <row r="28" spans="1:60" s="85" customFormat="1" x14ac:dyDescent="0.25">
      <c r="A28" s="38"/>
      <c r="B28" s="38"/>
      <c r="C28" s="47" t="str">
        <f>IF(Общее!C39="","",Общее!C39)</f>
        <v/>
      </c>
      <c r="D28" s="47" t="str">
        <f>IF(Общее!D39="","",Общее!D39)</f>
        <v/>
      </c>
      <c r="E28" s="47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38"/>
      <c r="AL28" s="38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</row>
    <row r="29" spans="1:60" s="85" customFormat="1" x14ac:dyDescent="0.25">
      <c r="A29" s="38"/>
      <c r="B29" s="38"/>
      <c r="C29" s="47" t="str">
        <f>IF(Общее!C40="","",Общее!C40)</f>
        <v/>
      </c>
      <c r="D29" s="47" t="str">
        <f>IF(Общее!D40="","",Общее!D40)</f>
        <v/>
      </c>
      <c r="E29" s="47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38"/>
      <c r="AL29" s="38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</row>
    <row r="30" spans="1:60" s="85" customFormat="1" x14ac:dyDescent="0.25">
      <c r="A30" s="38"/>
      <c r="B30" s="38"/>
      <c r="C30" s="47" t="str">
        <f>IF(Общее!C41="","",Общее!C41)</f>
        <v/>
      </c>
      <c r="D30" s="47" t="str">
        <f>IF(Общее!D41="","",Общее!D41)</f>
        <v/>
      </c>
      <c r="E30" s="47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38"/>
      <c r="AL30" s="38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</row>
    <row r="31" spans="1:60" s="85" customFormat="1" x14ac:dyDescent="0.25">
      <c r="A31" s="38"/>
      <c r="B31" s="38"/>
      <c r="C31" s="47" t="str">
        <f>IF(Общее!C42="","",Общее!C42)</f>
        <v/>
      </c>
      <c r="D31" s="47" t="str">
        <f>IF(Общее!D42="","",Общее!D42)</f>
        <v/>
      </c>
      <c r="E31" s="47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38"/>
      <c r="AL31" s="38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</row>
    <row r="32" spans="1:60" s="85" customFormat="1" x14ac:dyDescent="0.25">
      <c r="A32" s="38"/>
      <c r="B32" s="38"/>
      <c r="C32" s="47" t="str">
        <f>IF(Общее!C43="","",Общее!C43)</f>
        <v/>
      </c>
      <c r="D32" s="47" t="str">
        <f>IF(Общее!D43="","",Общее!D43)</f>
        <v/>
      </c>
      <c r="E32" s="47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38"/>
      <c r="AL32" s="38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</row>
    <row r="33" spans="1:60" s="85" customFormat="1" x14ac:dyDescent="0.25">
      <c r="A33" s="38"/>
      <c r="B33" s="38"/>
      <c r="C33" s="47" t="str">
        <f>IF(Общее!C44="","",Общее!C44)</f>
        <v/>
      </c>
      <c r="D33" s="47" t="str">
        <f>IF(Общее!D44="","",Общее!D44)</f>
        <v/>
      </c>
      <c r="E33" s="47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38"/>
      <c r="AL33" s="38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</row>
    <row r="34" spans="1:60" s="85" customFormat="1" x14ac:dyDescent="0.25">
      <c r="A34" s="38"/>
      <c r="B34" s="38"/>
      <c r="C34" s="47" t="str">
        <f>IF(Общее!C45="","",Общее!C45)</f>
        <v/>
      </c>
      <c r="D34" s="47" t="str">
        <f>IF(Общее!D45="","",Общее!D45)</f>
        <v/>
      </c>
      <c r="E34" s="47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38"/>
      <c r="AL34" s="38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</row>
    <row r="35" spans="1:60" s="85" customFormat="1" x14ac:dyDescent="0.25">
      <c r="A35" s="38"/>
      <c r="B35" s="38"/>
      <c r="C35" s="47" t="str">
        <f>IF(Общее!C46="","",Общее!C46)</f>
        <v/>
      </c>
      <c r="D35" s="47" t="str">
        <f>IF(Общее!D46="","",Общее!D46)</f>
        <v/>
      </c>
      <c r="E35" s="47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38"/>
      <c r="AL35" s="38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</row>
    <row r="36" spans="1:60" s="85" customFormat="1" x14ac:dyDescent="0.25">
      <c r="A36" s="38"/>
      <c r="B36" s="38"/>
      <c r="C36" s="47" t="str">
        <f>IF(Общее!C47="","",Общее!C47)</f>
        <v/>
      </c>
      <c r="D36" s="47" t="str">
        <f>IF(Общее!D47="","",Общее!D47)</f>
        <v/>
      </c>
      <c r="E36" s="47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38"/>
      <c r="AL36" s="38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</row>
    <row r="37" spans="1:60" s="85" customFormat="1" x14ac:dyDescent="0.25">
      <c r="A37" s="38"/>
      <c r="B37" s="38"/>
      <c r="C37" s="47" t="str">
        <f>IF(Общее!C48="","",Общее!C48)</f>
        <v/>
      </c>
      <c r="D37" s="47" t="str">
        <f>IF(Общее!D48="","",Общее!D48)</f>
        <v/>
      </c>
      <c r="E37" s="47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38"/>
      <c r="AL37" s="38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</row>
    <row r="38" spans="1:60" s="85" customFormat="1" x14ac:dyDescent="0.25">
      <c r="A38" s="38"/>
      <c r="B38" s="38"/>
      <c r="C38" s="47" t="str">
        <f>IF(Общее!C49="","",Общее!C49)</f>
        <v/>
      </c>
      <c r="D38" s="47" t="str">
        <f>IF(Общее!D49="","",Общее!D49)</f>
        <v/>
      </c>
      <c r="E38" s="47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38"/>
      <c r="AL38" s="38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</row>
    <row r="39" spans="1:60" s="85" customFormat="1" x14ac:dyDescent="0.25">
      <c r="A39" s="38"/>
      <c r="B39" s="38"/>
      <c r="C39" s="47" t="str">
        <f>IF(Общее!C50="","",Общее!C50)</f>
        <v/>
      </c>
      <c r="D39" s="47" t="str">
        <f>IF(Общее!D50="","",Общее!D50)</f>
        <v/>
      </c>
      <c r="E39" s="47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38"/>
      <c r="AL39" s="38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</row>
    <row r="40" spans="1:60" s="85" customFormat="1" x14ac:dyDescent="0.25">
      <c r="A40" s="38"/>
      <c r="B40" s="38"/>
      <c r="C40" s="47" t="str">
        <f>IF(Общее!C51="","",Общее!C51)</f>
        <v/>
      </c>
      <c r="D40" s="47" t="str">
        <f>IF(Общее!D51="","",Общее!D51)</f>
        <v/>
      </c>
      <c r="E40" s="47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38"/>
      <c r="AL40" s="38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</row>
    <row r="41" spans="1:60" s="85" customFormat="1" x14ac:dyDescent="0.25">
      <c r="A41" s="38"/>
      <c r="B41" s="38"/>
      <c r="C41" s="47" t="str">
        <f>IF(Общее!C52="","",Общее!C52)</f>
        <v/>
      </c>
      <c r="D41" s="47" t="str">
        <f>IF(Общее!D52="","",Общее!D52)</f>
        <v/>
      </c>
      <c r="E41" s="47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38"/>
      <c r="AL41" s="38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</row>
    <row r="42" spans="1:60" s="85" customFormat="1" x14ac:dyDescent="0.25">
      <c r="A42" s="38"/>
      <c r="B42" s="38"/>
      <c r="C42" s="47" t="str">
        <f>IF(Общее!C53="","",Общее!C53)</f>
        <v/>
      </c>
      <c r="D42" s="47" t="str">
        <f>IF(Общее!D53="","",Общее!D53)</f>
        <v/>
      </c>
      <c r="E42" s="47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38"/>
      <c r="AL42" s="38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</row>
    <row r="43" spans="1:60" s="85" customFormat="1" x14ac:dyDescent="0.25">
      <c r="A43" s="38"/>
      <c r="B43" s="38"/>
      <c r="C43" s="47" t="str">
        <f>IF(Общее!C54="","",Общее!C54)</f>
        <v/>
      </c>
      <c r="D43" s="47" t="str">
        <f>IF(Общее!D54="","",Общее!D54)</f>
        <v/>
      </c>
      <c r="E43" s="47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38"/>
      <c r="AL43" s="38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</row>
    <row r="44" spans="1:60" s="85" customFormat="1" x14ac:dyDescent="0.25">
      <c r="A44" s="38"/>
      <c r="B44" s="38"/>
      <c r="C44" s="47" t="str">
        <f>IF(Общее!C55="","",Общее!C55)</f>
        <v/>
      </c>
      <c r="D44" s="47" t="str">
        <f>IF(Общее!D55="","",Общее!D55)</f>
        <v/>
      </c>
      <c r="E44" s="47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38"/>
      <c r="AL44" s="38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</row>
    <row r="45" spans="1:60" s="85" customFormat="1" x14ac:dyDescent="0.25">
      <c r="A45" s="38"/>
      <c r="B45" s="38"/>
      <c r="C45" s="47" t="str">
        <f>IF(Общее!C56="","",Общее!C56)</f>
        <v/>
      </c>
      <c r="D45" s="47" t="str">
        <f>IF(Общее!D56="","",Общее!D56)</f>
        <v/>
      </c>
      <c r="E45" s="47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38"/>
      <c r="AL45" s="38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</row>
    <row r="46" spans="1:60" s="85" customFormat="1" x14ac:dyDescent="0.25">
      <c r="A46" s="38"/>
      <c r="B46" s="38"/>
      <c r="C46" s="47" t="str">
        <f>IF(Общее!C57="","",Общее!C57)</f>
        <v/>
      </c>
      <c r="D46" s="47" t="str">
        <f>IF(Общее!D57="","",Общее!D57)</f>
        <v/>
      </c>
      <c r="E46" s="47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38"/>
      <c r="AL46" s="38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</row>
    <row r="47" spans="1:60" s="85" customFormat="1" x14ac:dyDescent="0.25">
      <c r="A47" s="38"/>
      <c r="B47" s="38"/>
      <c r="C47" s="47" t="str">
        <f>IF(Общее!C58="","",Общее!C58)</f>
        <v/>
      </c>
      <c r="D47" s="47" t="str">
        <f>IF(Общее!D58="","",Общее!D58)</f>
        <v/>
      </c>
      <c r="E47" s="47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38"/>
      <c r="AL47" s="38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</row>
    <row r="48" spans="1:60" s="85" customFormat="1" x14ac:dyDescent="0.25">
      <c r="A48" s="38"/>
      <c r="B48" s="38"/>
      <c r="C48" s="47" t="str">
        <f>IF(Общее!C59="","",Общее!C59)</f>
        <v/>
      </c>
      <c r="D48" s="47" t="str">
        <f>IF(Общее!D59="","",Общее!D59)</f>
        <v/>
      </c>
      <c r="E48" s="47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38"/>
      <c r="AL48" s="38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</row>
    <row r="49" spans="1:60" s="85" customFormat="1" x14ac:dyDescent="0.25">
      <c r="A49" s="38"/>
      <c r="B49" s="38"/>
      <c r="C49" s="47" t="str">
        <f>IF(Общее!C60="","",Общее!C60)</f>
        <v/>
      </c>
      <c r="D49" s="47" t="str">
        <f>IF(Общее!D60="","",Общее!D60)</f>
        <v/>
      </c>
      <c r="E49" s="47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38"/>
      <c r="AL49" s="38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</row>
    <row r="50" spans="1:60" s="85" customFormat="1" x14ac:dyDescent="0.25">
      <c r="A50" s="38"/>
      <c r="B50" s="38"/>
      <c r="C50" s="47" t="str">
        <f>IF(Общее!C61="","",Общее!C61)</f>
        <v/>
      </c>
      <c r="D50" s="47" t="str">
        <f>IF(Общее!D61="","",Общее!D61)</f>
        <v/>
      </c>
      <c r="E50" s="47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38"/>
      <c r="AL50" s="38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</row>
    <row r="51" spans="1:60" s="85" customFormat="1" x14ac:dyDescent="0.25">
      <c r="A51" s="38"/>
      <c r="B51" s="38"/>
      <c r="C51" s="47" t="str">
        <f>IF(Общее!C62="","",Общее!C62)</f>
        <v/>
      </c>
      <c r="D51" s="47" t="str">
        <f>IF(Общее!D62="","",Общее!D62)</f>
        <v/>
      </c>
      <c r="E51" s="47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38"/>
      <c r="AL51" s="38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</row>
    <row r="52" spans="1:60" s="85" customFormat="1" x14ac:dyDescent="0.25">
      <c r="A52" s="38"/>
      <c r="B52" s="38"/>
      <c r="C52" s="47" t="str">
        <f>IF(Общее!C63="","",Общее!C63)</f>
        <v/>
      </c>
      <c r="D52" s="47" t="str">
        <f>IF(Общее!D63="","",Общее!D63)</f>
        <v/>
      </c>
      <c r="E52" s="47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38"/>
      <c r="AL52" s="38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</row>
    <row r="53" spans="1:60" s="85" customFormat="1" x14ac:dyDescent="0.25">
      <c r="A53" s="38"/>
      <c r="B53" s="38"/>
      <c r="C53" s="47" t="str">
        <f>IF(Общее!C64="","",Общее!C64)</f>
        <v/>
      </c>
      <c r="D53" s="47" t="str">
        <f>IF(Общее!D64="","",Общее!D64)</f>
        <v/>
      </c>
      <c r="E53" s="47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38"/>
      <c r="AL53" s="38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</row>
    <row r="54" spans="1:60" s="85" customFormat="1" x14ac:dyDescent="0.25">
      <c r="A54" s="38"/>
      <c r="B54" s="38"/>
      <c r="C54" s="46"/>
      <c r="D54" s="38"/>
      <c r="E54" s="46"/>
      <c r="AK54" s="38"/>
      <c r="AL54" s="38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</row>
    <row r="55" spans="1:60" s="85" customFormat="1" x14ac:dyDescent="0.25">
      <c r="A55" s="38"/>
      <c r="B55" s="38"/>
      <c r="C55" s="46"/>
      <c r="D55" s="38"/>
      <c r="E55" s="46"/>
      <c r="AK55" s="38"/>
      <c r="AL55" s="38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</row>
  </sheetData>
  <sheetProtection formatColumns="0" formatRows="0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X65"/>
  <sheetViews>
    <sheetView zoomScaleNormal="100" workbookViewId="0">
      <pane ySplit="4" topLeftCell="A5" activePane="bottomLeft" state="frozen"/>
      <selection pane="bottomLeft" activeCell="I6" sqref="I6"/>
    </sheetView>
  </sheetViews>
  <sheetFormatPr defaultRowHeight="15.75" x14ac:dyDescent="0.25"/>
  <cols>
    <col min="1" max="2" width="5.7109375" style="6" customWidth="1"/>
    <col min="3" max="3" width="11.28515625" style="55" customWidth="1"/>
    <col min="4" max="4" width="9.7109375" style="55" customWidth="1"/>
    <col min="5" max="8" width="9.7109375" style="6" customWidth="1"/>
    <col min="9" max="9" width="9.140625" style="5"/>
    <col min="10" max="11" width="12.7109375" style="5" hidden="1" customWidth="1"/>
    <col min="12" max="12" width="11.28515625" style="5" hidden="1" customWidth="1"/>
    <col min="13" max="13" width="11.28515625" style="52" hidden="1" customWidth="1"/>
    <col min="14" max="14" width="11.28515625" style="5" hidden="1" customWidth="1"/>
    <col min="15" max="16" width="10.7109375" style="5" hidden="1" customWidth="1"/>
    <col min="17" max="17" width="9.140625" style="5" hidden="1" customWidth="1"/>
    <col min="18" max="18" width="10.7109375" style="5" customWidth="1"/>
    <col min="19" max="19" width="10.7109375" style="5" hidden="1" customWidth="1"/>
    <col min="20" max="20" width="9.140625" style="5" hidden="1" customWidth="1"/>
    <col min="21" max="22" width="10.7109375" style="5" hidden="1" customWidth="1"/>
    <col min="23" max="24" width="5.7109375" style="7" customWidth="1"/>
    <col min="25" max="25" width="5.7109375" style="6" customWidth="1"/>
    <col min="26" max="16384" width="9.140625" style="6"/>
  </cols>
  <sheetData>
    <row r="1" spans="1:24" ht="15" customHeight="1" x14ac:dyDescent="0.25">
      <c r="A1" s="5"/>
      <c r="B1" s="5"/>
      <c r="C1" s="5"/>
      <c r="D1" s="5"/>
      <c r="E1" s="5"/>
      <c r="F1" s="13"/>
      <c r="G1" s="13"/>
      <c r="H1" s="14"/>
      <c r="I1" s="13"/>
      <c r="J1" s="13"/>
      <c r="K1" s="13"/>
      <c r="L1" s="13"/>
      <c r="M1" s="49"/>
      <c r="N1" s="13"/>
      <c r="O1" s="14"/>
      <c r="P1" s="14"/>
      <c r="Q1" s="14"/>
      <c r="R1" s="14"/>
      <c r="S1" s="14"/>
      <c r="U1" s="14"/>
      <c r="V1" s="14"/>
      <c r="W1" s="15"/>
      <c r="X1" s="15"/>
    </row>
    <row r="2" spans="1:24" ht="15" customHeight="1" x14ac:dyDescent="0.25">
      <c r="A2" s="15"/>
      <c r="B2" s="5"/>
      <c r="C2" s="50"/>
      <c r="D2" s="50"/>
      <c r="E2" s="51"/>
      <c r="F2" s="51"/>
      <c r="G2" s="51"/>
      <c r="H2" s="51"/>
      <c r="O2" s="51"/>
      <c r="P2" s="51"/>
    </row>
    <row r="3" spans="1:24" s="55" customFormat="1" ht="15" customHeight="1" x14ac:dyDescent="0.25">
      <c r="A3" s="15"/>
      <c r="B3" s="13"/>
      <c r="C3" s="114" t="s">
        <v>0</v>
      </c>
      <c r="D3" s="116" t="s">
        <v>7</v>
      </c>
      <c r="E3" s="118" t="s">
        <v>3</v>
      </c>
      <c r="F3" s="119"/>
      <c r="G3" s="118" t="s">
        <v>4</v>
      </c>
      <c r="H3" s="119"/>
      <c r="I3" s="111"/>
      <c r="J3" s="53"/>
      <c r="K3" s="54"/>
      <c r="L3" s="13"/>
      <c r="M3" s="112" t="s">
        <v>8</v>
      </c>
      <c r="N3" s="13"/>
      <c r="O3" s="109" t="s">
        <v>1</v>
      </c>
      <c r="P3" s="109"/>
      <c r="Q3" s="13"/>
      <c r="R3" s="109" t="s">
        <v>2</v>
      </c>
      <c r="S3" s="109"/>
      <c r="T3" s="13"/>
      <c r="U3" s="109"/>
      <c r="V3" s="109"/>
      <c r="W3" s="36"/>
      <c r="X3" s="36"/>
    </row>
    <row r="4" spans="1:24" s="59" customFormat="1" ht="25.5" x14ac:dyDescent="0.25">
      <c r="A4" s="4"/>
      <c r="B4" s="26"/>
      <c r="C4" s="115"/>
      <c r="D4" s="117"/>
      <c r="E4" s="56" t="s">
        <v>1</v>
      </c>
      <c r="F4" s="56" t="s">
        <v>2</v>
      </c>
      <c r="G4" s="56" t="s">
        <v>1</v>
      </c>
      <c r="H4" s="56" t="s">
        <v>2</v>
      </c>
      <c r="I4" s="111"/>
      <c r="J4" s="57" t="s">
        <v>5</v>
      </c>
      <c r="K4" s="57"/>
      <c r="L4" s="26"/>
      <c r="M4" s="113"/>
      <c r="N4" s="26"/>
      <c r="O4" s="110"/>
      <c r="P4" s="110"/>
      <c r="Q4" s="26"/>
      <c r="R4" s="110"/>
      <c r="S4" s="110"/>
      <c r="T4" s="26"/>
      <c r="U4" s="110"/>
      <c r="V4" s="110"/>
      <c r="W4" s="58"/>
      <c r="X4" s="58"/>
    </row>
    <row r="5" spans="1:24" ht="3" customHeight="1" x14ac:dyDescent="0.25">
      <c r="A5" s="15"/>
      <c r="B5" s="5"/>
      <c r="C5" s="60"/>
      <c r="D5" s="61"/>
      <c r="E5" s="61"/>
      <c r="F5" s="61"/>
      <c r="G5" s="61"/>
      <c r="H5" s="61"/>
      <c r="I5" s="62"/>
      <c r="J5" s="57"/>
      <c r="K5" s="57"/>
      <c r="O5" s="57"/>
      <c r="P5" s="57"/>
      <c r="R5" s="57"/>
      <c r="S5" s="57"/>
      <c r="U5" s="57"/>
      <c r="V5" s="57"/>
    </row>
    <row r="6" spans="1:24" ht="15.75" customHeight="1" x14ac:dyDescent="0.25">
      <c r="B6" s="5"/>
      <c r="C6" s="63">
        <f>IF(ISBLANK(Общее!$I$15),"",Общее!$I$15)</f>
        <v>42430</v>
      </c>
      <c r="D6" s="64" t="str">
        <f>IF(ISBLANK(Общее!$J$15),Общее!$L$15&amp;"",Общее!$O$15&amp;"")</f>
        <v>1</v>
      </c>
      <c r="E6" s="65">
        <v>0.33333333333333331</v>
      </c>
      <c r="F6" s="65">
        <v>0.5</v>
      </c>
      <c r="G6" s="65">
        <v>0.625</v>
      </c>
      <c r="H6" s="65">
        <v>0.91666666666666663</v>
      </c>
      <c r="I6" s="66"/>
      <c r="J6" s="67">
        <f t="shared" ref="J6" si="0">IFERROR(IF(H6="",R6-O6,(R6-O6)-(G6-F6)),"")</f>
        <v>0.45833333333333326</v>
      </c>
      <c r="K6" s="68"/>
      <c r="L6" s="7"/>
      <c r="M6" s="69" t="str">
        <f>IF(ISBLANK(Общее!$J$15),TEXT(Общее!$M$15,"[&gt;0]чч:мм;"),TEXT(Общее!$P$15,"[&gt;0]чч:мм;"))</f>
        <v/>
      </c>
      <c r="N6" s="7"/>
      <c r="O6" s="69">
        <f>IF(ISBLANK(E6),"",E6-Общее!$H$5)</f>
        <v>0.33333333333333331</v>
      </c>
      <c r="P6" s="69"/>
      <c r="Q6" s="7"/>
      <c r="R6" s="98">
        <f>IF(SUM(E6:H6),IF(H6="",F6+Общее!$I$5,H6+Общее!$I$5),"")</f>
        <v>0.91666666666666663</v>
      </c>
      <c r="S6" s="90"/>
      <c r="T6" s="91"/>
      <c r="U6" s="90">
        <f t="shared" ref="U6" si="1">IF(G6="","",F6)</f>
        <v>0.5</v>
      </c>
      <c r="V6" s="90">
        <f t="shared" ref="V6" si="2">IF(G6="","",G6)</f>
        <v>0.625</v>
      </c>
    </row>
    <row r="7" spans="1:24" x14ac:dyDescent="0.25">
      <c r="C7" s="63">
        <f>IF(ISBLANK(Общее!$I$15),"",Общее!$I$15)</f>
        <v>42430</v>
      </c>
      <c r="D7" s="64" t="str">
        <f>IF(ISBLANK(Общее!$J$16),Общее!$L$16&amp;"",Общее!$O$16&amp;"")</f>
        <v>2</v>
      </c>
      <c r="E7" s="65">
        <v>0.33333333333333331</v>
      </c>
      <c r="F7" s="65">
        <v>0.5</v>
      </c>
      <c r="G7" s="65"/>
      <c r="H7" s="65"/>
      <c r="I7" s="66"/>
      <c r="J7" s="67">
        <f t="shared" ref="J7:J9" si="3">IFERROR(IF(H7="",R7-O7,(R7-O7)-(G7-F7)),"")</f>
        <v>0.16666666666666669</v>
      </c>
      <c r="K7" s="68"/>
      <c r="L7" s="7"/>
      <c r="M7" s="69"/>
      <c r="N7" s="7"/>
      <c r="O7" s="69">
        <f>IF(ISBLANK(E7),"",E7-Общее!$H$5)</f>
        <v>0.33333333333333331</v>
      </c>
      <c r="P7" s="69"/>
      <c r="Q7" s="7"/>
      <c r="R7" s="98">
        <f>IF(SUM(E7:H7),IF(H7="",F7+Общее!$I$5,H7+Общее!$I$5),"")</f>
        <v>0.5</v>
      </c>
      <c r="S7" s="90"/>
      <c r="T7" s="91"/>
      <c r="U7" s="90" t="str">
        <f t="shared" ref="U7:U9" si="4">IF(G7="","",F7)</f>
        <v/>
      </c>
      <c r="V7" s="90" t="str">
        <f t="shared" ref="V7:V9" si="5">IF(G7="","",G7)</f>
        <v/>
      </c>
    </row>
    <row r="8" spans="1:24" x14ac:dyDescent="0.25">
      <c r="C8" s="63">
        <f>IF(ISBLANK(Общее!$I$15),"",Общее!$I$15)</f>
        <v>42430</v>
      </c>
      <c r="D8" s="64" t="str">
        <f>IF(ISBLANK(Общее!$J$17),Общее!$L$17&amp;"",Общее!$O$17&amp;"")</f>
        <v>3</v>
      </c>
      <c r="E8" s="65">
        <v>0.375</v>
      </c>
      <c r="F8" s="65">
        <v>0.625</v>
      </c>
      <c r="G8" s="65">
        <v>0.66666666666666663</v>
      </c>
      <c r="H8" s="65">
        <v>0.83333333333333337</v>
      </c>
      <c r="I8" s="66"/>
      <c r="J8" s="67">
        <f t="shared" si="3"/>
        <v>0.41666666666666674</v>
      </c>
      <c r="K8" s="68"/>
      <c r="L8" s="7"/>
      <c r="M8" s="69"/>
      <c r="N8" s="7"/>
      <c r="O8" s="69">
        <f>IF(ISBLANK(E8),"",E8-Общее!$H$5)</f>
        <v>0.375</v>
      </c>
      <c r="P8" s="69"/>
      <c r="Q8" s="7"/>
      <c r="R8" s="98">
        <f>IF(SUM(E8:H8),IF(H8="",F8+Общее!$I$5,H8+Общее!$I$5),"")</f>
        <v>0.83333333333333337</v>
      </c>
      <c r="S8" s="90"/>
      <c r="T8" s="91"/>
      <c r="U8" s="90">
        <f t="shared" si="4"/>
        <v>0.625</v>
      </c>
      <c r="V8" s="90">
        <f t="shared" si="5"/>
        <v>0.66666666666666663</v>
      </c>
    </row>
    <row r="9" spans="1:24" x14ac:dyDescent="0.25">
      <c r="C9" s="63">
        <f>IF(ISBLANK(Общее!$I$15),"",Общее!$I$15)</f>
        <v>42430</v>
      </c>
      <c r="D9" s="64" t="str">
        <f>IF(ISBLANK(Общее!$J$18),Общее!$L$18&amp;"",Общее!$O$18&amp;"")</f>
        <v>4</v>
      </c>
      <c r="E9" s="65">
        <v>0.41666666666666669</v>
      </c>
      <c r="F9" s="65">
        <v>0.54166666666666663</v>
      </c>
      <c r="G9" s="65"/>
      <c r="H9" s="65"/>
      <c r="I9" s="66"/>
      <c r="J9" s="67">
        <f t="shared" si="3"/>
        <v>0.12499999999999994</v>
      </c>
      <c r="K9" s="68"/>
      <c r="L9" s="7"/>
      <c r="M9" s="69"/>
      <c r="N9" s="7"/>
      <c r="O9" s="69">
        <f>IF(ISBLANK(E9),"",E9-Общее!$H$5)</f>
        <v>0.41666666666666669</v>
      </c>
      <c r="P9" s="69"/>
      <c r="Q9" s="7"/>
      <c r="R9" s="98">
        <f>IF(SUM(E9:H9),IF(H9="",F9+Общее!$I$5,H9+Общее!$I$5),"")</f>
        <v>0.54166666666666663</v>
      </c>
      <c r="S9" s="90"/>
      <c r="T9" s="91"/>
      <c r="U9" s="90" t="str">
        <f t="shared" si="4"/>
        <v/>
      </c>
      <c r="V9" s="90" t="str">
        <f t="shared" si="5"/>
        <v/>
      </c>
    </row>
    <row r="10" spans="1:24" x14ac:dyDescent="0.25">
      <c r="C10" s="63">
        <f>IF(ISBLANK(Общее!$I$15),"",Общее!$I$15)</f>
        <v>42430</v>
      </c>
      <c r="D10" s="64" t="str">
        <f>IF(ISBLANK(Общее!$J$19),Общее!$L$19&amp;"",Общее!$O$19&amp;"")</f>
        <v>5</v>
      </c>
      <c r="E10" s="65">
        <v>0.33333333333333331</v>
      </c>
      <c r="F10" s="65">
        <v>0.5</v>
      </c>
      <c r="G10" s="65">
        <v>0.625</v>
      </c>
      <c r="H10" s="65">
        <v>0.91666666666666663</v>
      </c>
      <c r="I10" s="66"/>
      <c r="J10" s="67">
        <f t="shared" ref="J10:J39" si="6">IFERROR(IF(H10="",R10-O10,(R10-O10)-(G10-F10)),"")</f>
        <v>0.45833333333333326</v>
      </c>
      <c r="K10" s="68"/>
      <c r="L10" s="7"/>
      <c r="M10" s="69"/>
      <c r="N10" s="7"/>
      <c r="O10" s="69">
        <f>IF(ISBLANK(E10),"",E10-Общее!$H$5)</f>
        <v>0.33333333333333331</v>
      </c>
      <c r="P10" s="69"/>
      <c r="Q10" s="7"/>
      <c r="R10" s="98">
        <f>IF(SUM(E10:H10),IF(H10="",F10+Общее!$I$5,H10+Общее!$I$5),"")</f>
        <v>0.91666666666666663</v>
      </c>
      <c r="S10" s="90"/>
      <c r="T10" s="91"/>
      <c r="U10" s="90">
        <f t="shared" ref="U10:U39" si="7">IF(G10="","",F10)</f>
        <v>0.5</v>
      </c>
      <c r="V10" s="90">
        <f t="shared" ref="V10:V39" si="8">IF(G10="","",G10)</f>
        <v>0.625</v>
      </c>
    </row>
    <row r="11" spans="1:24" x14ac:dyDescent="0.25">
      <c r="C11" s="63">
        <f>IF(ISBLANK(Общее!$I$15),"",Общее!$I$15)</f>
        <v>42430</v>
      </c>
      <c r="D11" s="64" t="str">
        <f>IF(ISBLANK(Общее!$J$20),Общее!$L$20&amp;"",Общее!$O$20&amp;"")</f>
        <v>6</v>
      </c>
      <c r="E11" s="65">
        <v>0.33333333333333331</v>
      </c>
      <c r="F11" s="65">
        <v>0.5</v>
      </c>
      <c r="G11" s="65"/>
      <c r="H11" s="65"/>
      <c r="I11" s="66"/>
      <c r="J11" s="67">
        <f t="shared" si="6"/>
        <v>0.16666666666666669</v>
      </c>
      <c r="K11" s="68"/>
      <c r="L11" s="7"/>
      <c r="M11" s="69"/>
      <c r="N11" s="7"/>
      <c r="O11" s="69">
        <f>IF(ISBLANK(E11),"",E11-Общее!$H$5)</f>
        <v>0.33333333333333331</v>
      </c>
      <c r="P11" s="69"/>
      <c r="Q11" s="7"/>
      <c r="R11" s="98">
        <f>IF(SUM(E11:H11),IF(H11="",F11+Общее!$I$5,H11+Общее!$I$5),"")</f>
        <v>0.5</v>
      </c>
      <c r="S11" s="90"/>
      <c r="T11" s="91"/>
      <c r="U11" s="90" t="str">
        <f t="shared" si="7"/>
        <v/>
      </c>
      <c r="V11" s="90" t="str">
        <f t="shared" si="8"/>
        <v/>
      </c>
    </row>
    <row r="12" spans="1:24" x14ac:dyDescent="0.25">
      <c r="C12" s="63">
        <f>IF(ISBLANK(Общее!$I$15),"",Общее!$I$15)</f>
        <v>42430</v>
      </c>
      <c r="D12" s="64" t="str">
        <f>IF(ISBLANK(Общее!$J$21),Общее!$L$21&amp;"",Общее!$O$21&amp;"")</f>
        <v>7</v>
      </c>
      <c r="E12" s="65">
        <v>0.375</v>
      </c>
      <c r="F12" s="65">
        <v>0.625</v>
      </c>
      <c r="G12" s="65">
        <v>0.66666666666666663</v>
      </c>
      <c r="H12" s="65">
        <v>0.83333333333333337</v>
      </c>
      <c r="I12" s="66"/>
      <c r="J12" s="67">
        <f t="shared" si="6"/>
        <v>0.41666666666666674</v>
      </c>
      <c r="K12" s="68"/>
      <c r="L12" s="7"/>
      <c r="M12" s="69"/>
      <c r="N12" s="7"/>
      <c r="O12" s="69">
        <f>IF(ISBLANK(E12),"",E12-Общее!$H$5)</f>
        <v>0.375</v>
      </c>
      <c r="P12" s="69"/>
      <c r="Q12" s="7"/>
      <c r="R12" s="98">
        <f>IF(SUM(E12:H12),IF(H12="",F12+Общее!$I$5,H12+Общее!$I$5),"")</f>
        <v>0.83333333333333337</v>
      </c>
      <c r="S12" s="90"/>
      <c r="T12" s="91"/>
      <c r="U12" s="90">
        <f t="shared" si="7"/>
        <v>0.625</v>
      </c>
      <c r="V12" s="90">
        <f t="shared" si="8"/>
        <v>0.66666666666666663</v>
      </c>
    </row>
    <row r="13" spans="1:24" x14ac:dyDescent="0.25">
      <c r="C13" s="63">
        <f>IF(ISBLANK(Общее!$I$15),"",Общее!$I$15)</f>
        <v>42430</v>
      </c>
      <c r="D13" s="64" t="str">
        <f>IF(ISBLANK(Общее!$J$22),Общее!$L$22&amp;"",Общее!$O$22&amp;"")</f>
        <v>8</v>
      </c>
      <c r="E13" s="65">
        <v>0.41666666666666669</v>
      </c>
      <c r="F13" s="65">
        <v>0.54166666666666663</v>
      </c>
      <c r="G13" s="65"/>
      <c r="H13" s="65"/>
      <c r="I13" s="66"/>
      <c r="J13" s="67">
        <f t="shared" si="6"/>
        <v>0.12499999999999994</v>
      </c>
      <c r="K13" s="68"/>
      <c r="L13" s="7"/>
      <c r="M13" s="69"/>
      <c r="N13" s="7"/>
      <c r="O13" s="69">
        <f>IF(ISBLANK(E13),"",E13-Общее!$H$5)</f>
        <v>0.41666666666666669</v>
      </c>
      <c r="P13" s="69"/>
      <c r="Q13" s="7"/>
      <c r="R13" s="98">
        <f>IF(SUM(E13:H13),IF(H13="",F13+Общее!$I$5,H13+Общее!$I$5),"")</f>
        <v>0.54166666666666663</v>
      </c>
      <c r="S13" s="90"/>
      <c r="T13" s="91"/>
      <c r="U13" s="90" t="str">
        <f t="shared" si="7"/>
        <v/>
      </c>
      <c r="V13" s="90" t="str">
        <f t="shared" si="8"/>
        <v/>
      </c>
    </row>
    <row r="14" spans="1:24" x14ac:dyDescent="0.25">
      <c r="C14" s="63">
        <f>IF(ISBLANK(Общее!$I$15),"",Общее!$I$15)</f>
        <v>42430</v>
      </c>
      <c r="D14" s="64" t="str">
        <f>IF(ISBLANK(Общее!$J$23),Общее!$L$23&amp;"",Общее!$O$23&amp;"")</f>
        <v>9</v>
      </c>
      <c r="E14" s="65">
        <v>0.33333333333333331</v>
      </c>
      <c r="F14" s="65">
        <v>0.5</v>
      </c>
      <c r="G14" s="65">
        <v>0.625</v>
      </c>
      <c r="H14" s="65">
        <v>0.91666666666666663</v>
      </c>
      <c r="I14" s="66"/>
      <c r="J14" s="67">
        <f t="shared" si="6"/>
        <v>0.45833333333333326</v>
      </c>
      <c r="K14" s="68"/>
      <c r="L14" s="7"/>
      <c r="M14" s="69"/>
      <c r="N14" s="7"/>
      <c r="O14" s="69">
        <f>IF(ISBLANK(E14),"",E14-Общее!$H$5)</f>
        <v>0.33333333333333331</v>
      </c>
      <c r="P14" s="69"/>
      <c r="Q14" s="7"/>
      <c r="R14" s="98">
        <f>IF(SUM(E14:H14),IF(H14="",F14+Общее!$I$5,H14+Общее!$I$5),"")</f>
        <v>0.91666666666666663</v>
      </c>
      <c r="S14" s="90"/>
      <c r="T14" s="91"/>
      <c r="U14" s="90">
        <f t="shared" si="7"/>
        <v>0.5</v>
      </c>
      <c r="V14" s="90">
        <f t="shared" si="8"/>
        <v>0.625</v>
      </c>
    </row>
    <row r="15" spans="1:24" x14ac:dyDescent="0.25">
      <c r="C15" s="63">
        <f>IF(ISBLANK(Общее!$I$15),"",Общее!$I$15)</f>
        <v>42430</v>
      </c>
      <c r="D15" s="64" t="str">
        <f>IF(ISBLANK(Общее!$J$24),Общее!$L$24&amp;"",Общее!$O$24&amp;"")</f>
        <v>10</v>
      </c>
      <c r="E15" s="65">
        <v>0.33333333333333331</v>
      </c>
      <c r="F15" s="65">
        <v>0.5</v>
      </c>
      <c r="G15" s="65"/>
      <c r="H15" s="65"/>
      <c r="I15" s="66"/>
      <c r="J15" s="67">
        <f t="shared" si="6"/>
        <v>0.16666666666666669</v>
      </c>
      <c r="K15" s="68"/>
      <c r="L15" s="7"/>
      <c r="M15" s="69"/>
      <c r="N15" s="7"/>
      <c r="O15" s="69">
        <f>IF(ISBLANK(E15),"",E15-Общее!$H$5)</f>
        <v>0.33333333333333331</v>
      </c>
      <c r="P15" s="69"/>
      <c r="Q15" s="7"/>
      <c r="R15" s="98">
        <f>IF(SUM(E15:H15),IF(H15="",F15+Общее!$I$5,H15+Общее!$I$5),"")</f>
        <v>0.5</v>
      </c>
      <c r="S15" s="90"/>
      <c r="T15" s="91"/>
      <c r="U15" s="90" t="str">
        <f t="shared" si="7"/>
        <v/>
      </c>
      <c r="V15" s="90" t="str">
        <f t="shared" si="8"/>
        <v/>
      </c>
    </row>
    <row r="16" spans="1:24" x14ac:dyDescent="0.25">
      <c r="C16" s="63">
        <f>IF(ISBLANK(Общее!$I$15),"",Общее!$I$15)</f>
        <v>42430</v>
      </c>
      <c r="D16" s="64" t="str">
        <f>IF(ISBLANK(Общее!$J$25),Общее!$L$25&amp;"",Общее!$O$25&amp;"")</f>
        <v>11</v>
      </c>
      <c r="E16" s="65">
        <v>0.375</v>
      </c>
      <c r="F16" s="65">
        <v>0.625</v>
      </c>
      <c r="G16" s="65">
        <v>0.66666666666666663</v>
      </c>
      <c r="H16" s="65">
        <v>0.83333333333333337</v>
      </c>
      <c r="I16" s="66"/>
      <c r="J16" s="67">
        <f t="shared" si="6"/>
        <v>0.41666666666666674</v>
      </c>
      <c r="K16" s="68"/>
      <c r="L16" s="7"/>
      <c r="M16" s="69"/>
      <c r="N16" s="7"/>
      <c r="O16" s="69">
        <f>IF(ISBLANK(E16),"",E16-Общее!$H$5)</f>
        <v>0.375</v>
      </c>
      <c r="P16" s="69"/>
      <c r="Q16" s="7"/>
      <c r="R16" s="98">
        <f>IF(SUM(E16:H16),IF(H16="",F16+Общее!$I$5,H16+Общее!$I$5),"")</f>
        <v>0.83333333333333337</v>
      </c>
      <c r="S16" s="90"/>
      <c r="T16" s="91"/>
      <c r="U16" s="90">
        <f t="shared" si="7"/>
        <v>0.625</v>
      </c>
      <c r="V16" s="90">
        <f t="shared" si="8"/>
        <v>0.66666666666666663</v>
      </c>
    </row>
    <row r="17" spans="3:22" x14ac:dyDescent="0.25">
      <c r="C17" s="63">
        <f>IF(ISBLANK(Общее!$I$15),"",Общее!$I$15)</f>
        <v>42430</v>
      </c>
      <c r="D17" s="64" t="str">
        <f>IF(ISBLANK(Общее!$J$26),Общее!$L$26&amp;"",Общее!$O$26&amp;"")</f>
        <v>12</v>
      </c>
      <c r="E17" s="65">
        <v>0.41666666666666669</v>
      </c>
      <c r="F17" s="65">
        <v>0.54166666666666663</v>
      </c>
      <c r="G17" s="65"/>
      <c r="H17" s="65"/>
      <c r="I17" s="66"/>
      <c r="J17" s="67">
        <f t="shared" si="6"/>
        <v>0.12499999999999994</v>
      </c>
      <c r="K17" s="68"/>
      <c r="L17" s="7"/>
      <c r="M17" s="69"/>
      <c r="N17" s="7"/>
      <c r="O17" s="69">
        <f>IF(ISBLANK(E17),"",E17-Общее!$H$5)</f>
        <v>0.41666666666666669</v>
      </c>
      <c r="P17" s="69"/>
      <c r="Q17" s="7"/>
      <c r="R17" s="98">
        <f>IF(SUM(E17:H17),IF(H17="",F17+Общее!$I$5,H17+Общее!$I$5),"")</f>
        <v>0.54166666666666663</v>
      </c>
      <c r="S17" s="90"/>
      <c r="T17" s="91"/>
      <c r="U17" s="90" t="str">
        <f t="shared" si="7"/>
        <v/>
      </c>
      <c r="V17" s="90" t="str">
        <f t="shared" si="8"/>
        <v/>
      </c>
    </row>
    <row r="18" spans="3:22" x14ac:dyDescent="0.25">
      <c r="C18" s="63">
        <f>IF(ISBLANK(Общее!$I$15),"",Общее!$I$15)</f>
        <v>42430</v>
      </c>
      <c r="D18" s="64" t="str">
        <f>IF(ISBLANK(Общее!$J$27),Общее!$L$27&amp;"",Общее!$O$27&amp;"")</f>
        <v>13</v>
      </c>
      <c r="E18" s="65">
        <v>0.33333333333333331</v>
      </c>
      <c r="F18" s="65">
        <v>0.5</v>
      </c>
      <c r="G18" s="65">
        <v>0.625</v>
      </c>
      <c r="H18" s="65">
        <v>0.91666666666666663</v>
      </c>
      <c r="I18" s="66"/>
      <c r="J18" s="67">
        <f t="shared" si="6"/>
        <v>0.45833333333333326</v>
      </c>
      <c r="K18" s="68"/>
      <c r="L18" s="7"/>
      <c r="M18" s="69"/>
      <c r="N18" s="7"/>
      <c r="O18" s="69">
        <f>IF(ISBLANK(E18),"",E18-Общее!$H$5)</f>
        <v>0.33333333333333331</v>
      </c>
      <c r="P18" s="69"/>
      <c r="Q18" s="7"/>
      <c r="R18" s="98">
        <f>IF(SUM(E18:H18),IF(H18="",F18+Общее!$I$5,H18+Общее!$I$5),"")</f>
        <v>0.91666666666666663</v>
      </c>
      <c r="S18" s="90"/>
      <c r="T18" s="91"/>
      <c r="U18" s="90">
        <f t="shared" si="7"/>
        <v>0.5</v>
      </c>
      <c r="V18" s="90">
        <f t="shared" si="8"/>
        <v>0.625</v>
      </c>
    </row>
    <row r="19" spans="3:22" x14ac:dyDescent="0.25">
      <c r="C19" s="63">
        <f>IF(ISBLANK(Общее!$I$15),"",Общее!$I$15)</f>
        <v>42430</v>
      </c>
      <c r="D19" s="64" t="str">
        <f>IF(ISBLANK(Общее!$J$28),Общее!$L$28&amp;"",Общее!$O$28&amp;"")</f>
        <v>14</v>
      </c>
      <c r="E19" s="65">
        <v>0.33333333333333331</v>
      </c>
      <c r="F19" s="65">
        <v>0.5</v>
      </c>
      <c r="G19" s="65"/>
      <c r="H19" s="65"/>
      <c r="I19" s="66"/>
      <c r="J19" s="67">
        <f t="shared" si="6"/>
        <v>0.16666666666666669</v>
      </c>
      <c r="K19" s="68"/>
      <c r="L19" s="7"/>
      <c r="M19" s="69"/>
      <c r="N19" s="7"/>
      <c r="O19" s="69">
        <f>IF(ISBLANK(E19),"",E19-Общее!$H$5)</f>
        <v>0.33333333333333331</v>
      </c>
      <c r="P19" s="69"/>
      <c r="Q19" s="7"/>
      <c r="R19" s="98">
        <f>IF(SUM(E19:H19),IF(H19="",F19+Общее!$I$5,H19+Общее!$I$5),"")</f>
        <v>0.5</v>
      </c>
      <c r="S19" s="90"/>
      <c r="T19" s="91"/>
      <c r="U19" s="90" t="str">
        <f t="shared" si="7"/>
        <v/>
      </c>
      <c r="V19" s="90" t="str">
        <f t="shared" si="8"/>
        <v/>
      </c>
    </row>
    <row r="20" spans="3:22" x14ac:dyDescent="0.25">
      <c r="C20" s="63">
        <f>IF(ISBLANK(Общее!$I$15),"",Общее!$I$15)</f>
        <v>42430</v>
      </c>
      <c r="D20" s="64" t="str">
        <f>IF(ISBLANK(Общее!$J$29),Общее!$L$29&amp;"",Общее!$O$29&amp;"")</f>
        <v>15</v>
      </c>
      <c r="E20" s="65">
        <v>0.375</v>
      </c>
      <c r="F20" s="65">
        <v>0.625</v>
      </c>
      <c r="G20" s="65">
        <v>0.66666666666666663</v>
      </c>
      <c r="H20" s="65">
        <v>0.83333333333333337</v>
      </c>
      <c r="I20" s="66"/>
      <c r="J20" s="67">
        <f t="shared" si="6"/>
        <v>0.41666666666666674</v>
      </c>
      <c r="K20" s="68"/>
      <c r="L20" s="7"/>
      <c r="M20" s="69"/>
      <c r="N20" s="7"/>
      <c r="O20" s="69">
        <f>IF(ISBLANK(E20),"",E20-Общее!$H$5)</f>
        <v>0.375</v>
      </c>
      <c r="P20" s="69"/>
      <c r="Q20" s="7"/>
      <c r="R20" s="98">
        <f>IF(SUM(E20:H20),IF(H20="",F20+Общее!$I$5,H20+Общее!$I$5),"")</f>
        <v>0.83333333333333337</v>
      </c>
      <c r="S20" s="90"/>
      <c r="T20" s="91"/>
      <c r="U20" s="90">
        <f t="shared" si="7"/>
        <v>0.625</v>
      </c>
      <c r="V20" s="90">
        <f t="shared" si="8"/>
        <v>0.66666666666666663</v>
      </c>
    </row>
    <row r="21" spans="3:22" x14ac:dyDescent="0.25">
      <c r="C21" s="63">
        <f>IF(ISBLANK(Общее!$I$15),"",Общее!$I$15)</f>
        <v>42430</v>
      </c>
      <c r="D21" s="64" t="str">
        <f>IF(ISBLANK(Общее!$J$30),Общее!$L$30&amp;"",Общее!$O$30&amp;"")</f>
        <v>16</v>
      </c>
      <c r="E21" s="65">
        <v>0.41666666666666669</v>
      </c>
      <c r="F21" s="65">
        <v>0.54166666666666663</v>
      </c>
      <c r="G21" s="65"/>
      <c r="H21" s="65"/>
      <c r="I21" s="66"/>
      <c r="J21" s="67">
        <f t="shared" si="6"/>
        <v>0.12499999999999994</v>
      </c>
      <c r="K21" s="68"/>
      <c r="L21" s="7"/>
      <c r="M21" s="69"/>
      <c r="N21" s="7"/>
      <c r="O21" s="69">
        <f>IF(ISBLANK(E21),"",E21-Общее!$H$5)</f>
        <v>0.41666666666666669</v>
      </c>
      <c r="P21" s="69"/>
      <c r="Q21" s="7"/>
      <c r="R21" s="98">
        <f>IF(SUM(E21:H21),IF(H21="",F21+Общее!$I$5,H21+Общее!$I$5),"")</f>
        <v>0.54166666666666663</v>
      </c>
      <c r="S21" s="90"/>
      <c r="T21" s="91"/>
      <c r="U21" s="90" t="str">
        <f t="shared" si="7"/>
        <v/>
      </c>
      <c r="V21" s="90" t="str">
        <f t="shared" si="8"/>
        <v/>
      </c>
    </row>
    <row r="22" spans="3:22" x14ac:dyDescent="0.25">
      <c r="C22" s="63">
        <f>IF(ISBLANK(Общее!$I$15),"",Общее!$I$15)</f>
        <v>42430</v>
      </c>
      <c r="D22" s="64" t="str">
        <f>IF(ISBLANK(Общее!$J$31),Общее!$L$31&amp;"",Общее!$O$31&amp;"")</f>
        <v>17</v>
      </c>
      <c r="E22" s="65">
        <v>0.33333333333333331</v>
      </c>
      <c r="F22" s="65">
        <v>0.5</v>
      </c>
      <c r="G22" s="65">
        <v>0.625</v>
      </c>
      <c r="H22" s="65">
        <v>0.91666666666666663</v>
      </c>
      <c r="I22" s="66"/>
      <c r="J22" s="67">
        <f t="shared" si="6"/>
        <v>0.45833333333333326</v>
      </c>
      <c r="K22" s="68"/>
      <c r="L22" s="7"/>
      <c r="M22" s="69"/>
      <c r="N22" s="7"/>
      <c r="O22" s="69">
        <f>IF(ISBLANK(E22),"",E22-Общее!$H$5)</f>
        <v>0.33333333333333331</v>
      </c>
      <c r="P22" s="69"/>
      <c r="Q22" s="7"/>
      <c r="R22" s="98">
        <f>IF(SUM(E22:H22),IF(H22="",F22+Общее!$I$5,H22+Общее!$I$5),"")</f>
        <v>0.91666666666666663</v>
      </c>
      <c r="S22" s="90"/>
      <c r="T22" s="91"/>
      <c r="U22" s="90">
        <f t="shared" si="7"/>
        <v>0.5</v>
      </c>
      <c r="V22" s="90">
        <f t="shared" si="8"/>
        <v>0.625</v>
      </c>
    </row>
    <row r="23" spans="3:22" x14ac:dyDescent="0.25">
      <c r="C23" s="63">
        <f>IF(ISBLANK(Общее!$I$15),"",Общее!$I$15)</f>
        <v>42430</v>
      </c>
      <c r="D23" s="64" t="str">
        <f>IF(ISBLANK(Общее!$J$32),Общее!$L$32&amp;"",Общее!$O$32&amp;"")</f>
        <v>18</v>
      </c>
      <c r="E23" s="65">
        <v>0.33333333333333331</v>
      </c>
      <c r="F23" s="65">
        <v>0.5</v>
      </c>
      <c r="G23" s="65"/>
      <c r="H23" s="65"/>
      <c r="I23" s="66"/>
      <c r="J23" s="67">
        <f t="shared" si="6"/>
        <v>0.16666666666666669</v>
      </c>
      <c r="K23" s="68"/>
      <c r="L23" s="7"/>
      <c r="M23" s="69"/>
      <c r="N23" s="7"/>
      <c r="O23" s="69">
        <f>IF(ISBLANK(E23),"",E23-Общее!$H$5)</f>
        <v>0.33333333333333331</v>
      </c>
      <c r="P23" s="69"/>
      <c r="Q23" s="7"/>
      <c r="R23" s="98">
        <f>IF(SUM(E23:H23),IF(H23="",F23+Общее!$I$5,H23+Общее!$I$5),"")</f>
        <v>0.5</v>
      </c>
      <c r="S23" s="90"/>
      <c r="T23" s="91"/>
      <c r="U23" s="90" t="str">
        <f t="shared" si="7"/>
        <v/>
      </c>
      <c r="V23" s="90" t="str">
        <f t="shared" si="8"/>
        <v/>
      </c>
    </row>
    <row r="24" spans="3:22" x14ac:dyDescent="0.25">
      <c r="C24" s="63">
        <f>IF(ISBLANK(Общее!$I$15),"",Общее!$I$15)</f>
        <v>42430</v>
      </c>
      <c r="D24" s="64" t="str">
        <f>IF(ISBLANK(Общее!$J$33),Общее!$L$33&amp;"",Общее!$O$33&amp;"")</f>
        <v>19</v>
      </c>
      <c r="E24" s="65">
        <v>0.375</v>
      </c>
      <c r="F24" s="65">
        <v>0.625</v>
      </c>
      <c r="G24" s="65">
        <v>0.66666666666666663</v>
      </c>
      <c r="H24" s="65">
        <v>0.83333333333333337</v>
      </c>
      <c r="I24" s="66"/>
      <c r="J24" s="67">
        <f t="shared" si="6"/>
        <v>0.41666666666666674</v>
      </c>
      <c r="K24" s="68"/>
      <c r="L24" s="7"/>
      <c r="M24" s="69"/>
      <c r="N24" s="7"/>
      <c r="O24" s="69">
        <f>IF(ISBLANK(E24),"",E24-Общее!$H$5)</f>
        <v>0.375</v>
      </c>
      <c r="P24" s="69"/>
      <c r="Q24" s="7"/>
      <c r="R24" s="98">
        <f>IF(SUM(E24:H24),IF(H24="",F24+Общее!$I$5,H24+Общее!$I$5),"")</f>
        <v>0.83333333333333337</v>
      </c>
      <c r="S24" s="90"/>
      <c r="T24" s="91"/>
      <c r="U24" s="90">
        <f t="shared" si="7"/>
        <v>0.625</v>
      </c>
      <c r="V24" s="90">
        <f t="shared" si="8"/>
        <v>0.66666666666666663</v>
      </c>
    </row>
    <row r="25" spans="3:22" x14ac:dyDescent="0.25">
      <c r="C25" s="63">
        <f>IF(ISBLANK(Общее!$I$15),"",Общее!$I$15)</f>
        <v>42430</v>
      </c>
      <c r="D25" s="64" t="str">
        <f>IF(ISBLANK(Общее!$J$34),Общее!$L$34&amp;"",Общее!$O$34&amp;"")</f>
        <v>20</v>
      </c>
      <c r="E25" s="65">
        <v>0.41666666666666669</v>
      </c>
      <c r="F25" s="65">
        <v>0.54166666666666663</v>
      </c>
      <c r="G25" s="65"/>
      <c r="H25" s="65"/>
      <c r="I25" s="66"/>
      <c r="J25" s="67">
        <f t="shared" si="6"/>
        <v>0.12499999999999994</v>
      </c>
      <c r="K25" s="68"/>
      <c r="L25" s="7"/>
      <c r="M25" s="69"/>
      <c r="N25" s="7"/>
      <c r="O25" s="69">
        <f>IF(ISBLANK(E25),"",E25-Общее!$H$5)</f>
        <v>0.41666666666666669</v>
      </c>
      <c r="P25" s="69"/>
      <c r="Q25" s="7"/>
      <c r="R25" s="98">
        <f>IF(SUM(E25:H25),IF(H25="",F25+Общее!$I$5,H25+Общее!$I$5),"")</f>
        <v>0.54166666666666663</v>
      </c>
      <c r="S25" s="90"/>
      <c r="T25" s="91"/>
      <c r="U25" s="90" t="str">
        <f t="shared" si="7"/>
        <v/>
      </c>
      <c r="V25" s="90" t="str">
        <f t="shared" si="8"/>
        <v/>
      </c>
    </row>
    <row r="26" spans="3:22" x14ac:dyDescent="0.25">
      <c r="C26" s="63">
        <f>IF(ISBLANK(Общее!$I$15),"",Общее!$I$15)</f>
        <v>42430</v>
      </c>
      <c r="D26" s="64" t="str">
        <f>IF(ISBLANK(Общее!$J$35),Общее!$L$35&amp;"",Общее!$O$35&amp;"")</f>
        <v>21</v>
      </c>
      <c r="E26" s="65">
        <v>0.33333333333333331</v>
      </c>
      <c r="F26" s="65">
        <v>0.5</v>
      </c>
      <c r="G26" s="65">
        <v>0.625</v>
      </c>
      <c r="H26" s="65">
        <v>0.91666666666666663</v>
      </c>
      <c r="I26" s="66"/>
      <c r="J26" s="67">
        <f t="shared" si="6"/>
        <v>0.45833333333333326</v>
      </c>
      <c r="K26" s="68"/>
      <c r="L26" s="7"/>
      <c r="M26" s="69"/>
      <c r="N26" s="7"/>
      <c r="O26" s="69">
        <f>IF(ISBLANK(E26),"",E26-Общее!$H$5)</f>
        <v>0.33333333333333331</v>
      </c>
      <c r="P26" s="69"/>
      <c r="Q26" s="7"/>
      <c r="R26" s="98">
        <f>IF(SUM(E26:H26),IF(H26="",F26+Общее!$I$5,H26+Общее!$I$5),"")</f>
        <v>0.91666666666666663</v>
      </c>
      <c r="S26" s="90"/>
      <c r="T26" s="91"/>
      <c r="U26" s="90">
        <f t="shared" si="7"/>
        <v>0.5</v>
      </c>
      <c r="V26" s="90">
        <f t="shared" si="8"/>
        <v>0.625</v>
      </c>
    </row>
    <row r="27" spans="3:22" x14ac:dyDescent="0.25">
      <c r="C27" s="63">
        <f>IF(ISBLANK(Общее!$I$15),"",Общее!$I$15)</f>
        <v>42430</v>
      </c>
      <c r="D27" s="64" t="str">
        <f>IF(ISBLANK(Общее!$J$36),Общее!$L$36&amp;"",Общее!$O$36&amp;"")</f>
        <v>22</v>
      </c>
      <c r="E27" s="65">
        <v>0.33333333333333331</v>
      </c>
      <c r="F27" s="65">
        <v>0.5</v>
      </c>
      <c r="G27" s="65"/>
      <c r="H27" s="65"/>
      <c r="I27" s="66"/>
      <c r="J27" s="67">
        <f t="shared" si="6"/>
        <v>0.16666666666666669</v>
      </c>
      <c r="K27" s="68"/>
      <c r="L27" s="7"/>
      <c r="M27" s="69"/>
      <c r="N27" s="7"/>
      <c r="O27" s="69">
        <f>IF(ISBLANK(E27),"",E27-Общее!$H$5)</f>
        <v>0.33333333333333331</v>
      </c>
      <c r="P27" s="69"/>
      <c r="Q27" s="7"/>
      <c r="R27" s="98">
        <f>IF(SUM(E27:H27),IF(H27="",F27+Общее!$I$5,H27+Общее!$I$5),"")</f>
        <v>0.5</v>
      </c>
      <c r="S27" s="90"/>
      <c r="T27" s="91"/>
      <c r="U27" s="90" t="str">
        <f t="shared" si="7"/>
        <v/>
      </c>
      <c r="V27" s="90" t="str">
        <f t="shared" si="8"/>
        <v/>
      </c>
    </row>
    <row r="28" spans="3:22" x14ac:dyDescent="0.25">
      <c r="C28" s="63">
        <f>IF(ISBLANK(Общее!$I$15),"",Общее!$I$15)</f>
        <v>42430</v>
      </c>
      <c r="D28" s="64" t="str">
        <f>IF(ISBLANK(Общее!$J$37),Общее!$L$37&amp;"",Общее!$O$37&amp;"")</f>
        <v>23</v>
      </c>
      <c r="E28" s="65">
        <v>0.375</v>
      </c>
      <c r="F28" s="65">
        <v>0.625</v>
      </c>
      <c r="G28" s="65">
        <v>0.66666666666666663</v>
      </c>
      <c r="H28" s="65">
        <v>0.83333333333333337</v>
      </c>
      <c r="I28" s="66"/>
      <c r="J28" s="67">
        <f t="shared" si="6"/>
        <v>0.41666666666666674</v>
      </c>
      <c r="K28" s="68"/>
      <c r="L28" s="7"/>
      <c r="M28" s="69"/>
      <c r="N28" s="7"/>
      <c r="O28" s="69">
        <f>IF(ISBLANK(E28),"",E28-Общее!$H$5)</f>
        <v>0.375</v>
      </c>
      <c r="P28" s="69"/>
      <c r="Q28" s="7"/>
      <c r="R28" s="98">
        <f>IF(SUM(E28:H28),IF(H28="",F28+Общее!$I$5,H28+Общее!$I$5),"")</f>
        <v>0.83333333333333337</v>
      </c>
      <c r="S28" s="90"/>
      <c r="T28" s="91"/>
      <c r="U28" s="90">
        <f t="shared" si="7"/>
        <v>0.625</v>
      </c>
      <c r="V28" s="90">
        <f t="shared" si="8"/>
        <v>0.66666666666666663</v>
      </c>
    </row>
    <row r="29" spans="3:22" x14ac:dyDescent="0.25">
      <c r="C29" s="63">
        <f>IF(ISBLANK(Общее!$I$15),"",Общее!$I$15)</f>
        <v>42430</v>
      </c>
      <c r="D29" s="64" t="str">
        <f>IF(ISBLANK(Общее!$J$38),Общее!$L$38&amp;"",Общее!$O$38&amp;"")</f>
        <v>24</v>
      </c>
      <c r="E29" s="65">
        <v>0.41666666666666669</v>
      </c>
      <c r="F29" s="65">
        <v>0.54166666666666663</v>
      </c>
      <c r="G29" s="65"/>
      <c r="H29" s="65"/>
      <c r="I29" s="66"/>
      <c r="J29" s="67">
        <f t="shared" si="6"/>
        <v>0.12499999999999994</v>
      </c>
      <c r="K29" s="68"/>
      <c r="L29" s="7"/>
      <c r="M29" s="69"/>
      <c r="N29" s="7"/>
      <c r="O29" s="69">
        <f>IF(ISBLANK(E29),"",E29-Общее!$H$5)</f>
        <v>0.41666666666666669</v>
      </c>
      <c r="P29" s="69"/>
      <c r="Q29" s="7"/>
      <c r="R29" s="98">
        <f>IF(SUM(E29:H29),IF(H29="",F29+Общее!$I$5,H29+Общее!$I$5),"")</f>
        <v>0.54166666666666663</v>
      </c>
      <c r="S29" s="90"/>
      <c r="T29" s="91"/>
      <c r="U29" s="90" t="str">
        <f t="shared" si="7"/>
        <v/>
      </c>
      <c r="V29" s="90" t="str">
        <f t="shared" si="8"/>
        <v/>
      </c>
    </row>
    <row r="30" spans="3:22" x14ac:dyDescent="0.25">
      <c r="C30" s="63">
        <f>IF(ISBLANK(Общее!$I$15),"",Общее!$I$15)</f>
        <v>42430</v>
      </c>
      <c r="D30" s="64" t="str">
        <f>IF(ISBLANK(Общее!$J$39),Общее!$L$39&amp;"",Общее!$O$39&amp;"")</f>
        <v>25</v>
      </c>
      <c r="E30" s="65">
        <v>0.33333333333333331</v>
      </c>
      <c r="F30" s="65">
        <v>0.5</v>
      </c>
      <c r="G30" s="65">
        <v>0.625</v>
      </c>
      <c r="H30" s="65">
        <v>0.91666666666666663</v>
      </c>
      <c r="I30" s="66"/>
      <c r="J30" s="67">
        <f t="shared" si="6"/>
        <v>0.45833333333333326</v>
      </c>
      <c r="K30" s="68"/>
      <c r="L30" s="7"/>
      <c r="M30" s="69"/>
      <c r="N30" s="7"/>
      <c r="O30" s="69">
        <f>IF(ISBLANK(E30),"",E30-Общее!$H$5)</f>
        <v>0.33333333333333331</v>
      </c>
      <c r="P30" s="69"/>
      <c r="Q30" s="7"/>
      <c r="R30" s="98">
        <f>IF(SUM(E30:H30),IF(H30="",F30+Общее!$I$5,H30+Общее!$I$5),"")</f>
        <v>0.91666666666666663</v>
      </c>
      <c r="S30" s="90"/>
      <c r="T30" s="91"/>
      <c r="U30" s="90">
        <f t="shared" si="7"/>
        <v>0.5</v>
      </c>
      <c r="V30" s="90">
        <f t="shared" si="8"/>
        <v>0.625</v>
      </c>
    </row>
    <row r="31" spans="3:22" x14ac:dyDescent="0.25">
      <c r="C31" s="63">
        <f>IF(ISBLANK(Общее!$I$15),"",Общее!$I$15)</f>
        <v>42430</v>
      </c>
      <c r="D31" s="64" t="str">
        <f>IF(ISBLANK(Общее!$J$40),Общее!$L$40&amp;"",Общее!$O$40&amp;"")</f>
        <v>р</v>
      </c>
      <c r="E31" s="65">
        <v>0.33333333333333331</v>
      </c>
      <c r="F31" s="65">
        <v>0.5</v>
      </c>
      <c r="G31" s="65"/>
      <c r="H31" s="65"/>
      <c r="I31" s="66"/>
      <c r="J31" s="67">
        <f t="shared" si="6"/>
        <v>0.16666666666666669</v>
      </c>
      <c r="K31" s="68"/>
      <c r="L31" s="7"/>
      <c r="M31" s="69"/>
      <c r="N31" s="7"/>
      <c r="O31" s="69">
        <f>IF(ISBLANK(E31),"",E31-Общее!$H$5)</f>
        <v>0.33333333333333331</v>
      </c>
      <c r="P31" s="69"/>
      <c r="Q31" s="7"/>
      <c r="R31" s="98">
        <f>IF(SUM(E31:H31),IF(H31="",F31+Общее!$I$5,H31+Общее!$I$5),"")</f>
        <v>0.5</v>
      </c>
      <c r="S31" s="90"/>
      <c r="T31" s="91"/>
      <c r="U31" s="90" t="str">
        <f t="shared" si="7"/>
        <v/>
      </c>
      <c r="V31" s="90" t="str">
        <f t="shared" si="8"/>
        <v/>
      </c>
    </row>
    <row r="32" spans="3:22" x14ac:dyDescent="0.25">
      <c r="C32" s="63">
        <f>IF(ISBLANK(Общее!$I$15),"",Общее!$I$15)</f>
        <v>42430</v>
      </c>
      <c r="D32" s="64" t="str">
        <f>IF(ISBLANK(Общее!$J$41),Общее!$L$41&amp;"",Общее!$O$41&amp;"")</f>
        <v>З</v>
      </c>
      <c r="E32" s="65">
        <v>0.33333333333333331</v>
      </c>
      <c r="F32" s="65">
        <v>0.5</v>
      </c>
      <c r="G32" s="65">
        <v>0.625</v>
      </c>
      <c r="H32" s="65">
        <v>0.91666666666666663</v>
      </c>
      <c r="I32" s="66"/>
      <c r="J32" s="67">
        <f t="shared" si="6"/>
        <v>0.45833333333333326</v>
      </c>
      <c r="K32" s="68"/>
      <c r="L32" s="7"/>
      <c r="M32" s="69"/>
      <c r="N32" s="7"/>
      <c r="O32" s="69">
        <f>IF(ISBLANK(E32),"",E32-Общее!$H$5)</f>
        <v>0.33333333333333331</v>
      </c>
      <c r="P32" s="69"/>
      <c r="Q32" s="7"/>
      <c r="R32" s="98">
        <f>IF(SUM(E32:H32),IF(H32="",F32+Общее!$I$5,H32+Общее!$I$5),"")</f>
        <v>0.91666666666666663</v>
      </c>
      <c r="S32" s="90"/>
      <c r="T32" s="91"/>
      <c r="U32" s="90">
        <f t="shared" si="7"/>
        <v>0.5</v>
      </c>
      <c r="V32" s="90">
        <f t="shared" si="8"/>
        <v>0.625</v>
      </c>
    </row>
    <row r="33" spans="2:22" x14ac:dyDescent="0.25">
      <c r="C33" s="63">
        <f>IF(ISBLANK(Общее!$I$15),"",Общее!$I$15)</f>
        <v>42430</v>
      </c>
      <c r="D33" s="64" t="str">
        <f>IF(ISBLANK(Общее!$J$42),Общее!$L$42&amp;"",Общее!$O$42&amp;"")</f>
        <v>Д</v>
      </c>
      <c r="E33" s="65">
        <v>0.33333333333333331</v>
      </c>
      <c r="F33" s="65">
        <v>0.5</v>
      </c>
      <c r="G33" s="65"/>
      <c r="H33" s="65"/>
      <c r="I33" s="66"/>
      <c r="J33" s="67">
        <f t="shared" si="6"/>
        <v>0.16666666666666669</v>
      </c>
      <c r="K33" s="68"/>
      <c r="L33" s="7"/>
      <c r="M33" s="69"/>
      <c r="N33" s="7"/>
      <c r="O33" s="69">
        <f>IF(ISBLANK(E33),"",E33-Общее!$H$5)</f>
        <v>0.33333333333333331</v>
      </c>
      <c r="P33" s="69"/>
      <c r="Q33" s="7"/>
      <c r="R33" s="98">
        <f>IF(SUM(E33:H33),IF(H33="",F33+Общее!$I$5,H33+Общее!$I$5),"")</f>
        <v>0.5</v>
      </c>
      <c r="S33" s="90"/>
      <c r="T33" s="91"/>
      <c r="U33" s="90" t="str">
        <f t="shared" si="7"/>
        <v/>
      </c>
      <c r="V33" s="90" t="str">
        <f t="shared" si="8"/>
        <v/>
      </c>
    </row>
    <row r="34" spans="2:22" x14ac:dyDescent="0.25">
      <c r="C34" s="63">
        <f>IF(ISBLANK(Общее!$I$15),"",Общее!$I$15)</f>
        <v>42430</v>
      </c>
      <c r="D34" s="64" t="str">
        <f>IF(ISBLANK(Общее!$J$43),Общее!$L$43&amp;"",Общее!$O$43&amp;"")</f>
        <v>п</v>
      </c>
      <c r="E34" s="65">
        <v>0.375</v>
      </c>
      <c r="F34" s="65">
        <v>0.625</v>
      </c>
      <c r="G34" s="65">
        <v>0.66666666666666663</v>
      </c>
      <c r="H34" s="65">
        <v>0.83333333333333337</v>
      </c>
      <c r="I34" s="66"/>
      <c r="J34" s="67">
        <f t="shared" si="6"/>
        <v>0.41666666666666674</v>
      </c>
      <c r="K34" s="68"/>
      <c r="L34" s="7"/>
      <c r="M34" s="69"/>
      <c r="N34" s="7"/>
      <c r="O34" s="69">
        <f>IF(ISBLANK(E34),"",E34-Общее!$H$5)</f>
        <v>0.375</v>
      </c>
      <c r="P34" s="69"/>
      <c r="Q34" s="7"/>
      <c r="R34" s="98">
        <f>IF(SUM(E34:H34),IF(H34="",F34+Общее!$I$5,H34+Общее!$I$5),"")</f>
        <v>0.83333333333333337</v>
      </c>
      <c r="S34" s="90"/>
      <c r="T34" s="91"/>
      <c r="U34" s="90">
        <f t="shared" si="7"/>
        <v>0.625</v>
      </c>
      <c r="V34" s="90">
        <f t="shared" si="8"/>
        <v>0.66666666666666663</v>
      </c>
    </row>
    <row r="35" spans="2:22" x14ac:dyDescent="0.25">
      <c r="C35" s="63">
        <f>IF(ISBLANK(Общее!$I$15),"",Общее!$I$15)</f>
        <v>42430</v>
      </c>
      <c r="D35" s="64" t="str">
        <f>IF(ISBLANK(Общее!$J$44),Общее!$L$44&amp;"",Общее!$O$44&amp;"")</f>
        <v>Ц</v>
      </c>
      <c r="E35" s="65">
        <v>0.41666666666666669</v>
      </c>
      <c r="F35" s="65">
        <v>0.54166666666666663</v>
      </c>
      <c r="G35" s="65"/>
      <c r="H35" s="65"/>
      <c r="I35" s="66"/>
      <c r="J35" s="67">
        <f t="shared" si="6"/>
        <v>0.12499999999999994</v>
      </c>
      <c r="K35" s="68"/>
      <c r="L35" s="7"/>
      <c r="M35" s="69"/>
      <c r="N35" s="7"/>
      <c r="O35" s="69">
        <f>IF(ISBLANK(E35),"",E35-Общее!$H$5)</f>
        <v>0.41666666666666669</v>
      </c>
      <c r="P35" s="69"/>
      <c r="Q35" s="7"/>
      <c r="R35" s="98">
        <f>IF(SUM(E35:H35),IF(H35="",F35+Общее!$I$5,H35+Общее!$I$5),"")</f>
        <v>0.54166666666666663</v>
      </c>
      <c r="S35" s="90"/>
      <c r="T35" s="91"/>
      <c r="U35" s="90" t="str">
        <f t="shared" si="7"/>
        <v/>
      </c>
      <c r="V35" s="90" t="str">
        <f t="shared" si="8"/>
        <v/>
      </c>
    </row>
    <row r="36" spans="2:22" ht="15.75" customHeight="1" x14ac:dyDescent="0.25">
      <c r="B36" s="5"/>
      <c r="C36" s="63">
        <f>IF(ISBLANK(Общее!$I$16),"",Общее!$I$16)</f>
        <v>42431</v>
      </c>
      <c r="D36" s="64" t="str">
        <f>IF(ISBLANK(Общее!$J$15),Общее!$L$15&amp;"",Общее!$O$15&amp;"")</f>
        <v>1</v>
      </c>
      <c r="E36" s="65">
        <v>0.33333333333333331</v>
      </c>
      <c r="F36" s="65">
        <v>0.5</v>
      </c>
      <c r="G36" s="65">
        <v>0.625</v>
      </c>
      <c r="H36" s="65">
        <v>0.91666666666666663</v>
      </c>
      <c r="I36" s="66"/>
      <c r="J36" s="67">
        <f t="shared" si="6"/>
        <v>0.45833333333333326</v>
      </c>
      <c r="K36" s="68"/>
      <c r="L36" s="7"/>
      <c r="M36" s="69" t="str">
        <f>IF(ISBLANK(Общее!$J$15),TEXT(Общее!$M$15,"[&gt;0]чч:мм;"),TEXT(Общее!$P$15,"[&gt;0]чч:мм;"))</f>
        <v/>
      </c>
      <c r="N36" s="7"/>
      <c r="O36" s="69">
        <f>IF(ISBLANK(E36),"",E36-Общее!$H$5)</f>
        <v>0.33333333333333331</v>
      </c>
      <c r="P36" s="69"/>
      <c r="Q36" s="7"/>
      <c r="R36" s="98">
        <f>IF(SUM(E36:H36),IF(H36="",F36+Общее!$I$5,H36+Общее!$I$5),"")</f>
        <v>0.91666666666666663</v>
      </c>
      <c r="S36" s="90"/>
      <c r="T36" s="91"/>
      <c r="U36" s="90">
        <f t="shared" si="7"/>
        <v>0.5</v>
      </c>
      <c r="V36" s="90">
        <f t="shared" si="8"/>
        <v>0.625</v>
      </c>
    </row>
    <row r="37" spans="2:22" x14ac:dyDescent="0.25">
      <c r="C37" s="63">
        <f>IF(ISBLANK(Общее!$I$16),"",Общее!$I$16)</f>
        <v>42431</v>
      </c>
      <c r="D37" s="64" t="str">
        <f>IF(ISBLANK(Общее!$J$16),Общее!$L$16&amp;"",Общее!$O$16&amp;"")</f>
        <v>2</v>
      </c>
      <c r="E37" s="65">
        <v>0.33333333333333331</v>
      </c>
      <c r="F37" s="65">
        <v>0.5</v>
      </c>
      <c r="G37" s="65"/>
      <c r="H37" s="65"/>
      <c r="I37" s="66"/>
      <c r="J37" s="67">
        <f t="shared" si="6"/>
        <v>0.16666666666666669</v>
      </c>
      <c r="K37" s="68"/>
      <c r="L37" s="7"/>
      <c r="M37" s="69"/>
      <c r="N37" s="7"/>
      <c r="O37" s="69">
        <f>IF(ISBLANK(E37),"",E37-Общее!$H$5)</f>
        <v>0.33333333333333331</v>
      </c>
      <c r="P37" s="69"/>
      <c r="Q37" s="7"/>
      <c r="R37" s="98">
        <f>IF(SUM(E37:H37),IF(H37="",F37+Общее!$I$5,H37+Общее!$I$5),"")</f>
        <v>0.5</v>
      </c>
      <c r="S37" s="90"/>
      <c r="T37" s="91"/>
      <c r="U37" s="90" t="str">
        <f t="shared" si="7"/>
        <v/>
      </c>
      <c r="V37" s="90" t="str">
        <f t="shared" si="8"/>
        <v/>
      </c>
    </row>
    <row r="38" spans="2:22" x14ac:dyDescent="0.25">
      <c r="C38" s="63">
        <f>IF(ISBLANK(Общее!$I$16),"",Общее!$I$16)</f>
        <v>42431</v>
      </c>
      <c r="D38" s="64" t="str">
        <f>IF(ISBLANK(Общее!$J$17),Общее!$L$17&amp;"",Общее!$O$17&amp;"")</f>
        <v>3</v>
      </c>
      <c r="E38" s="65">
        <v>0.375</v>
      </c>
      <c r="F38" s="65">
        <v>0.625</v>
      </c>
      <c r="G38" s="65">
        <v>0.66666666666666663</v>
      </c>
      <c r="H38" s="65">
        <v>0.83333333333333337</v>
      </c>
      <c r="I38" s="66"/>
      <c r="J38" s="67">
        <f t="shared" si="6"/>
        <v>0.41666666666666674</v>
      </c>
      <c r="K38" s="68"/>
      <c r="L38" s="7"/>
      <c r="M38" s="69"/>
      <c r="N38" s="7"/>
      <c r="O38" s="69">
        <f>IF(ISBLANK(E38),"",E38-Общее!$H$5)</f>
        <v>0.375</v>
      </c>
      <c r="P38" s="69"/>
      <c r="Q38" s="7"/>
      <c r="R38" s="98">
        <f>IF(SUM(E38:H38),IF(H38="",F38+Общее!$I$5,H38+Общее!$I$5),"")</f>
        <v>0.83333333333333337</v>
      </c>
      <c r="S38" s="90"/>
      <c r="T38" s="91"/>
      <c r="U38" s="90">
        <f t="shared" si="7"/>
        <v>0.625</v>
      </c>
      <c r="V38" s="90">
        <f t="shared" si="8"/>
        <v>0.66666666666666663</v>
      </c>
    </row>
    <row r="39" spans="2:22" x14ac:dyDescent="0.25">
      <c r="C39" s="63">
        <f>IF(ISBLANK(Общее!$I$16),"",Общее!$I$16)</f>
        <v>42431</v>
      </c>
      <c r="D39" s="64" t="str">
        <f>IF(ISBLANK(Общее!$J$18),Общее!$L$18&amp;"",Общее!$O$18&amp;"")</f>
        <v>4</v>
      </c>
      <c r="E39" s="65">
        <v>0.41666666666666669</v>
      </c>
      <c r="F39" s="65">
        <v>0.54166666666666663</v>
      </c>
      <c r="G39" s="65"/>
      <c r="H39" s="65"/>
      <c r="I39" s="66"/>
      <c r="J39" s="67">
        <f t="shared" si="6"/>
        <v>0.12499999999999994</v>
      </c>
      <c r="K39" s="68"/>
      <c r="L39" s="7"/>
      <c r="M39" s="69"/>
      <c r="N39" s="7"/>
      <c r="O39" s="69">
        <f>IF(ISBLANK(E39),"",E39-Общее!$H$5)</f>
        <v>0.41666666666666669</v>
      </c>
      <c r="P39" s="69"/>
      <c r="Q39" s="7"/>
      <c r="R39" s="98">
        <f>IF(SUM(E39:H39),IF(H39="",F39+Общее!$I$5,H39+Общее!$I$5),"")</f>
        <v>0.54166666666666663</v>
      </c>
      <c r="S39" s="90"/>
      <c r="T39" s="91"/>
      <c r="U39" s="90" t="str">
        <f t="shared" si="7"/>
        <v/>
      </c>
      <c r="V39" s="90" t="str">
        <f t="shared" si="8"/>
        <v/>
      </c>
    </row>
    <row r="40" spans="2:22" x14ac:dyDescent="0.25">
      <c r="C40" s="63">
        <f>IF(ISBLANK(Общее!$I$16),"",Общее!$I$16)</f>
        <v>42431</v>
      </c>
      <c r="D40" s="64" t="str">
        <f>IF(ISBLANK(Общее!$J$19),Общее!$L$19&amp;"",Общее!$O$19&amp;"")</f>
        <v>5</v>
      </c>
      <c r="E40" s="65">
        <v>0.33333333333333331</v>
      </c>
      <c r="F40" s="65">
        <v>0.5</v>
      </c>
      <c r="G40" s="65">
        <v>0.625</v>
      </c>
      <c r="H40" s="65">
        <v>0.91666666666666663</v>
      </c>
      <c r="I40" s="66"/>
      <c r="J40" s="67">
        <f t="shared" ref="J40:J65" si="9">IFERROR(IF(H40="",R40-O40,(R40-O40)-(G40-F40)),"")</f>
        <v>0.45833333333333326</v>
      </c>
      <c r="K40" s="68"/>
      <c r="L40" s="7"/>
      <c r="M40" s="69"/>
      <c r="N40" s="7"/>
      <c r="O40" s="69">
        <f>IF(ISBLANK(E40),"",E40-Общее!$H$5)</f>
        <v>0.33333333333333331</v>
      </c>
      <c r="P40" s="69"/>
      <c r="Q40" s="7"/>
      <c r="R40" s="98">
        <f>IF(SUM(E40:H40),IF(H40="",F40+Общее!$I$5,H40+Общее!$I$5),"")</f>
        <v>0.91666666666666663</v>
      </c>
      <c r="S40" s="90"/>
      <c r="T40" s="91"/>
      <c r="U40" s="90">
        <f t="shared" ref="U40:U65" si="10">IF(G40="","",F40)</f>
        <v>0.5</v>
      </c>
      <c r="V40" s="90">
        <f t="shared" ref="V40:V65" si="11">IF(G40="","",G40)</f>
        <v>0.625</v>
      </c>
    </row>
    <row r="41" spans="2:22" x14ac:dyDescent="0.25">
      <c r="C41" s="63">
        <f>IF(ISBLANK(Общее!$I$16),"",Общее!$I$16)</f>
        <v>42431</v>
      </c>
      <c r="D41" s="64" t="str">
        <f>IF(ISBLANK(Общее!$J$20),Общее!$L$20&amp;"",Общее!$O$20&amp;"")</f>
        <v>6</v>
      </c>
      <c r="E41" s="65">
        <v>0.33333333333333331</v>
      </c>
      <c r="F41" s="65">
        <v>0.5</v>
      </c>
      <c r="G41" s="65"/>
      <c r="H41" s="65"/>
      <c r="I41" s="66"/>
      <c r="J41" s="67">
        <f t="shared" si="9"/>
        <v>0.16666666666666669</v>
      </c>
      <c r="K41" s="68"/>
      <c r="L41" s="7"/>
      <c r="M41" s="69"/>
      <c r="N41" s="7"/>
      <c r="O41" s="69">
        <f>IF(ISBLANK(E41),"",E41-Общее!$H$5)</f>
        <v>0.33333333333333331</v>
      </c>
      <c r="P41" s="69"/>
      <c r="Q41" s="7"/>
      <c r="R41" s="98">
        <f>IF(SUM(E41:H41),IF(H41="",F41+Общее!$I$5,H41+Общее!$I$5),"")</f>
        <v>0.5</v>
      </c>
      <c r="S41" s="90"/>
      <c r="T41" s="91"/>
      <c r="U41" s="90" t="str">
        <f t="shared" si="10"/>
        <v/>
      </c>
      <c r="V41" s="90" t="str">
        <f t="shared" si="11"/>
        <v/>
      </c>
    </row>
    <row r="42" spans="2:22" x14ac:dyDescent="0.25">
      <c r="C42" s="63">
        <f>IF(ISBLANK(Общее!$I$16),"",Общее!$I$16)</f>
        <v>42431</v>
      </c>
      <c r="D42" s="64" t="str">
        <f>IF(ISBLANK(Общее!$J$21),Общее!$L$21&amp;"",Общее!$O$21&amp;"")</f>
        <v>7</v>
      </c>
      <c r="E42" s="65">
        <v>0.375</v>
      </c>
      <c r="F42" s="65">
        <v>0.625</v>
      </c>
      <c r="G42" s="65">
        <v>0.66666666666666663</v>
      </c>
      <c r="H42" s="65">
        <v>0.83333333333333337</v>
      </c>
      <c r="I42" s="66"/>
      <c r="J42" s="67">
        <f t="shared" si="9"/>
        <v>0.41666666666666674</v>
      </c>
      <c r="K42" s="68"/>
      <c r="L42" s="7"/>
      <c r="M42" s="69"/>
      <c r="N42" s="7"/>
      <c r="O42" s="69">
        <f>IF(ISBLANK(E42),"",E42-Общее!$H$5)</f>
        <v>0.375</v>
      </c>
      <c r="P42" s="69"/>
      <c r="Q42" s="7"/>
      <c r="R42" s="98">
        <f>IF(SUM(E42:H42),IF(H42="",F42+Общее!$I$5,H42+Общее!$I$5),"")</f>
        <v>0.83333333333333337</v>
      </c>
      <c r="S42" s="90"/>
      <c r="T42" s="91"/>
      <c r="U42" s="90">
        <f t="shared" si="10"/>
        <v>0.625</v>
      </c>
      <c r="V42" s="90">
        <f t="shared" si="11"/>
        <v>0.66666666666666663</v>
      </c>
    </row>
    <row r="43" spans="2:22" x14ac:dyDescent="0.25">
      <c r="C43" s="63">
        <f>IF(ISBLANK(Общее!$I$16),"",Общее!$I$16)</f>
        <v>42431</v>
      </c>
      <c r="D43" s="64" t="str">
        <f>IF(ISBLANK(Общее!$J$22),Общее!$L$22&amp;"",Общее!$O$22&amp;"")</f>
        <v>8</v>
      </c>
      <c r="E43" s="65">
        <v>0.41666666666666669</v>
      </c>
      <c r="F43" s="65">
        <v>0.54166666666666663</v>
      </c>
      <c r="G43" s="65"/>
      <c r="H43" s="65"/>
      <c r="I43" s="66"/>
      <c r="J43" s="67">
        <f t="shared" si="9"/>
        <v>0.12499999999999994</v>
      </c>
      <c r="K43" s="68"/>
      <c r="L43" s="7"/>
      <c r="M43" s="69"/>
      <c r="N43" s="7"/>
      <c r="O43" s="69">
        <f>IF(ISBLANK(E43),"",E43-Общее!$H$5)</f>
        <v>0.41666666666666669</v>
      </c>
      <c r="P43" s="69"/>
      <c r="Q43" s="7"/>
      <c r="R43" s="98">
        <f>IF(SUM(E43:H43),IF(H43="",F43+Общее!$I$5,H43+Общее!$I$5),"")</f>
        <v>0.54166666666666663</v>
      </c>
      <c r="S43" s="90"/>
      <c r="T43" s="91"/>
      <c r="U43" s="90" t="str">
        <f t="shared" si="10"/>
        <v/>
      </c>
      <c r="V43" s="90" t="str">
        <f t="shared" si="11"/>
        <v/>
      </c>
    </row>
    <row r="44" spans="2:22" x14ac:dyDescent="0.25">
      <c r="C44" s="63">
        <f>IF(ISBLANK(Общее!$I$16),"",Общее!$I$16)</f>
        <v>42431</v>
      </c>
      <c r="D44" s="64" t="str">
        <f>IF(ISBLANK(Общее!$J$23),Общее!$L$23&amp;"",Общее!$O$23&amp;"")</f>
        <v>9</v>
      </c>
      <c r="E44" s="65">
        <v>0.33333333333333331</v>
      </c>
      <c r="F44" s="65">
        <v>0.5</v>
      </c>
      <c r="G44" s="65">
        <v>0.625</v>
      </c>
      <c r="H44" s="65">
        <v>0.91666666666666663</v>
      </c>
      <c r="I44" s="66"/>
      <c r="J44" s="67">
        <f t="shared" si="9"/>
        <v>0.45833333333333326</v>
      </c>
      <c r="K44" s="68"/>
      <c r="L44" s="7"/>
      <c r="M44" s="69"/>
      <c r="N44" s="7"/>
      <c r="O44" s="69">
        <f>IF(ISBLANK(E44),"",E44-Общее!$H$5)</f>
        <v>0.33333333333333331</v>
      </c>
      <c r="P44" s="69"/>
      <c r="Q44" s="7"/>
      <c r="R44" s="98">
        <f>IF(SUM(E44:H44),IF(H44="",F44+Общее!$I$5,H44+Общее!$I$5),"")</f>
        <v>0.91666666666666663</v>
      </c>
      <c r="S44" s="90"/>
      <c r="T44" s="91"/>
      <c r="U44" s="90">
        <f t="shared" si="10"/>
        <v>0.5</v>
      </c>
      <c r="V44" s="90">
        <f t="shared" si="11"/>
        <v>0.625</v>
      </c>
    </row>
    <row r="45" spans="2:22" x14ac:dyDescent="0.25">
      <c r="C45" s="63">
        <f>IF(ISBLANK(Общее!$I$16),"",Общее!$I$16)</f>
        <v>42431</v>
      </c>
      <c r="D45" s="64" t="str">
        <f>IF(ISBLANK(Общее!$J$24),Общее!$L$24&amp;"",Общее!$O$24&amp;"")</f>
        <v>10</v>
      </c>
      <c r="E45" s="65">
        <v>0.33333333333333331</v>
      </c>
      <c r="F45" s="65">
        <v>0.5</v>
      </c>
      <c r="G45" s="65"/>
      <c r="H45" s="65"/>
      <c r="I45" s="66"/>
      <c r="J45" s="67">
        <f t="shared" si="9"/>
        <v>0.16666666666666669</v>
      </c>
      <c r="K45" s="68"/>
      <c r="L45" s="7"/>
      <c r="M45" s="69"/>
      <c r="N45" s="7"/>
      <c r="O45" s="69">
        <f>IF(ISBLANK(E45),"",E45-Общее!$H$5)</f>
        <v>0.33333333333333331</v>
      </c>
      <c r="P45" s="69"/>
      <c r="Q45" s="7"/>
      <c r="R45" s="98">
        <f>IF(SUM(E45:H45),IF(H45="",F45+Общее!$I$5,H45+Общее!$I$5),"")</f>
        <v>0.5</v>
      </c>
      <c r="S45" s="90"/>
      <c r="T45" s="91"/>
      <c r="U45" s="90" t="str">
        <f t="shared" si="10"/>
        <v/>
      </c>
      <c r="V45" s="90" t="str">
        <f t="shared" si="11"/>
        <v/>
      </c>
    </row>
    <row r="46" spans="2:22" x14ac:dyDescent="0.25">
      <c r="C46" s="63">
        <f>IF(ISBLANK(Общее!$I$16),"",Общее!$I$16)</f>
        <v>42431</v>
      </c>
      <c r="D46" s="64" t="str">
        <f>IF(ISBLANK(Общее!$J$25),Общее!$L$25&amp;"",Общее!$O$25&amp;"")</f>
        <v>11</v>
      </c>
      <c r="E46" s="65">
        <v>0.375</v>
      </c>
      <c r="F46" s="65">
        <v>0.625</v>
      </c>
      <c r="G46" s="65">
        <v>0.66666666666666663</v>
      </c>
      <c r="H46" s="65">
        <v>0.83333333333333337</v>
      </c>
      <c r="I46" s="66"/>
      <c r="J46" s="67">
        <f t="shared" si="9"/>
        <v>0.41666666666666674</v>
      </c>
      <c r="K46" s="68"/>
      <c r="L46" s="7"/>
      <c r="M46" s="69"/>
      <c r="N46" s="7"/>
      <c r="O46" s="69">
        <f>IF(ISBLANK(E46),"",E46-Общее!$H$5)</f>
        <v>0.375</v>
      </c>
      <c r="P46" s="69"/>
      <c r="Q46" s="7"/>
      <c r="R46" s="98">
        <f>IF(SUM(E46:H46),IF(H46="",F46+Общее!$I$5,H46+Общее!$I$5),"")</f>
        <v>0.83333333333333337</v>
      </c>
      <c r="S46" s="90"/>
      <c r="T46" s="91"/>
      <c r="U46" s="90">
        <f t="shared" si="10"/>
        <v>0.625</v>
      </c>
      <c r="V46" s="90">
        <f t="shared" si="11"/>
        <v>0.66666666666666663</v>
      </c>
    </row>
    <row r="47" spans="2:22" x14ac:dyDescent="0.25">
      <c r="C47" s="63">
        <f>IF(ISBLANK(Общее!$I$16),"",Общее!$I$16)</f>
        <v>42431</v>
      </c>
      <c r="D47" s="64" t="str">
        <f>IF(ISBLANK(Общее!$J$26),Общее!$L$26&amp;"",Общее!$O$26&amp;"")</f>
        <v>12</v>
      </c>
      <c r="E47" s="65">
        <v>0.41666666666666669</v>
      </c>
      <c r="F47" s="65">
        <v>0.54166666666666663</v>
      </c>
      <c r="G47" s="65"/>
      <c r="H47" s="65"/>
      <c r="I47" s="66"/>
      <c r="J47" s="67">
        <f t="shared" si="9"/>
        <v>0.12499999999999994</v>
      </c>
      <c r="K47" s="68"/>
      <c r="L47" s="7"/>
      <c r="M47" s="69"/>
      <c r="N47" s="7"/>
      <c r="O47" s="69">
        <f>IF(ISBLANK(E47),"",E47-Общее!$H$5)</f>
        <v>0.41666666666666669</v>
      </c>
      <c r="P47" s="69"/>
      <c r="Q47" s="7"/>
      <c r="R47" s="98">
        <f>IF(SUM(E47:H47),IF(H47="",F47+Общее!$I$5,H47+Общее!$I$5),"")</f>
        <v>0.54166666666666663</v>
      </c>
      <c r="S47" s="90"/>
      <c r="T47" s="91"/>
      <c r="U47" s="90" t="str">
        <f t="shared" si="10"/>
        <v/>
      </c>
      <c r="V47" s="90" t="str">
        <f t="shared" si="11"/>
        <v/>
      </c>
    </row>
    <row r="48" spans="2:22" x14ac:dyDescent="0.25">
      <c r="C48" s="63">
        <f>IF(ISBLANK(Общее!$I$16),"",Общее!$I$16)</f>
        <v>42431</v>
      </c>
      <c r="D48" s="64" t="str">
        <f>IF(ISBLANK(Общее!$J$27),Общее!$L$27&amp;"",Общее!$O$27&amp;"")</f>
        <v>13</v>
      </c>
      <c r="E48" s="65">
        <v>0.33333333333333331</v>
      </c>
      <c r="F48" s="65">
        <v>0.5</v>
      </c>
      <c r="G48" s="65">
        <v>0.625</v>
      </c>
      <c r="H48" s="65">
        <v>0.91666666666666663</v>
      </c>
      <c r="I48" s="66"/>
      <c r="J48" s="67">
        <f t="shared" si="9"/>
        <v>0.45833333333333326</v>
      </c>
      <c r="K48" s="68"/>
      <c r="L48" s="7"/>
      <c r="M48" s="69"/>
      <c r="N48" s="7"/>
      <c r="O48" s="69">
        <f>IF(ISBLANK(E48),"",E48-Общее!$H$5)</f>
        <v>0.33333333333333331</v>
      </c>
      <c r="P48" s="69"/>
      <c r="Q48" s="7"/>
      <c r="R48" s="98">
        <f>IF(SUM(E48:H48),IF(H48="",F48+Общее!$I$5,H48+Общее!$I$5),"")</f>
        <v>0.91666666666666663</v>
      </c>
      <c r="S48" s="90"/>
      <c r="T48" s="91"/>
      <c r="U48" s="90">
        <f t="shared" si="10"/>
        <v>0.5</v>
      </c>
      <c r="V48" s="90">
        <f t="shared" si="11"/>
        <v>0.625</v>
      </c>
    </row>
    <row r="49" spans="3:22" x14ac:dyDescent="0.25">
      <c r="C49" s="63">
        <f>IF(ISBLANK(Общее!$I$16),"",Общее!$I$16)</f>
        <v>42431</v>
      </c>
      <c r="D49" s="64" t="str">
        <f>IF(ISBLANK(Общее!$J$28),Общее!$L$28&amp;"",Общее!$O$28&amp;"")</f>
        <v>14</v>
      </c>
      <c r="E49" s="65">
        <v>0.33333333333333331</v>
      </c>
      <c r="F49" s="65">
        <v>0.5</v>
      </c>
      <c r="G49" s="65"/>
      <c r="H49" s="65"/>
      <c r="I49" s="66"/>
      <c r="J49" s="67">
        <f t="shared" si="9"/>
        <v>0.16666666666666669</v>
      </c>
      <c r="K49" s="68"/>
      <c r="L49" s="7"/>
      <c r="M49" s="69"/>
      <c r="N49" s="7"/>
      <c r="O49" s="69">
        <f>IF(ISBLANK(E49),"",E49-Общее!$H$5)</f>
        <v>0.33333333333333331</v>
      </c>
      <c r="P49" s="69"/>
      <c r="Q49" s="7"/>
      <c r="R49" s="98">
        <f>IF(SUM(E49:H49),IF(H49="",F49+Общее!$I$5,H49+Общее!$I$5),"")</f>
        <v>0.5</v>
      </c>
      <c r="S49" s="90"/>
      <c r="T49" s="91"/>
      <c r="U49" s="90" t="str">
        <f t="shared" si="10"/>
        <v/>
      </c>
      <c r="V49" s="90" t="str">
        <f t="shared" si="11"/>
        <v/>
      </c>
    </row>
    <row r="50" spans="3:22" x14ac:dyDescent="0.25">
      <c r="C50" s="63">
        <f>IF(ISBLANK(Общее!$I$16),"",Общее!$I$16)</f>
        <v>42431</v>
      </c>
      <c r="D50" s="64" t="str">
        <f>IF(ISBLANK(Общее!$J$29),Общее!$L$29&amp;"",Общее!$O$29&amp;"")</f>
        <v>15</v>
      </c>
      <c r="E50" s="65">
        <v>0.375</v>
      </c>
      <c r="F50" s="65">
        <v>0.625</v>
      </c>
      <c r="G50" s="65">
        <v>0.66666666666666663</v>
      </c>
      <c r="H50" s="65">
        <v>0.83333333333333337</v>
      </c>
      <c r="I50" s="66"/>
      <c r="J50" s="67">
        <f t="shared" si="9"/>
        <v>0.41666666666666674</v>
      </c>
      <c r="K50" s="68"/>
      <c r="L50" s="7"/>
      <c r="M50" s="69"/>
      <c r="N50" s="7"/>
      <c r="O50" s="69">
        <f>IF(ISBLANK(E50),"",E50-Общее!$H$5)</f>
        <v>0.375</v>
      </c>
      <c r="P50" s="69"/>
      <c r="Q50" s="7"/>
      <c r="R50" s="98">
        <f>IF(SUM(E50:H50),IF(H50="",F50+Общее!$I$5,H50+Общее!$I$5),"")</f>
        <v>0.83333333333333337</v>
      </c>
      <c r="S50" s="90"/>
      <c r="T50" s="91"/>
      <c r="U50" s="90">
        <f t="shared" si="10"/>
        <v>0.625</v>
      </c>
      <c r="V50" s="90">
        <f t="shared" si="11"/>
        <v>0.66666666666666663</v>
      </c>
    </row>
    <row r="51" spans="3:22" x14ac:dyDescent="0.25">
      <c r="C51" s="63">
        <f>IF(ISBLANK(Общее!$I$16),"",Общее!$I$16)</f>
        <v>42431</v>
      </c>
      <c r="D51" s="64" t="str">
        <f>IF(ISBLANK(Общее!$J$30),Общее!$L$30&amp;"",Общее!$O$30&amp;"")</f>
        <v>16</v>
      </c>
      <c r="E51" s="65">
        <v>0.41666666666666669</v>
      </c>
      <c r="F51" s="65">
        <v>0.54166666666666663</v>
      </c>
      <c r="G51" s="65"/>
      <c r="H51" s="65"/>
      <c r="I51" s="66"/>
      <c r="J51" s="67">
        <f t="shared" si="9"/>
        <v>0.12499999999999994</v>
      </c>
      <c r="K51" s="68"/>
      <c r="L51" s="7"/>
      <c r="M51" s="69"/>
      <c r="N51" s="7"/>
      <c r="O51" s="69">
        <f>IF(ISBLANK(E51),"",E51-Общее!$H$5)</f>
        <v>0.41666666666666669</v>
      </c>
      <c r="P51" s="69"/>
      <c r="Q51" s="7"/>
      <c r="R51" s="98">
        <f>IF(SUM(E51:H51),IF(H51="",F51+Общее!$I$5,H51+Общее!$I$5),"")</f>
        <v>0.54166666666666663</v>
      </c>
      <c r="S51" s="90"/>
      <c r="T51" s="91"/>
      <c r="U51" s="90" t="str">
        <f t="shared" si="10"/>
        <v/>
      </c>
      <c r="V51" s="90" t="str">
        <f t="shared" si="11"/>
        <v/>
      </c>
    </row>
    <row r="52" spans="3:22" x14ac:dyDescent="0.25">
      <c r="C52" s="63">
        <f>IF(ISBLANK(Общее!$I$16),"",Общее!$I$16)</f>
        <v>42431</v>
      </c>
      <c r="D52" s="64" t="str">
        <f>IF(ISBLANK(Общее!$J$31),Общее!$L$31&amp;"",Общее!$O$31&amp;"")</f>
        <v>17</v>
      </c>
      <c r="E52" s="65">
        <v>0.33333333333333331</v>
      </c>
      <c r="F52" s="65">
        <v>0.5</v>
      </c>
      <c r="G52" s="65">
        <v>0.625</v>
      </c>
      <c r="H52" s="65">
        <v>0.91666666666666663</v>
      </c>
      <c r="I52" s="66"/>
      <c r="J52" s="67">
        <f t="shared" si="9"/>
        <v>0.45833333333333326</v>
      </c>
      <c r="K52" s="68"/>
      <c r="L52" s="7"/>
      <c r="M52" s="69"/>
      <c r="N52" s="7"/>
      <c r="O52" s="69">
        <f>IF(ISBLANK(E52),"",E52-Общее!$H$5)</f>
        <v>0.33333333333333331</v>
      </c>
      <c r="P52" s="69"/>
      <c r="Q52" s="7"/>
      <c r="R52" s="98">
        <f>IF(SUM(E52:H52),IF(H52="",F52+Общее!$I$5,H52+Общее!$I$5),"")</f>
        <v>0.91666666666666663</v>
      </c>
      <c r="S52" s="90"/>
      <c r="T52" s="91"/>
      <c r="U52" s="90">
        <f t="shared" si="10"/>
        <v>0.5</v>
      </c>
      <c r="V52" s="90">
        <f t="shared" si="11"/>
        <v>0.625</v>
      </c>
    </row>
    <row r="53" spans="3:22" x14ac:dyDescent="0.25">
      <c r="C53" s="63">
        <f>IF(ISBLANK(Общее!$I$16),"",Общее!$I$16)</f>
        <v>42431</v>
      </c>
      <c r="D53" s="64" t="str">
        <f>IF(ISBLANK(Общее!$J$32),Общее!$L$32&amp;"",Общее!$O$32&amp;"")</f>
        <v>18</v>
      </c>
      <c r="E53" s="65">
        <v>0.33333333333333331</v>
      </c>
      <c r="F53" s="65">
        <v>0.5</v>
      </c>
      <c r="G53" s="65"/>
      <c r="H53" s="65"/>
      <c r="I53" s="66"/>
      <c r="J53" s="67">
        <f t="shared" si="9"/>
        <v>0.16666666666666669</v>
      </c>
      <c r="K53" s="68"/>
      <c r="L53" s="7"/>
      <c r="M53" s="69"/>
      <c r="N53" s="7"/>
      <c r="O53" s="69">
        <f>IF(ISBLANK(E53),"",E53-Общее!$H$5)</f>
        <v>0.33333333333333331</v>
      </c>
      <c r="P53" s="69"/>
      <c r="Q53" s="7"/>
      <c r="R53" s="98">
        <f>IF(SUM(E53:H53),IF(H53="",F53+Общее!$I$5,H53+Общее!$I$5),"")</f>
        <v>0.5</v>
      </c>
      <c r="S53" s="90"/>
      <c r="T53" s="91"/>
      <c r="U53" s="90" t="str">
        <f t="shared" si="10"/>
        <v/>
      </c>
      <c r="V53" s="90" t="str">
        <f t="shared" si="11"/>
        <v/>
      </c>
    </row>
    <row r="54" spans="3:22" x14ac:dyDescent="0.25">
      <c r="C54" s="63">
        <f>IF(ISBLANK(Общее!$I$16),"",Общее!$I$16)</f>
        <v>42431</v>
      </c>
      <c r="D54" s="64" t="str">
        <f>IF(ISBLANK(Общее!$J$33),Общее!$L$33&amp;"",Общее!$O$33&amp;"")</f>
        <v>19</v>
      </c>
      <c r="E54" s="65">
        <v>0.375</v>
      </c>
      <c r="F54" s="65">
        <v>0.625</v>
      </c>
      <c r="G54" s="65">
        <v>0.66666666666666663</v>
      </c>
      <c r="H54" s="65">
        <v>0.83333333333333337</v>
      </c>
      <c r="I54" s="66"/>
      <c r="J54" s="67">
        <f t="shared" si="9"/>
        <v>0.41666666666666674</v>
      </c>
      <c r="K54" s="68"/>
      <c r="L54" s="7"/>
      <c r="M54" s="69"/>
      <c r="N54" s="7"/>
      <c r="O54" s="69">
        <f>IF(ISBLANK(E54),"",E54-Общее!$H$5)</f>
        <v>0.375</v>
      </c>
      <c r="P54" s="69"/>
      <c r="Q54" s="7"/>
      <c r="R54" s="98">
        <f>IF(SUM(E54:H54),IF(H54="",F54+Общее!$I$5,H54+Общее!$I$5),"")</f>
        <v>0.83333333333333337</v>
      </c>
      <c r="S54" s="90"/>
      <c r="T54" s="91"/>
      <c r="U54" s="90">
        <f t="shared" si="10"/>
        <v>0.625</v>
      </c>
      <c r="V54" s="90">
        <f t="shared" si="11"/>
        <v>0.66666666666666663</v>
      </c>
    </row>
    <row r="55" spans="3:22" x14ac:dyDescent="0.25">
      <c r="C55" s="63">
        <f>IF(ISBLANK(Общее!$I$16),"",Общее!$I$16)</f>
        <v>42431</v>
      </c>
      <c r="D55" s="64" t="str">
        <f>IF(ISBLANK(Общее!$J$34),Общее!$L$34&amp;"",Общее!$O$34&amp;"")</f>
        <v>20</v>
      </c>
      <c r="E55" s="65">
        <v>0.41666666666666669</v>
      </c>
      <c r="F55" s="65">
        <v>0.54166666666666663</v>
      </c>
      <c r="G55" s="65"/>
      <c r="H55" s="65"/>
      <c r="I55" s="66"/>
      <c r="J55" s="67">
        <f t="shared" si="9"/>
        <v>0.12499999999999994</v>
      </c>
      <c r="K55" s="68"/>
      <c r="L55" s="7"/>
      <c r="M55" s="69"/>
      <c r="N55" s="7"/>
      <c r="O55" s="69">
        <f>IF(ISBLANK(E55),"",E55-Общее!$H$5)</f>
        <v>0.41666666666666669</v>
      </c>
      <c r="P55" s="69"/>
      <c r="Q55" s="7"/>
      <c r="R55" s="98">
        <f>IF(SUM(E55:H55),IF(H55="",F55+Общее!$I$5,H55+Общее!$I$5),"")</f>
        <v>0.54166666666666663</v>
      </c>
      <c r="S55" s="90"/>
      <c r="T55" s="91"/>
      <c r="U55" s="90" t="str">
        <f t="shared" si="10"/>
        <v/>
      </c>
      <c r="V55" s="90" t="str">
        <f t="shared" si="11"/>
        <v/>
      </c>
    </row>
    <row r="56" spans="3:22" x14ac:dyDescent="0.25">
      <c r="C56" s="63">
        <f>IF(ISBLANK(Общее!$I$16),"",Общее!$I$16)</f>
        <v>42431</v>
      </c>
      <c r="D56" s="64" t="str">
        <f>IF(ISBLANK(Общее!$J$35),Общее!$L$35&amp;"",Общее!$O$35&amp;"")</f>
        <v>21</v>
      </c>
      <c r="E56" s="65">
        <v>0.33333333333333331</v>
      </c>
      <c r="F56" s="65">
        <v>0.5</v>
      </c>
      <c r="G56" s="65">
        <v>0.625</v>
      </c>
      <c r="H56" s="65">
        <v>0.91666666666666663</v>
      </c>
      <c r="I56" s="66"/>
      <c r="J56" s="67">
        <f t="shared" si="9"/>
        <v>0.45833333333333326</v>
      </c>
      <c r="K56" s="68"/>
      <c r="L56" s="7"/>
      <c r="M56" s="69"/>
      <c r="N56" s="7"/>
      <c r="O56" s="69">
        <f>IF(ISBLANK(E56),"",E56-Общее!$H$5)</f>
        <v>0.33333333333333331</v>
      </c>
      <c r="P56" s="69"/>
      <c r="Q56" s="7"/>
      <c r="R56" s="98">
        <f>IF(SUM(E56:H56),IF(H56="",F56+Общее!$I$5,H56+Общее!$I$5),"")</f>
        <v>0.91666666666666663</v>
      </c>
      <c r="S56" s="90"/>
      <c r="T56" s="91"/>
      <c r="U56" s="90">
        <f t="shared" si="10"/>
        <v>0.5</v>
      </c>
      <c r="V56" s="90">
        <f t="shared" si="11"/>
        <v>0.625</v>
      </c>
    </row>
    <row r="57" spans="3:22" x14ac:dyDescent="0.25">
      <c r="C57" s="63">
        <f>IF(ISBLANK(Общее!$I$16),"",Общее!$I$16)</f>
        <v>42431</v>
      </c>
      <c r="D57" s="64" t="str">
        <f>IF(ISBLANK(Общее!$J$36),Общее!$L$36&amp;"",Общее!$O$36&amp;"")</f>
        <v>22</v>
      </c>
      <c r="E57" s="65">
        <v>0.33333333333333331</v>
      </c>
      <c r="F57" s="65">
        <v>0.5</v>
      </c>
      <c r="G57" s="65"/>
      <c r="H57" s="65"/>
      <c r="I57" s="66"/>
      <c r="J57" s="67">
        <f t="shared" si="9"/>
        <v>0.16666666666666669</v>
      </c>
      <c r="K57" s="68"/>
      <c r="L57" s="7"/>
      <c r="M57" s="69"/>
      <c r="N57" s="7"/>
      <c r="O57" s="69">
        <f>IF(ISBLANK(E57),"",E57-Общее!$H$5)</f>
        <v>0.33333333333333331</v>
      </c>
      <c r="P57" s="69"/>
      <c r="Q57" s="7"/>
      <c r="R57" s="98">
        <f>IF(SUM(E57:H57),IF(H57="",F57+Общее!$I$5,H57+Общее!$I$5),"")</f>
        <v>0.5</v>
      </c>
      <c r="S57" s="90"/>
      <c r="T57" s="91"/>
      <c r="U57" s="90" t="str">
        <f t="shared" si="10"/>
        <v/>
      </c>
      <c r="V57" s="90" t="str">
        <f t="shared" si="11"/>
        <v/>
      </c>
    </row>
    <row r="58" spans="3:22" x14ac:dyDescent="0.25">
      <c r="C58" s="63">
        <f>IF(ISBLANK(Общее!$I$16),"",Общее!$I$16)</f>
        <v>42431</v>
      </c>
      <c r="D58" s="64" t="str">
        <f>IF(ISBLANK(Общее!$J$37),Общее!$L$37&amp;"",Общее!$O$37&amp;"")</f>
        <v>23</v>
      </c>
      <c r="E58" s="65">
        <v>0.375</v>
      </c>
      <c r="F58" s="65">
        <v>0.625</v>
      </c>
      <c r="G58" s="65">
        <v>0.66666666666666663</v>
      </c>
      <c r="H58" s="65">
        <v>0.83333333333333337</v>
      </c>
      <c r="I58" s="66"/>
      <c r="J58" s="67">
        <f t="shared" si="9"/>
        <v>0.41666666666666674</v>
      </c>
      <c r="K58" s="68"/>
      <c r="L58" s="7"/>
      <c r="M58" s="69"/>
      <c r="N58" s="7"/>
      <c r="O58" s="69">
        <f>IF(ISBLANK(E58),"",E58-Общее!$H$5)</f>
        <v>0.375</v>
      </c>
      <c r="P58" s="69"/>
      <c r="Q58" s="7"/>
      <c r="R58" s="98">
        <f>IF(SUM(E58:H58),IF(H58="",F58+Общее!$I$5,H58+Общее!$I$5),"")</f>
        <v>0.83333333333333337</v>
      </c>
      <c r="S58" s="90"/>
      <c r="T58" s="91"/>
      <c r="U58" s="90">
        <f t="shared" si="10"/>
        <v>0.625</v>
      </c>
      <c r="V58" s="90">
        <f t="shared" si="11"/>
        <v>0.66666666666666663</v>
      </c>
    </row>
    <row r="59" spans="3:22" x14ac:dyDescent="0.25">
      <c r="C59" s="63">
        <f>IF(ISBLANK(Общее!$I$16),"",Общее!$I$16)</f>
        <v>42431</v>
      </c>
      <c r="D59" s="64" t="str">
        <f>IF(ISBLANK(Общее!$J$38),Общее!$L$38&amp;"",Общее!$O$38&amp;"")</f>
        <v>24</v>
      </c>
      <c r="E59" s="65">
        <v>0.41666666666666669</v>
      </c>
      <c r="F59" s="65">
        <v>0.54166666666666663</v>
      </c>
      <c r="G59" s="65"/>
      <c r="H59" s="65"/>
      <c r="I59" s="66"/>
      <c r="J59" s="67">
        <f t="shared" si="9"/>
        <v>0.12499999999999994</v>
      </c>
      <c r="K59" s="68"/>
      <c r="L59" s="7"/>
      <c r="M59" s="69"/>
      <c r="N59" s="7"/>
      <c r="O59" s="69">
        <f>IF(ISBLANK(E59),"",E59-Общее!$H$5)</f>
        <v>0.41666666666666669</v>
      </c>
      <c r="P59" s="69"/>
      <c r="Q59" s="7"/>
      <c r="R59" s="98">
        <f>IF(SUM(E59:H59),IF(H59="",F59+Общее!$I$5,H59+Общее!$I$5),"")</f>
        <v>0.54166666666666663</v>
      </c>
      <c r="S59" s="90"/>
      <c r="T59" s="91"/>
      <c r="U59" s="90" t="str">
        <f t="shared" si="10"/>
        <v/>
      </c>
      <c r="V59" s="90" t="str">
        <f t="shared" si="11"/>
        <v/>
      </c>
    </row>
    <row r="60" spans="3:22" x14ac:dyDescent="0.25">
      <c r="C60" s="63">
        <f>IF(ISBLANK(Общее!$I$16),"",Общее!$I$16)</f>
        <v>42431</v>
      </c>
      <c r="D60" s="64" t="str">
        <f>IF(ISBLANK(Общее!$J$39),Общее!$L$39&amp;"",Общее!$O$39&amp;"")</f>
        <v>25</v>
      </c>
      <c r="E60" s="65">
        <v>0.33333333333333331</v>
      </c>
      <c r="F60" s="65">
        <v>0.5</v>
      </c>
      <c r="G60" s="65">
        <v>0.625</v>
      </c>
      <c r="H60" s="65">
        <v>0.91666666666666663</v>
      </c>
      <c r="I60" s="66"/>
      <c r="J60" s="67">
        <f t="shared" si="9"/>
        <v>0.45833333333333326</v>
      </c>
      <c r="K60" s="68"/>
      <c r="L60" s="7"/>
      <c r="M60" s="69"/>
      <c r="N60" s="7"/>
      <c r="O60" s="69">
        <f>IF(ISBLANK(E60),"",E60-Общее!$H$5)</f>
        <v>0.33333333333333331</v>
      </c>
      <c r="P60" s="69"/>
      <c r="Q60" s="7"/>
      <c r="R60" s="98">
        <f>IF(SUM(E60:H60),IF(H60="",F60+Общее!$I$5,H60+Общее!$I$5),"")</f>
        <v>0.91666666666666663</v>
      </c>
      <c r="S60" s="90"/>
      <c r="T60" s="91"/>
      <c r="U60" s="90">
        <f t="shared" si="10"/>
        <v>0.5</v>
      </c>
      <c r="V60" s="90">
        <f t="shared" si="11"/>
        <v>0.625</v>
      </c>
    </row>
    <row r="61" spans="3:22" x14ac:dyDescent="0.25">
      <c r="C61" s="63">
        <f>IF(ISBLANK(Общее!$I$16),"",Общее!$I$16)</f>
        <v>42431</v>
      </c>
      <c r="D61" s="64" t="str">
        <f>IF(ISBLANK(Общее!$J$40),Общее!$L$40&amp;"",Общее!$O$40&amp;"")</f>
        <v>р</v>
      </c>
      <c r="E61" s="65">
        <v>0.33333333333333331</v>
      </c>
      <c r="F61" s="65">
        <v>0.5</v>
      </c>
      <c r="G61" s="65"/>
      <c r="H61" s="65"/>
      <c r="I61" s="66"/>
      <c r="J61" s="67">
        <f t="shared" si="9"/>
        <v>0.16666666666666669</v>
      </c>
      <c r="K61" s="68"/>
      <c r="L61" s="7"/>
      <c r="M61" s="69"/>
      <c r="N61" s="7"/>
      <c r="O61" s="69">
        <f>IF(ISBLANK(E61),"",E61-Общее!$H$5)</f>
        <v>0.33333333333333331</v>
      </c>
      <c r="P61" s="69"/>
      <c r="Q61" s="7"/>
      <c r="R61" s="98">
        <f>IF(SUM(E61:H61),IF(H61="",F61+Общее!$I$5,H61+Общее!$I$5),"")</f>
        <v>0.5</v>
      </c>
      <c r="S61" s="90"/>
      <c r="T61" s="91"/>
      <c r="U61" s="90" t="str">
        <f t="shared" si="10"/>
        <v/>
      </c>
      <c r="V61" s="90" t="str">
        <f t="shared" si="11"/>
        <v/>
      </c>
    </row>
    <row r="62" spans="3:22" x14ac:dyDescent="0.25">
      <c r="C62" s="63">
        <f>IF(ISBLANK(Общее!$I$16),"",Общее!$I$16)</f>
        <v>42431</v>
      </c>
      <c r="D62" s="64" t="str">
        <f>IF(ISBLANK(Общее!$J$41),Общее!$L$41&amp;"",Общее!$O$41&amp;"")</f>
        <v>З</v>
      </c>
      <c r="E62" s="65">
        <v>0.33333333333333331</v>
      </c>
      <c r="F62" s="65">
        <v>0.5</v>
      </c>
      <c r="G62" s="65">
        <v>0.625</v>
      </c>
      <c r="H62" s="65">
        <v>0.91666666666666663</v>
      </c>
      <c r="I62" s="66"/>
      <c r="J62" s="67">
        <f t="shared" si="9"/>
        <v>0.45833333333333326</v>
      </c>
      <c r="K62" s="68"/>
      <c r="L62" s="7"/>
      <c r="M62" s="69"/>
      <c r="N62" s="7"/>
      <c r="O62" s="69">
        <f>IF(ISBLANK(E62),"",E62-Общее!$H$5)</f>
        <v>0.33333333333333331</v>
      </c>
      <c r="P62" s="69"/>
      <c r="Q62" s="7"/>
      <c r="R62" s="98">
        <f>IF(SUM(E62:H62),IF(H62="",F62+Общее!$I$5,H62+Общее!$I$5),"")</f>
        <v>0.91666666666666663</v>
      </c>
      <c r="S62" s="90"/>
      <c r="T62" s="91"/>
      <c r="U62" s="90">
        <f t="shared" si="10"/>
        <v>0.5</v>
      </c>
      <c r="V62" s="90">
        <f t="shared" si="11"/>
        <v>0.625</v>
      </c>
    </row>
    <row r="63" spans="3:22" x14ac:dyDescent="0.25">
      <c r="C63" s="63">
        <f>IF(ISBLANK(Общее!$I$16),"",Общее!$I$16)</f>
        <v>42431</v>
      </c>
      <c r="D63" s="64" t="str">
        <f>IF(ISBLANK(Общее!$J$42),Общее!$L$42&amp;"",Общее!$O$42&amp;"")</f>
        <v>Д</v>
      </c>
      <c r="E63" s="65">
        <v>0.33333333333333331</v>
      </c>
      <c r="F63" s="65">
        <v>0.5</v>
      </c>
      <c r="G63" s="65"/>
      <c r="H63" s="65"/>
      <c r="I63" s="66"/>
      <c r="J63" s="67">
        <f t="shared" si="9"/>
        <v>0.16666666666666669</v>
      </c>
      <c r="K63" s="68"/>
      <c r="L63" s="7"/>
      <c r="M63" s="69"/>
      <c r="N63" s="7"/>
      <c r="O63" s="69">
        <f>IF(ISBLANK(E63),"",E63-Общее!$H$5)</f>
        <v>0.33333333333333331</v>
      </c>
      <c r="P63" s="69"/>
      <c r="Q63" s="7"/>
      <c r="R63" s="98">
        <f>IF(SUM(E63:H63),IF(H63="",F63+Общее!$I$5,H63+Общее!$I$5),"")</f>
        <v>0.5</v>
      </c>
      <c r="S63" s="90"/>
      <c r="T63" s="91"/>
      <c r="U63" s="90" t="str">
        <f t="shared" si="10"/>
        <v/>
      </c>
      <c r="V63" s="90" t="str">
        <f t="shared" si="11"/>
        <v/>
      </c>
    </row>
    <row r="64" spans="3:22" x14ac:dyDescent="0.25">
      <c r="C64" s="63">
        <f>IF(ISBLANK(Общее!$I$16),"",Общее!$I$16)</f>
        <v>42431</v>
      </c>
      <c r="D64" s="64" t="str">
        <f>IF(ISBLANK(Общее!$J$43),Общее!$L$43&amp;"",Общее!$O$43&amp;"")</f>
        <v>п</v>
      </c>
      <c r="E64" s="65">
        <v>0.375</v>
      </c>
      <c r="F64" s="65">
        <v>0.625</v>
      </c>
      <c r="G64" s="65">
        <v>0.66666666666666663</v>
      </c>
      <c r="H64" s="65">
        <v>0.83333333333333337</v>
      </c>
      <c r="I64" s="66"/>
      <c r="J64" s="67">
        <f t="shared" si="9"/>
        <v>0.41666666666666674</v>
      </c>
      <c r="K64" s="68"/>
      <c r="L64" s="7"/>
      <c r="M64" s="69"/>
      <c r="N64" s="7"/>
      <c r="O64" s="69">
        <f>IF(ISBLANK(E64),"",E64-Общее!$H$5)</f>
        <v>0.375</v>
      </c>
      <c r="P64" s="69"/>
      <c r="Q64" s="7"/>
      <c r="R64" s="98">
        <f>IF(SUM(E64:H64),IF(H64="",F64+Общее!$I$5,H64+Общее!$I$5),"")</f>
        <v>0.83333333333333337</v>
      </c>
      <c r="S64" s="90"/>
      <c r="T64" s="91"/>
      <c r="U64" s="90">
        <f t="shared" si="10"/>
        <v>0.625</v>
      </c>
      <c r="V64" s="90">
        <f t="shared" si="11"/>
        <v>0.66666666666666663</v>
      </c>
    </row>
    <row r="65" spans="3:22" x14ac:dyDescent="0.25">
      <c r="C65" s="63">
        <f>IF(ISBLANK(Общее!$I$16),"",Общее!$I$16)</f>
        <v>42431</v>
      </c>
      <c r="D65" s="64" t="str">
        <f>IF(ISBLANK(Общее!$J$44),Общее!$L$44&amp;"",Общее!$O$44&amp;"")</f>
        <v>Ц</v>
      </c>
      <c r="E65" s="65">
        <v>0.41666666666666669</v>
      </c>
      <c r="F65" s="65">
        <v>0.54166666666666663</v>
      </c>
      <c r="G65" s="65"/>
      <c r="H65" s="65"/>
      <c r="I65" s="66"/>
      <c r="J65" s="67">
        <f t="shared" si="9"/>
        <v>0.12499999999999994</v>
      </c>
      <c r="K65" s="68"/>
      <c r="L65" s="7"/>
      <c r="M65" s="69"/>
      <c r="N65" s="7"/>
      <c r="O65" s="69">
        <f>IF(ISBLANK(E65),"",E65-Общее!$H$5)</f>
        <v>0.41666666666666669</v>
      </c>
      <c r="P65" s="69"/>
      <c r="Q65" s="7"/>
      <c r="R65" s="98">
        <f>IF(SUM(E65:H65),IF(H65="",F65+Общее!$I$5,H65+Общее!$I$5),"")</f>
        <v>0.54166666666666663</v>
      </c>
      <c r="S65" s="90"/>
      <c r="T65" s="91"/>
      <c r="U65" s="90" t="str">
        <f t="shared" si="10"/>
        <v/>
      </c>
      <c r="V65" s="90" t="str">
        <f t="shared" si="11"/>
        <v/>
      </c>
    </row>
  </sheetData>
  <mergeCells count="12">
    <mergeCell ref="C3:C4"/>
    <mergeCell ref="O3:O4"/>
    <mergeCell ref="P3:P4"/>
    <mergeCell ref="D3:D4"/>
    <mergeCell ref="E3:F3"/>
    <mergeCell ref="G3:H3"/>
    <mergeCell ref="U3:U4"/>
    <mergeCell ref="V3:V4"/>
    <mergeCell ref="R3:R4"/>
    <mergeCell ref="S3:S4"/>
    <mergeCell ref="I3:I4"/>
    <mergeCell ref="M3:M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Q43"/>
  <sheetViews>
    <sheetView tabSelected="1" topLeftCell="B1" workbookViewId="0">
      <selection activeCell="E6" sqref="E6"/>
    </sheetView>
  </sheetViews>
  <sheetFormatPr defaultRowHeight="15.75" x14ac:dyDescent="0.25"/>
  <cols>
    <col min="1" max="3" width="5.7109375" style="12" customWidth="1"/>
    <col min="4" max="4" width="15.85546875" style="12" customWidth="1"/>
    <col min="5" max="5" width="8.7109375" style="83" customWidth="1"/>
    <col min="6" max="7" width="7.7109375" style="83" customWidth="1"/>
    <col min="8" max="9" width="1.7109375" style="83" hidden="1" customWidth="1"/>
    <col min="10" max="11" width="8.7109375" style="83" customWidth="1"/>
    <col min="12" max="12" width="9.7109375" style="83" customWidth="1"/>
    <col min="13" max="15" width="9.140625" style="12"/>
    <col min="16" max="16" width="12.7109375" style="12" customWidth="1"/>
    <col min="17" max="17" width="19.140625" style="12" customWidth="1"/>
    <col min="18" max="16384" width="9.140625" style="12"/>
  </cols>
  <sheetData>
    <row r="1" spans="1:17" s="7" customFormat="1" ht="15" customHeight="1" x14ac:dyDescent="0.25">
      <c r="E1" s="36"/>
      <c r="F1" s="36"/>
      <c r="G1" s="36"/>
      <c r="H1" s="36"/>
      <c r="I1" s="36"/>
      <c r="J1" s="36"/>
      <c r="K1" s="36"/>
      <c r="L1" s="36"/>
    </row>
    <row r="2" spans="1:17" s="7" customFormat="1" ht="15" customHeight="1" x14ac:dyDescent="0.25">
      <c r="A2" s="38"/>
      <c r="C2" s="38"/>
      <c r="E2" s="36"/>
      <c r="F2" s="36"/>
      <c r="G2" s="36"/>
      <c r="H2" s="36"/>
      <c r="I2" s="36"/>
      <c r="J2" s="36"/>
      <c r="K2" s="36"/>
      <c r="L2" s="36"/>
    </row>
    <row r="3" spans="1:17" s="7" customFormat="1" ht="15" customHeight="1" x14ac:dyDescent="0.25">
      <c r="A3" s="38"/>
      <c r="B3" s="36"/>
      <c r="C3" s="72"/>
      <c r="D3" s="120" t="s">
        <v>17</v>
      </c>
      <c r="E3" s="121"/>
      <c r="F3" s="122" t="s">
        <v>6</v>
      </c>
      <c r="G3" s="123"/>
      <c r="H3" s="71"/>
      <c r="I3" s="71"/>
      <c r="J3" s="71"/>
      <c r="K3" s="70"/>
      <c r="L3" s="70"/>
    </row>
    <row r="4" spans="1:17" s="7" customFormat="1" ht="29.25" customHeight="1" x14ac:dyDescent="0.25">
      <c r="A4" s="38"/>
      <c r="C4" s="72"/>
      <c r="E4" s="36"/>
      <c r="F4" s="36"/>
      <c r="G4" s="36"/>
      <c r="H4" s="36"/>
      <c r="I4" s="36"/>
      <c r="J4" s="36"/>
      <c r="K4" s="36"/>
      <c r="L4" s="36"/>
    </row>
    <row r="5" spans="1:17" x14ac:dyDescent="0.25">
      <c r="A5" s="38"/>
      <c r="B5" s="7"/>
      <c r="C5" s="72"/>
      <c r="D5" s="44"/>
      <c r="E5" s="44"/>
      <c r="F5" s="45"/>
      <c r="G5" s="45"/>
      <c r="H5" s="46"/>
      <c r="I5" s="37"/>
      <c r="J5" s="37"/>
      <c r="K5" s="37"/>
      <c r="L5" s="37"/>
    </row>
    <row r="6" spans="1:17" s="7" customFormat="1" x14ac:dyDescent="0.25">
      <c r="A6" s="38"/>
      <c r="C6" s="72"/>
      <c r="D6" s="125" t="s">
        <v>18</v>
      </c>
      <c r="E6" s="130">
        <f>SUM(M10:M40)</f>
        <v>0.625</v>
      </c>
      <c r="F6" s="46"/>
      <c r="G6" s="46"/>
      <c r="H6" s="46"/>
      <c r="I6" s="46"/>
      <c r="J6" s="46"/>
      <c r="K6" s="46"/>
      <c r="L6" s="46"/>
      <c r="P6" s="127" t="s">
        <v>6</v>
      </c>
      <c r="Q6" s="128"/>
    </row>
    <row r="7" spans="1:17" s="7" customFormat="1" x14ac:dyDescent="0.25">
      <c r="C7" s="72"/>
      <c r="D7" s="44"/>
      <c r="E7" s="44"/>
      <c r="F7" s="73"/>
      <c r="G7" s="73"/>
      <c r="H7" s="46"/>
      <c r="I7" s="38"/>
      <c r="J7" s="44"/>
      <c r="K7" s="44"/>
      <c r="L7" s="74"/>
      <c r="P7" s="127" t="s">
        <v>15</v>
      </c>
      <c r="Q7" s="128"/>
    </row>
    <row r="8" spans="1:17" s="7" customFormat="1" x14ac:dyDescent="0.25">
      <c r="C8" s="72"/>
      <c r="D8" s="38"/>
      <c r="E8" s="46"/>
      <c r="F8" s="46"/>
      <c r="G8" s="46"/>
      <c r="H8" s="46"/>
      <c r="I8" s="46"/>
      <c r="J8" s="46"/>
      <c r="K8" s="46"/>
      <c r="L8" s="46"/>
      <c r="P8" s="127" t="s">
        <v>16</v>
      </c>
      <c r="Q8" s="129"/>
    </row>
    <row r="9" spans="1:17" s="7" customFormat="1" x14ac:dyDescent="0.25">
      <c r="C9" s="75"/>
      <c r="D9" s="76" t="s">
        <v>0</v>
      </c>
      <c r="E9" s="36"/>
      <c r="F9" s="36"/>
      <c r="G9" s="36"/>
      <c r="H9" s="36"/>
      <c r="I9" s="36"/>
      <c r="J9" s="36"/>
      <c r="K9" s="36"/>
      <c r="L9" s="36"/>
    </row>
    <row r="10" spans="1:17" s="7" customFormat="1" x14ac:dyDescent="0.25">
      <c r="C10" s="126" t="str">
        <f>SUBSTITUTE(INDEX(Города!$F$4:$AJ$53,MATCH($F$3,Города!$D$4:$D$53,0),ROW()-9),"!",)</f>
        <v>1</v>
      </c>
      <c r="D10" s="77">
        <f>IF(Общее!I15="","",Общее!I15)</f>
        <v>42430</v>
      </c>
      <c r="E10" s="50"/>
      <c r="F10" s="78">
        <f>IFERROR(INDEX(Время!O6:O35,MATCH(C10&amp;"",Время!D6:D35,0)),"")</f>
        <v>0.33333333333333331</v>
      </c>
      <c r="G10" s="78">
        <f>IFERROR(INDEX(Время!R$6:R$35,MATCH(C10&amp;"",Время!D$6:D$35,0))-Общее!$I$5*ISNUMBER(SEARCH("!",INDEX(Города!$F$4:$AJ$6,MATCH(F$3,Города!$D$4:$D$6,),DAY(D10)))),"")</f>
        <v>0.91666666666666663</v>
      </c>
      <c r="H10" s="36"/>
      <c r="I10" s="36"/>
      <c r="J10" s="78">
        <f>IFERROR(INDEX(Время!U6:U35,MATCH(C10&amp;"",Время!D6:D35,0)),"")</f>
        <v>0.5</v>
      </c>
      <c r="K10" s="78">
        <f>IFERROR(INDEX(Время!V6:V35,MATCH(C10&amp;"",Время!D6:D35,0)),"")</f>
        <v>0.625</v>
      </c>
      <c r="L10" s="36"/>
      <c r="M10" s="124">
        <f>IF(D10="","",IF(F10="","0:00",(N(G10)-N(F10))-(N(K10)-N(J10))))</f>
        <v>0.45833333333333326</v>
      </c>
    </row>
    <row r="11" spans="1:17" s="7" customFormat="1" ht="47.25" customHeight="1" x14ac:dyDescent="0.25">
      <c r="C11" s="126" t="str">
        <f>SUBSTITUTE(INDEX(Города!$F$4:$AJ$53,MATCH($F$3,Города!$D$4:$D$53,0),ROW()-9),"!",)</f>
        <v>2</v>
      </c>
      <c r="D11" s="77">
        <f>IF(Общее!I16="","",Общее!I16)</f>
        <v>42431</v>
      </c>
      <c r="E11" s="50"/>
      <c r="F11" s="78">
        <f>IFERROR(INDEX(Время!O36:O65,MATCH(C11&amp;"",Время!D36:D65,0)),"")</f>
        <v>0.33333333333333331</v>
      </c>
      <c r="G11" s="78">
        <f>IFERROR(INDEX(Время!R$6:R$35,MATCH(C11&amp;"",Время!D$6:D$35,0))-Общее!$I$5*ISNUMBER(SEARCH("!",INDEX(Города!$F$4:$AJ$6,MATCH(F$3,Города!$D$4:$D$6,),DAY(D11)))),"")</f>
        <v>0.5</v>
      </c>
      <c r="H11" s="94"/>
      <c r="I11" s="94"/>
      <c r="J11" s="93" t="str">
        <f>IFERROR(INDEX(Время!U36:U65,MATCH(C11&amp;"",Время!D36:D65,0)),"")</f>
        <v/>
      </c>
      <c r="K11" s="93" t="str">
        <f>IFERROR(INDEX(Время!V36:V65,MATCH(C11&amp;"",Время!D36:D65,0)),"")</f>
        <v/>
      </c>
      <c r="L11" s="46"/>
      <c r="M11" s="124">
        <f>IF(D11="","",IF(F11="","0:00",(N(G11)-N(F11))-(N(K11)-N(J11))))</f>
        <v>0.16666666666666669</v>
      </c>
    </row>
    <row r="12" spans="1:17" s="7" customFormat="1" x14ac:dyDescent="0.25">
      <c r="C12" s="79"/>
      <c r="D12" s="80"/>
      <c r="E12" s="81"/>
      <c r="F12" s="82"/>
      <c r="G12" s="82"/>
      <c r="H12" s="46"/>
      <c r="I12" s="46"/>
      <c r="J12" s="82"/>
      <c r="K12" s="82"/>
      <c r="L12" s="46"/>
    </row>
    <row r="13" spans="1:17" s="7" customFormat="1" x14ac:dyDescent="0.25">
      <c r="C13" s="79"/>
      <c r="D13" s="80"/>
      <c r="E13" s="81"/>
      <c r="F13" s="82"/>
      <c r="G13" s="82"/>
      <c r="H13" s="46"/>
      <c r="I13" s="46"/>
      <c r="J13" s="82"/>
      <c r="K13" s="82"/>
      <c r="L13" s="46"/>
    </row>
    <row r="14" spans="1:17" s="7" customFormat="1" x14ac:dyDescent="0.25">
      <c r="C14" s="79"/>
      <c r="D14" s="80"/>
      <c r="E14" s="81"/>
      <c r="F14" s="82"/>
      <c r="G14" s="82"/>
      <c r="H14" s="46"/>
      <c r="I14" s="46"/>
      <c r="J14" s="82"/>
      <c r="K14" s="82"/>
      <c r="L14" s="46"/>
    </row>
    <row r="15" spans="1:17" s="7" customFormat="1" x14ac:dyDescent="0.25">
      <c r="C15" s="79"/>
      <c r="D15" s="80"/>
      <c r="E15" s="81"/>
      <c r="F15" s="82"/>
      <c r="G15" s="82"/>
      <c r="H15" s="46"/>
      <c r="I15" s="46"/>
      <c r="J15" s="82"/>
      <c r="K15" s="82"/>
      <c r="L15" s="46"/>
    </row>
    <row r="16" spans="1:17" s="7" customFormat="1" x14ac:dyDescent="0.25">
      <c r="C16" s="79"/>
      <c r="D16" s="80"/>
      <c r="E16" s="81"/>
      <c r="F16" s="82"/>
      <c r="G16" s="82"/>
      <c r="H16" s="46"/>
      <c r="I16" s="46"/>
      <c r="J16" s="82"/>
      <c r="K16" s="82"/>
      <c r="L16" s="46"/>
    </row>
    <row r="17" spans="3:12" s="7" customFormat="1" x14ac:dyDescent="0.25">
      <c r="C17" s="79"/>
      <c r="D17" s="80"/>
      <c r="E17" s="81"/>
      <c r="F17" s="82"/>
      <c r="G17" s="82"/>
      <c r="H17" s="46"/>
      <c r="I17" s="46"/>
      <c r="J17" s="82"/>
      <c r="K17" s="82"/>
      <c r="L17" s="46"/>
    </row>
    <row r="18" spans="3:12" s="7" customFormat="1" x14ac:dyDescent="0.25">
      <c r="C18" s="79"/>
      <c r="D18" s="80"/>
      <c r="E18" s="81"/>
      <c r="F18" s="82"/>
      <c r="G18" s="82"/>
      <c r="H18" s="46"/>
      <c r="I18" s="46"/>
      <c r="J18" s="82"/>
      <c r="K18" s="82"/>
      <c r="L18" s="46"/>
    </row>
    <row r="19" spans="3:12" s="7" customFormat="1" x14ac:dyDescent="0.25">
      <c r="C19" s="79"/>
      <c r="D19" s="80"/>
      <c r="E19" s="81"/>
      <c r="F19" s="82"/>
      <c r="G19" s="82"/>
      <c r="H19" s="46"/>
      <c r="I19" s="46"/>
      <c r="J19" s="82"/>
      <c r="K19" s="82"/>
      <c r="L19" s="46"/>
    </row>
    <row r="20" spans="3:12" s="7" customFormat="1" x14ac:dyDescent="0.25">
      <c r="C20" s="79"/>
      <c r="D20" s="80"/>
      <c r="E20" s="81"/>
      <c r="F20" s="82"/>
      <c r="G20" s="82"/>
      <c r="H20" s="46"/>
      <c r="I20" s="46"/>
      <c r="J20" s="82"/>
      <c r="K20" s="82"/>
      <c r="L20" s="46"/>
    </row>
    <row r="21" spans="3:12" s="7" customFormat="1" x14ac:dyDescent="0.25">
      <c r="C21" s="79"/>
      <c r="D21" s="80"/>
      <c r="E21" s="81"/>
      <c r="F21" s="82"/>
      <c r="G21" s="82"/>
      <c r="H21" s="46"/>
      <c r="I21" s="46"/>
      <c r="J21" s="82"/>
      <c r="K21" s="82"/>
      <c r="L21" s="46"/>
    </row>
    <row r="22" spans="3:12" s="7" customFormat="1" x14ac:dyDescent="0.25">
      <c r="C22" s="79"/>
      <c r="D22" s="80"/>
      <c r="E22" s="81"/>
      <c r="F22" s="82"/>
      <c r="G22" s="82"/>
      <c r="H22" s="46"/>
      <c r="I22" s="46"/>
      <c r="J22" s="82"/>
      <c r="K22" s="82"/>
      <c r="L22" s="46"/>
    </row>
    <row r="23" spans="3:12" s="7" customFormat="1" x14ac:dyDescent="0.25">
      <c r="C23" s="79"/>
      <c r="D23" s="80"/>
      <c r="E23" s="81"/>
      <c r="F23" s="82"/>
      <c r="G23" s="82"/>
      <c r="H23" s="46"/>
      <c r="I23" s="46"/>
      <c r="J23" s="82"/>
      <c r="K23" s="82"/>
      <c r="L23" s="46"/>
    </row>
    <row r="24" spans="3:12" s="7" customFormat="1" x14ac:dyDescent="0.25">
      <c r="C24" s="79"/>
      <c r="D24" s="80"/>
      <c r="E24" s="81"/>
      <c r="F24" s="82"/>
      <c r="G24" s="82"/>
      <c r="H24" s="46"/>
      <c r="I24" s="46"/>
      <c r="J24" s="82"/>
      <c r="K24" s="82"/>
      <c r="L24" s="46"/>
    </row>
    <row r="25" spans="3:12" s="7" customFormat="1" x14ac:dyDescent="0.25">
      <c r="C25" s="79"/>
      <c r="D25" s="80"/>
      <c r="E25" s="81"/>
      <c r="F25" s="82"/>
      <c r="G25" s="82"/>
      <c r="H25" s="46"/>
      <c r="I25" s="46"/>
      <c r="J25" s="82"/>
      <c r="K25" s="82"/>
      <c r="L25" s="46"/>
    </row>
    <row r="26" spans="3:12" s="7" customFormat="1" x14ac:dyDescent="0.25">
      <c r="C26" s="79"/>
      <c r="D26" s="80"/>
      <c r="E26" s="81"/>
      <c r="F26" s="82"/>
      <c r="G26" s="82"/>
      <c r="H26" s="46"/>
      <c r="I26" s="46"/>
      <c r="J26" s="82"/>
      <c r="K26" s="82"/>
      <c r="L26" s="46"/>
    </row>
    <row r="27" spans="3:12" s="7" customFormat="1" x14ac:dyDescent="0.25">
      <c r="C27" s="79"/>
      <c r="D27" s="80"/>
      <c r="E27" s="81"/>
      <c r="F27" s="82"/>
      <c r="G27" s="82"/>
      <c r="H27" s="46"/>
      <c r="I27" s="46"/>
      <c r="J27" s="82"/>
      <c r="K27" s="82"/>
      <c r="L27" s="46"/>
    </row>
    <row r="28" spans="3:12" s="7" customFormat="1" x14ac:dyDescent="0.25">
      <c r="C28" s="79"/>
      <c r="D28" s="80"/>
      <c r="E28" s="81"/>
      <c r="F28" s="82"/>
      <c r="G28" s="82"/>
      <c r="H28" s="46"/>
      <c r="I28" s="46"/>
      <c r="J28" s="82"/>
      <c r="K28" s="82"/>
      <c r="L28" s="46"/>
    </row>
    <row r="29" spans="3:12" s="7" customFormat="1" x14ac:dyDescent="0.25">
      <c r="C29" s="79"/>
      <c r="D29" s="80"/>
      <c r="E29" s="81"/>
      <c r="F29" s="82"/>
      <c r="G29" s="82"/>
      <c r="H29" s="46"/>
      <c r="I29" s="46"/>
      <c r="J29" s="82"/>
      <c r="K29" s="82"/>
      <c r="L29" s="46"/>
    </row>
    <row r="30" spans="3:12" s="7" customFormat="1" x14ac:dyDescent="0.25">
      <c r="C30" s="79"/>
      <c r="D30" s="80"/>
      <c r="E30" s="81"/>
      <c r="F30" s="82"/>
      <c r="G30" s="82"/>
      <c r="H30" s="46"/>
      <c r="I30" s="46"/>
      <c r="J30" s="82"/>
      <c r="K30" s="82"/>
      <c r="L30" s="46"/>
    </row>
    <row r="31" spans="3:12" s="7" customFormat="1" x14ac:dyDescent="0.25">
      <c r="C31" s="79"/>
      <c r="D31" s="80"/>
      <c r="E31" s="81"/>
      <c r="F31" s="82"/>
      <c r="G31" s="82"/>
      <c r="H31" s="46"/>
      <c r="I31" s="46"/>
      <c r="J31" s="82"/>
      <c r="K31" s="82"/>
      <c r="L31" s="46"/>
    </row>
    <row r="32" spans="3:12" s="7" customFormat="1" x14ac:dyDescent="0.25">
      <c r="C32" s="79"/>
      <c r="D32" s="80"/>
      <c r="E32" s="81"/>
      <c r="F32" s="82"/>
      <c r="G32" s="82"/>
      <c r="H32" s="46"/>
      <c r="I32" s="46"/>
      <c r="J32" s="82"/>
      <c r="K32" s="82"/>
      <c r="L32" s="46"/>
    </row>
    <row r="33" spans="3:12" s="7" customFormat="1" x14ac:dyDescent="0.25">
      <c r="C33" s="79"/>
      <c r="D33" s="80"/>
      <c r="E33" s="81"/>
      <c r="F33" s="82"/>
      <c r="G33" s="82"/>
      <c r="H33" s="46"/>
      <c r="I33" s="46"/>
      <c r="J33" s="82"/>
      <c r="K33" s="82"/>
      <c r="L33" s="46"/>
    </row>
    <row r="34" spans="3:12" s="7" customFormat="1" x14ac:dyDescent="0.25">
      <c r="C34" s="79"/>
      <c r="D34" s="80"/>
      <c r="E34" s="81"/>
      <c r="F34" s="82"/>
      <c r="G34" s="82"/>
      <c r="H34" s="46"/>
      <c r="I34" s="46"/>
      <c r="J34" s="82"/>
      <c r="K34" s="82"/>
      <c r="L34" s="46"/>
    </row>
    <row r="35" spans="3:12" s="7" customFormat="1" x14ac:dyDescent="0.25">
      <c r="C35" s="79"/>
      <c r="D35" s="80"/>
      <c r="E35" s="81"/>
      <c r="F35" s="82"/>
      <c r="G35" s="82"/>
      <c r="H35" s="46"/>
      <c r="I35" s="46"/>
      <c r="J35" s="82"/>
      <c r="K35" s="82"/>
      <c r="L35" s="46"/>
    </row>
    <row r="36" spans="3:12" s="7" customFormat="1" x14ac:dyDescent="0.25">
      <c r="C36" s="79"/>
      <c r="D36" s="80"/>
      <c r="E36" s="81"/>
      <c r="F36" s="82"/>
      <c r="G36" s="82"/>
      <c r="H36" s="46"/>
      <c r="I36" s="46"/>
      <c r="J36" s="82"/>
      <c r="K36" s="82"/>
      <c r="L36" s="46"/>
    </row>
    <row r="37" spans="3:12" s="7" customFormat="1" x14ac:dyDescent="0.25">
      <c r="C37" s="79"/>
      <c r="D37" s="80"/>
      <c r="E37" s="81"/>
      <c r="F37" s="82"/>
      <c r="G37" s="82"/>
      <c r="H37" s="46"/>
      <c r="I37" s="46"/>
      <c r="J37" s="82"/>
      <c r="K37" s="82"/>
      <c r="L37" s="46"/>
    </row>
    <row r="38" spans="3:12" s="7" customFormat="1" x14ac:dyDescent="0.25">
      <c r="C38" s="79"/>
      <c r="D38" s="80"/>
      <c r="E38" s="81"/>
      <c r="F38" s="82"/>
      <c r="G38" s="82"/>
      <c r="H38" s="46"/>
      <c r="I38" s="46"/>
      <c r="J38" s="82"/>
      <c r="K38" s="82"/>
      <c r="L38" s="46"/>
    </row>
    <row r="39" spans="3:12" s="7" customFormat="1" x14ac:dyDescent="0.25">
      <c r="C39" s="79"/>
      <c r="D39" s="80"/>
      <c r="E39" s="81"/>
      <c r="F39" s="82"/>
      <c r="G39" s="82"/>
      <c r="H39" s="46"/>
      <c r="I39" s="46"/>
      <c r="J39" s="82"/>
      <c r="K39" s="82"/>
      <c r="L39" s="46"/>
    </row>
    <row r="40" spans="3:12" s="7" customFormat="1" x14ac:dyDescent="0.25">
      <c r="C40" s="79"/>
      <c r="D40" s="80"/>
      <c r="E40" s="81"/>
      <c r="F40" s="82"/>
      <c r="G40" s="82"/>
      <c r="H40" s="46"/>
      <c r="I40" s="46"/>
      <c r="J40" s="82"/>
      <c r="K40" s="82"/>
      <c r="L40" s="46"/>
    </row>
    <row r="41" spans="3:12" s="7" customFormat="1" x14ac:dyDescent="0.25">
      <c r="C41" s="72"/>
      <c r="E41" s="36"/>
      <c r="F41" s="36"/>
      <c r="G41" s="36"/>
      <c r="H41" s="36"/>
      <c r="I41" s="36"/>
      <c r="J41" s="36"/>
      <c r="K41" s="36"/>
      <c r="L41" s="36"/>
    </row>
    <row r="42" spans="3:12" s="7" customFormat="1" ht="5.0999999999999996" customHeight="1" x14ac:dyDescent="0.25">
      <c r="E42" s="36"/>
      <c r="F42" s="36"/>
      <c r="G42" s="36"/>
      <c r="H42" s="36"/>
      <c r="I42" s="36"/>
      <c r="J42" s="36"/>
      <c r="K42" s="36"/>
      <c r="L42" s="36"/>
    </row>
    <row r="43" spans="3:12" s="7" customFormat="1" ht="5.0999999999999996" customHeight="1" x14ac:dyDescent="0.25">
      <c r="E43" s="36"/>
      <c r="F43" s="36"/>
      <c r="G43" s="36"/>
      <c r="H43" s="36"/>
      <c r="I43" s="36"/>
      <c r="J43" s="36"/>
      <c r="K43" s="36"/>
      <c r="L43" s="36"/>
    </row>
  </sheetData>
  <sheetProtection formatColumns="0" formatRows="0"/>
  <mergeCells count="2">
    <mergeCell ref="D3:E3"/>
    <mergeCell ref="F3:G3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Общее!$D$15:$D$17</xm:f>
          </x14:formula1>
          <xm:sqref>F3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Общее</vt:lpstr>
      <vt:lpstr>Города</vt:lpstr>
      <vt:lpstr>Время</vt:lpstr>
      <vt:lpstr>Расстановка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2016-09-26T11:59:09Z</dcterms:modified>
</cp:coreProperties>
</file>