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5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P3" i="1" l="1" a="1"/>
  <c r="P3" i="1" s="1"/>
  <c r="P4" i="1" a="1"/>
  <c r="P4" i="1" s="1"/>
  <c r="P5" i="1" a="1"/>
  <c r="P5" i="1" s="1"/>
  <c r="P6" i="1" a="1"/>
  <c r="P6" i="1" s="1"/>
  <c r="P7" i="1" a="1"/>
  <c r="P7" i="1" s="1"/>
  <c r="P8" i="1" a="1"/>
  <c r="P8" i="1" s="1"/>
  <c r="P9" i="1" a="1"/>
  <c r="P9" i="1" s="1"/>
  <c r="P10" i="1" a="1"/>
  <c r="P10" i="1" s="1"/>
  <c r="P11" i="1" a="1"/>
  <c r="P11" i="1" s="1"/>
  <c r="P12" i="1" a="1"/>
  <c r="P12" i="1" s="1"/>
  <c r="P13" i="1" a="1"/>
  <c r="P13" i="1" s="1"/>
  <c r="P14" i="1" a="1"/>
  <c r="P14" i="1" s="1"/>
  <c r="P15" i="1" a="1"/>
  <c r="P15" i="1" s="1"/>
  <c r="P16" i="1" a="1"/>
  <c r="P16" i="1" s="1"/>
  <c r="P17" i="1" a="1"/>
  <c r="P17" i="1" s="1"/>
  <c r="P18" i="1" a="1"/>
  <c r="P18" i="1" s="1"/>
  <c r="P19" i="1" a="1"/>
  <c r="P19" i="1" s="1"/>
  <c r="P2" i="1" a="1"/>
  <c r="P2" i="1" s="1"/>
  <c r="J2" i="1"/>
  <c r="I2" i="1"/>
  <c r="H2" i="1"/>
  <c r="J3" i="1"/>
  <c r="J4" i="1"/>
  <c r="J5" i="1"/>
  <c r="J6" i="1"/>
  <c r="J7" i="1"/>
  <c r="J21" i="1" s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2" i="1"/>
  <c r="J24" i="1"/>
  <c r="J25" i="1"/>
  <c r="J26" i="1"/>
  <c r="J27" i="1"/>
  <c r="J28" i="1"/>
  <c r="J29" i="1"/>
  <c r="J30" i="1"/>
  <c r="J31" i="1"/>
  <c r="J32" i="1"/>
  <c r="J33" i="1"/>
  <c r="J34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2" i="1"/>
  <c r="J53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3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3" i="1" s="1"/>
  <c r="I22" i="1"/>
  <c r="I24" i="1"/>
  <c r="I25" i="1"/>
  <c r="I26" i="1"/>
  <c r="I27" i="1"/>
  <c r="I28" i="1"/>
  <c r="I29" i="1"/>
  <c r="I30" i="1"/>
  <c r="I31" i="1"/>
  <c r="I32" i="1"/>
  <c r="I33" i="1"/>
  <c r="I34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2" i="1"/>
  <c r="I53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3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J23" i="1" l="1"/>
  <c r="J35" i="1" s="1"/>
  <c r="I35" i="1"/>
  <c r="I50" i="1"/>
  <c r="I51" i="1" s="1"/>
  <c r="J50" i="1" l="1"/>
  <c r="J51" i="1" s="1"/>
  <c r="I54" i="1"/>
  <c r="I68" i="1"/>
  <c r="J54" i="1" l="1"/>
  <c r="I82" i="1"/>
  <c r="I84" i="1" s="1"/>
  <c r="J68" i="1" l="1"/>
  <c r="J82" i="1" s="1"/>
  <c r="J84" i="1" l="1"/>
  <c r="R2" i="1" l="1"/>
  <c r="Q18" i="1" l="1"/>
  <c r="R18" i="1"/>
  <c r="Q4" i="1"/>
  <c r="R4" i="1"/>
  <c r="Q12" i="1"/>
  <c r="R12" i="1"/>
  <c r="Q7" i="1"/>
  <c r="R7" i="1"/>
  <c r="Q11" i="1"/>
  <c r="R11" i="1"/>
  <c r="Q8" i="1"/>
  <c r="R8" i="1"/>
  <c r="Q3" i="1"/>
  <c r="R3" i="1"/>
  <c r="Q14" i="1"/>
  <c r="R14" i="1"/>
  <c r="R9" i="1"/>
  <c r="Q9" i="1"/>
  <c r="R13" i="1"/>
  <c r="Q13" i="1"/>
  <c r="Q6" i="1"/>
  <c r="R6" i="1"/>
  <c r="Q15" i="1"/>
  <c r="R15" i="1"/>
  <c r="Q19" i="1"/>
  <c r="R19" i="1"/>
  <c r="Q10" i="1"/>
  <c r="R10" i="1"/>
  <c r="Q5" i="1"/>
  <c r="R5" i="1"/>
  <c r="R17" i="1"/>
  <c r="Q17" i="1"/>
  <c r="Q16" i="1"/>
  <c r="R16" i="1"/>
  <c r="Q2" i="1"/>
</calcChain>
</file>

<file path=xl/sharedStrings.xml><?xml version="1.0" encoding="utf-8"?>
<sst xmlns="http://schemas.openxmlformats.org/spreadsheetml/2006/main" count="156" uniqueCount="99">
  <si>
    <t>1 апреля 2016</t>
  </si>
  <si>
    <t>2 апреля 2016</t>
  </si>
  <si>
    <t>3 апреля 2016</t>
  </si>
  <si>
    <t>4 апреля 2016</t>
  </si>
  <si>
    <t>5 апреля 2016</t>
  </si>
  <si>
    <t>6 апреля 2016</t>
  </si>
  <si>
    <t>7 апреля 2016</t>
  </si>
  <si>
    <t>8 апреля 2016</t>
  </si>
  <si>
    <t>9 апреля 2016</t>
  </si>
  <si>
    <t>10 апреля 2016</t>
  </si>
  <si>
    <t>11 апреля 2016</t>
  </si>
  <si>
    <t>12 апреля 2016</t>
  </si>
  <si>
    <t>13 апреля 2016</t>
  </si>
  <si>
    <t>14 апреля 2016</t>
  </si>
  <si>
    <t>15 апреля 2016</t>
  </si>
  <si>
    <t>16 апреля 2016</t>
  </si>
  <si>
    <t>17 апреля 2016</t>
  </si>
  <si>
    <t>18 апреля 2016</t>
  </si>
  <si>
    <t>19 апреля 2016</t>
  </si>
  <si>
    <t>20 апреля 2016</t>
  </si>
  <si>
    <t>21 апреля 2016</t>
  </si>
  <si>
    <t>22 апреля 2016</t>
  </si>
  <si>
    <t>23 апреля 2016</t>
  </si>
  <si>
    <t>24 апреля 2016</t>
  </si>
  <si>
    <t>25 апреля 2016</t>
  </si>
  <si>
    <t>26 апреля 2016</t>
  </si>
  <si>
    <t>27 апреля 2016</t>
  </si>
  <si>
    <t>28 апреля 2016</t>
  </si>
  <si>
    <t>29 апреля 2016</t>
  </si>
  <si>
    <t>30 апреля 2016</t>
  </si>
  <si>
    <t>1 мая 2016</t>
  </si>
  <si>
    <t>2 мая 2016</t>
  </si>
  <si>
    <t>3 мая 2016</t>
  </si>
  <si>
    <t>4 мая 2016</t>
  </si>
  <si>
    <t>5 мая 2016</t>
  </si>
  <si>
    <t>6 мая 2016</t>
  </si>
  <si>
    <t>7 мая 2016</t>
  </si>
  <si>
    <t>8 мая 2016</t>
  </si>
  <si>
    <t>9 мая 2016</t>
  </si>
  <si>
    <t>10 мая 2016</t>
  </si>
  <si>
    <t>11 мая 2016</t>
  </si>
  <si>
    <t>12 мая 2016</t>
  </si>
  <si>
    <t>13 мая 2016</t>
  </si>
  <si>
    <t>14 мая 2016</t>
  </si>
  <si>
    <t>15 мая 2016</t>
  </si>
  <si>
    <t>16 мая 2016</t>
  </si>
  <si>
    <t>17 мая 2016</t>
  </si>
  <si>
    <t>18 мая 2016</t>
  </si>
  <si>
    <t>19 мая 2016</t>
  </si>
  <si>
    <t>20 мая 2016</t>
  </si>
  <si>
    <t>21 мая 2016</t>
  </si>
  <si>
    <t>22 мая 2016</t>
  </si>
  <si>
    <t>23 мая 2016</t>
  </si>
  <si>
    <t>24 мая 2016</t>
  </si>
  <si>
    <t>25 мая 2016</t>
  </si>
  <si>
    <t>26 мая 2016</t>
  </si>
  <si>
    <t>27 мая 2016</t>
  </si>
  <si>
    <t>28 мая 2016</t>
  </si>
  <si>
    <t>29 мая 2016</t>
  </si>
  <si>
    <t>30 мая 2016</t>
  </si>
  <si>
    <t>31 мая 2016</t>
  </si>
  <si>
    <t>1 июня 2016</t>
  </si>
  <si>
    <t>2 июня 2016</t>
  </si>
  <si>
    <t>3 июня 2016</t>
  </si>
  <si>
    <t>4 июня 2016</t>
  </si>
  <si>
    <t>5 июня 2016</t>
  </si>
  <si>
    <t>6 июня 2016</t>
  </si>
  <si>
    <t>7 июня 2016</t>
  </si>
  <si>
    <t>8 июня 2016</t>
  </si>
  <si>
    <t>9 июня 2016</t>
  </si>
  <si>
    <t>10 июня 2016</t>
  </si>
  <si>
    <t>11 июня 2016</t>
  </si>
  <si>
    <t>12 июня 2016</t>
  </si>
  <si>
    <t>13 июня 2016</t>
  </si>
  <si>
    <t>14 июня 2016</t>
  </si>
  <si>
    <t>15 июня 2016</t>
  </si>
  <si>
    <t>16 июня 2016</t>
  </si>
  <si>
    <t>17 июня 2016</t>
  </si>
  <si>
    <t>18 июня 2016</t>
  </si>
  <si>
    <t>19 июня 2016</t>
  </si>
  <si>
    <t>20 июня 2016</t>
  </si>
  <si>
    <t>21 июня 2016</t>
  </si>
  <si>
    <t>22 июня 2016</t>
  </si>
  <si>
    <t>с 21 апреля 2016 г. по 22 апреля 2016 г.</t>
  </si>
  <si>
    <t>с 1 апреля 2016 г. по 20 апреля 2016 г.</t>
  </si>
  <si>
    <t>с 23 апреля 2016 г. по 4 мая 2016 г.</t>
  </si>
  <si>
    <t>с 5 мая 2016 г. по 19 мая 2016 г.</t>
  </si>
  <si>
    <t>с 20 мая 2016 г. по 20 мая 2016 г.</t>
  </si>
  <si>
    <t>с 21 мая 2016 г. по 23 мая 2016 г.</t>
  </si>
  <si>
    <t>с 24 мая 2016 г. по 6 июня 2016 г.</t>
  </si>
  <si>
    <t>с 7 июня 2016 г. по 20 июня 2016 г.</t>
  </si>
  <si>
    <t>с 21 июня 2016 г. по 22 июня 2016 г.</t>
  </si>
  <si>
    <t/>
  </si>
  <si>
    <t>Период</t>
  </si>
  <si>
    <t>Сумма за период</t>
  </si>
  <si>
    <t>Дней в периоде</t>
  </si>
  <si>
    <t>Сумма</t>
  </si>
  <si>
    <t>период</t>
  </si>
  <si>
    <t>метка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</si>
</sst>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164" fontId="5" fillId="0" borderId="0" xfId="0" applyNumberFormat="1" applyFont="1"/>
    <xf numFmtId="0" fontId="5" fillId="0" borderId="0" xfId="0" applyFont="1"/>
    <xf numFmtId="0" fontId="6" fillId="0" borderId="0" xfId="0" applyFont="1"/>
    <xf numFmtId="164" fontId="6" fillId="0" borderId="0" xfId="0" applyNumberFormat="1" applyFont="1"/>
    <xf numFmtId="0" fontId="0" fillId="2" borderId="0" xfId="0" applyFill="1"/>
    <xf numFmtId="0" fontId="5" fillId="2" borderId="0" xfId="0" applyFont="1" applyFill="1"/>
    <xf numFmtId="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abSelected="1" topLeftCell="C1" workbookViewId="0">
      <selection activeCell="V16" sqref="V16"/>
    </sheetView>
  </sheetViews>
  <sheetFormatPr defaultRowHeight="15" x14ac:dyDescent="0.25"/>
  <cols>
    <col min="1" max="1" width="22.42578125" customWidth="1"/>
    <col min="2" max="2" width="15.7109375" customWidth="1"/>
    <col min="7" max="7" width="12.140625" customWidth="1"/>
    <col min="8" max="13" width="12.85546875" customWidth="1"/>
    <col min="16" max="16" width="53" customWidth="1"/>
  </cols>
  <sheetData>
    <row r="1" spans="1:18" x14ac:dyDescent="0.25">
      <c r="A1" t="s">
        <v>97</v>
      </c>
      <c r="F1" t="s">
        <v>96</v>
      </c>
      <c r="G1" t="s">
        <v>98</v>
      </c>
      <c r="H1" s="14" t="s">
        <v>93</v>
      </c>
      <c r="I1" s="14" t="s">
        <v>94</v>
      </c>
      <c r="J1" s="14" t="s">
        <v>95</v>
      </c>
      <c r="K1" t="s">
        <v>93</v>
      </c>
      <c r="L1" t="s">
        <v>94</v>
      </c>
      <c r="M1" t="s">
        <v>95</v>
      </c>
    </row>
    <row r="2" spans="1:18" x14ac:dyDescent="0.25">
      <c r="A2" s="3">
        <v>42461</v>
      </c>
      <c r="B2" s="3" t="s">
        <v>0</v>
      </c>
      <c r="C2" s="2">
        <v>2936.08</v>
      </c>
      <c r="D2" s="2">
        <v>0</v>
      </c>
      <c r="E2" s="2">
        <v>1.0765626666667001</v>
      </c>
      <c r="F2" s="2">
        <v>1.0765626666667001</v>
      </c>
      <c r="H2" s="15" t="str">
        <f>IF(G2,TEXT(LOOKUP(,-1/(G$1:G1&lt;&gt;""),A$2:A2),"[$-FC19]\c Д ММММ ГГГГ \г\.")&amp;TEXT(A2,"[$-FC19] по Д ММММ ГГГГ \г\."),"")</f>
        <v/>
      </c>
      <c r="I2" s="16" t="str">
        <f>IF($G2,SUM(E$1:E2)-SUM(I$1:I1),"")</f>
        <v/>
      </c>
      <c r="J2" s="14" t="str">
        <f>IF($G2,COUNT(F$1:F2)-SUM(J$1:J1),"")</f>
        <v/>
      </c>
      <c r="P2" s="14" t="str">
        <f t="array" ref="P2">IFERROR(INDEX(H$1:H$999,SMALL(IF(G$2:G$999,ROW(G$2:G$999)),ROW(P1))),"")</f>
        <v>c 1 апреля 2016 г. по 20 апреля 2016 г.</v>
      </c>
      <c r="Q2" s="16">
        <f>IFERROR(VLOOKUP($P2,$H$2:$J$999,2,),"")</f>
        <v>21.531253333333996</v>
      </c>
      <c r="R2" s="14">
        <f>IFERROR(VLOOKUP($P2,$H$2:$J$999,3,),"")</f>
        <v>20</v>
      </c>
    </row>
    <row r="3" spans="1:18" x14ac:dyDescent="0.25">
      <c r="A3" s="3">
        <v>42462</v>
      </c>
      <c r="B3" s="3" t="s">
        <v>1</v>
      </c>
      <c r="C3" s="2">
        <v>2936.08</v>
      </c>
      <c r="D3" s="2">
        <v>0</v>
      </c>
      <c r="E3" s="2">
        <v>1.0765626666667001</v>
      </c>
      <c r="F3" s="2">
        <v>2.1531253333334002</v>
      </c>
      <c r="H3" s="15" t="str">
        <f>IF(G3,TEXT(LOOKUP(,-1/(G$1:G2&lt;&gt;""),A$2:A3),"[$-FC19]\c Д ММММ ГГГГ \г\.")&amp;TEXT(A3,"[$-FC19] по Д ММММ ГГГГ \г\."),"")</f>
        <v/>
      </c>
      <c r="I3" s="16" t="str">
        <f>IF($G3,SUM(E$1:E3)-SUM(I$1:I2),"")</f>
        <v/>
      </c>
      <c r="J3" s="14" t="str">
        <f>IF($G3,COUNT(F$1:F3)-SUM(J$1:J2),"")</f>
        <v/>
      </c>
      <c r="P3" s="14" t="str">
        <f t="array" ref="P3">IFERROR(INDEX(H$1:H$999,SMALL(IF(G$2:G$999,ROW(G$2:G$999)),ROW(P2))),"")</f>
        <v>c 21 апреля 2016 г. по 22 апреля 2016 г.</v>
      </c>
      <c r="Q3" s="16">
        <f t="shared" ref="Q3:Q19" si="0">IFERROR(VLOOKUP($P3,$H$2:$J$999,2,),"")</f>
        <v>2.5342533333334032</v>
      </c>
      <c r="R3" s="14">
        <f t="shared" ref="R3:R19" si="1">IFERROR(VLOOKUP($P3,$H$2:$J$999,3,),"")</f>
        <v>2</v>
      </c>
    </row>
    <row r="4" spans="1:18" x14ac:dyDescent="0.25">
      <c r="A4" s="3">
        <v>42463</v>
      </c>
      <c r="B4" s="3" t="s">
        <v>2</v>
      </c>
      <c r="C4" s="2">
        <v>2936.08</v>
      </c>
      <c r="D4" s="2">
        <v>0</v>
      </c>
      <c r="E4" s="2">
        <v>1.0765626666667001</v>
      </c>
      <c r="F4" s="2">
        <v>3.2296880000000998</v>
      </c>
      <c r="H4" s="15" t="str">
        <f>IF(G4,TEXT(LOOKUP(,-1/(G$1:G3&lt;&gt;""),A$2:A4),"[$-FC19]\c Д ММММ ГГГГ \г\.")&amp;TEXT(A4,"[$-FC19] по Д ММММ ГГГГ \г\."),"")</f>
        <v/>
      </c>
      <c r="I4" s="16" t="str">
        <f>IF($G4,SUM(E$1:E4)-SUM(I$1:I3),"")</f>
        <v/>
      </c>
      <c r="J4" s="14" t="str">
        <f>IF($G4,COUNT(F$1:F4)-SUM(J$1:J3),"")</f>
        <v/>
      </c>
      <c r="P4" s="14" t="str">
        <f t="array" ref="P4">IFERROR(INDEX(H$1:H$999,SMALL(IF(G$2:G$999,ROW(G$2:G$999)),ROW(P3))),"")</f>
        <v>c 23 апреля 2016 г. по 4 мая 2016 г.</v>
      </c>
      <c r="Q4" s="16">
        <f t="shared" si="0"/>
        <v>15.205520000000401</v>
      </c>
      <c r="R4" s="14">
        <f t="shared" si="1"/>
        <v>12</v>
      </c>
    </row>
    <row r="5" spans="1:18" x14ac:dyDescent="0.25">
      <c r="A5" s="3">
        <v>42464</v>
      </c>
      <c r="B5" s="3" t="s">
        <v>3</v>
      </c>
      <c r="C5" s="2">
        <v>2936.08</v>
      </c>
      <c r="D5" s="2">
        <v>0</v>
      </c>
      <c r="E5" s="2">
        <v>1.0765626666667001</v>
      </c>
      <c r="F5" s="2">
        <v>4.3062506666668003</v>
      </c>
      <c r="H5" s="15" t="str">
        <f>IF(G5,TEXT(LOOKUP(,-1/(G$1:G4&lt;&gt;""),A$2:A5),"[$-FC19]\c Д ММММ ГГГГ \г\.")&amp;TEXT(A5,"[$-FC19] по Д ММММ ГГГГ \г\."),"")</f>
        <v/>
      </c>
      <c r="I5" s="16" t="str">
        <f>IF($G5,SUM(E$1:E5)-SUM(I$1:I4),"")</f>
        <v/>
      </c>
      <c r="J5" s="14" t="str">
        <f>IF($G5,COUNT(F$1:F5)-SUM(J$1:J4),"")</f>
        <v/>
      </c>
      <c r="P5" s="14" t="str">
        <f t="array" ref="P5">IFERROR(INDEX(H$1:H$999,SMALL(IF(G$2:G$999,ROW(G$2:G$999)),ROW(P4))),"")</f>
        <v>c 5 мая 2016 г. по 19 мая 2016 г.</v>
      </c>
      <c r="Q5" s="16">
        <f t="shared" si="0"/>
        <v>13.506900000000037</v>
      </c>
      <c r="R5" s="14">
        <f t="shared" si="1"/>
        <v>15</v>
      </c>
    </row>
    <row r="6" spans="1:18" x14ac:dyDescent="0.25">
      <c r="A6" s="3">
        <v>42465</v>
      </c>
      <c r="B6" s="3" t="s">
        <v>4</v>
      </c>
      <c r="C6" s="2">
        <v>2936.08</v>
      </c>
      <c r="D6" s="2">
        <v>0</v>
      </c>
      <c r="E6" s="2">
        <v>1.0765626666667001</v>
      </c>
      <c r="F6" s="2">
        <v>5.3828133333335</v>
      </c>
      <c r="H6" s="15" t="str">
        <f>IF(G6,TEXT(LOOKUP(,-1/(G$1:G5&lt;&gt;""),A$2:A6),"[$-FC19]\c Д ММММ ГГГГ \г\.")&amp;TEXT(A6,"[$-FC19] по Д ММММ ГГГГ \г\."),"")</f>
        <v/>
      </c>
      <c r="I6" s="16" t="str">
        <f>IF($G6,SUM(E$1:E6)-SUM(I$1:I5),"")</f>
        <v/>
      </c>
      <c r="J6" s="14" t="str">
        <f>IF($G6,COUNT(F$1:F6)-SUM(J$1:J5),"")</f>
        <v/>
      </c>
      <c r="P6" s="14" t="str">
        <f t="array" ref="P6">IFERROR(INDEX(H$1:H$999,SMALL(IF(G$2:G$999,ROW(G$2:G$999)),ROW(P5))),"")</f>
        <v>c 20 мая 2016 г. по 20 мая 2016 г.</v>
      </c>
      <c r="Q6" s="16">
        <f t="shared" si="0"/>
        <v>0.53379333333332823</v>
      </c>
      <c r="R6" s="14">
        <f t="shared" si="1"/>
        <v>1</v>
      </c>
    </row>
    <row r="7" spans="1:18" x14ac:dyDescent="0.25">
      <c r="A7" s="3">
        <v>42466</v>
      </c>
      <c r="B7" s="3" t="s">
        <v>5</v>
      </c>
      <c r="C7" s="2">
        <v>2936.08</v>
      </c>
      <c r="D7" s="2">
        <v>0</v>
      </c>
      <c r="E7" s="2">
        <v>1.0765626666667001</v>
      </c>
      <c r="F7" s="2">
        <v>6.4593760000001996</v>
      </c>
      <c r="H7" s="15" t="str">
        <f>IF(G7,TEXT(LOOKUP(,-1/(G$1:G6&lt;&gt;""),A$2:A7),"[$-FC19]\c Д ММММ ГГГГ \г\.")&amp;TEXT(A7,"[$-FC19] по Д ММММ ГГГГ \г\."),"")</f>
        <v/>
      </c>
      <c r="I7" s="16" t="str">
        <f>IF($G7,SUM(E$1:E7)-SUM(I$1:I6),"")</f>
        <v/>
      </c>
      <c r="J7" s="14" t="str">
        <f>IF($G7,COUNT(F$1:F7)-SUM(J$1:J6),"")</f>
        <v/>
      </c>
      <c r="P7" s="14" t="str">
        <f t="array" ref="P7">IFERROR(INDEX(H$1:H$999,SMALL(IF(G$2:G$999,ROW(G$2:G$999)),ROW(P6))),"")</f>
        <v>c 21 мая 2016 г. по 23 мая 2016 г.</v>
      </c>
      <c r="Q7" s="16">
        <f t="shared" si="0"/>
        <v>2.1730719999999906</v>
      </c>
      <c r="R7" s="14">
        <f t="shared" si="1"/>
        <v>3</v>
      </c>
    </row>
    <row r="8" spans="1:18" x14ac:dyDescent="0.25">
      <c r="A8" s="3">
        <v>42467</v>
      </c>
      <c r="B8" s="3" t="s">
        <v>6</v>
      </c>
      <c r="C8" s="2">
        <v>2936.08</v>
      </c>
      <c r="D8" s="2">
        <v>0</v>
      </c>
      <c r="E8" s="2">
        <v>1.0765626666667001</v>
      </c>
      <c r="F8" s="2">
        <v>7.5359386666669002</v>
      </c>
      <c r="H8" s="15" t="str">
        <f>IF(G8,TEXT(LOOKUP(,-1/(G$1:G7&lt;&gt;""),A$2:A8),"[$-FC19]\c Д ММММ ГГГГ \г\.")&amp;TEXT(A8,"[$-FC19] по Д ММММ ГГГГ \г\."),"")</f>
        <v/>
      </c>
      <c r="I8" s="16" t="str">
        <f>IF($G8,SUM(E$1:E8)-SUM(I$1:I7),"")</f>
        <v/>
      </c>
      <c r="J8" s="14" t="str">
        <f>IF($G8,COUNT(F$1:F8)-SUM(J$1:J7),"")</f>
        <v/>
      </c>
      <c r="P8" s="14" t="str">
        <f t="array" ref="P8">IFERROR(INDEX(H$1:H$999,SMALL(IF(G$2:G$999,ROW(G$2:G$999)),ROW(P7))),"")</f>
        <v>c 24 мая 2016 г. по 6 июня 2016 г.</v>
      </c>
      <c r="Q8" s="16">
        <f t="shared" si="0"/>
        <v>10.141002666666616</v>
      </c>
      <c r="R8" s="14">
        <f t="shared" si="1"/>
        <v>14</v>
      </c>
    </row>
    <row r="9" spans="1:18" x14ac:dyDescent="0.25">
      <c r="A9" s="3">
        <v>42468</v>
      </c>
      <c r="B9" s="3" t="s">
        <v>7</v>
      </c>
      <c r="C9" s="2">
        <v>2936.08</v>
      </c>
      <c r="D9" s="2">
        <v>0</v>
      </c>
      <c r="E9" s="2">
        <v>1.0765626666667001</v>
      </c>
      <c r="F9" s="2">
        <v>8.6125013333336007</v>
      </c>
      <c r="H9" s="15" t="str">
        <f>IF(G9,TEXT(LOOKUP(,-1/(G$1:G8&lt;&gt;""),A$2:A9),"[$-FC19]\c Д ММММ ГГГГ \г\.")&amp;TEXT(A9,"[$-FC19] по Д ММММ ГГГГ \г\."),"")</f>
        <v/>
      </c>
      <c r="I9" s="16" t="str">
        <f>IF($G9,SUM(E$1:E9)-SUM(I$1:I8),"")</f>
        <v/>
      </c>
      <c r="J9" s="14" t="str">
        <f>IF($G9,COUNT(F$1:F9)-SUM(J$1:J8),"")</f>
        <v/>
      </c>
      <c r="P9" s="14" t="str">
        <f t="array" ref="P9">IFERROR(INDEX(H$1:H$999,SMALL(IF(G$2:G$999,ROW(G$2:G$999)),ROW(P8))),"")</f>
        <v>c 7 июня 2016 г. по 20 июня 2016 г.</v>
      </c>
      <c r="Q9" s="16">
        <f t="shared" si="0"/>
        <v>4.8938586666666737</v>
      </c>
      <c r="R9" s="14">
        <f t="shared" si="1"/>
        <v>14</v>
      </c>
    </row>
    <row r="10" spans="1:18" x14ac:dyDescent="0.25">
      <c r="A10" s="3">
        <v>42469</v>
      </c>
      <c r="B10" s="3" t="s">
        <v>8</v>
      </c>
      <c r="C10" s="2">
        <v>2936.08</v>
      </c>
      <c r="D10" s="2">
        <v>0</v>
      </c>
      <c r="E10" s="2">
        <v>1.0765626666667001</v>
      </c>
      <c r="F10" s="2">
        <v>9.6890640000003003</v>
      </c>
      <c r="H10" s="15" t="str">
        <f>IF(G10,TEXT(LOOKUP(,-1/(G$1:G9&lt;&gt;""),A$2:A10),"[$-FC19]\c Д ММММ ГГГГ \г\.")&amp;TEXT(A10,"[$-FC19] по Д ММММ ГГГГ \г\."),"")</f>
        <v/>
      </c>
      <c r="I10" s="16" t="str">
        <f>IF($G10,SUM(E$1:E10)-SUM(I$1:I9),"")</f>
        <v/>
      </c>
      <c r="J10" s="14" t="str">
        <f>IF($G10,COUNT(F$1:F10)-SUM(J$1:J9),"")</f>
        <v/>
      </c>
      <c r="P10" s="14" t="str">
        <f t="array" ref="P10">IFERROR(INDEX(H$1:H$999,SMALL(IF(G$2:G$999,ROW(G$2:G$999)),ROW(P9))),"")</f>
        <v>c 21 июня 2016 г. по 22 июня 2016 г.</v>
      </c>
      <c r="Q10" s="16">
        <f t="shared" si="0"/>
        <v>1.046668000000011</v>
      </c>
      <c r="R10" s="14">
        <f t="shared" si="1"/>
        <v>2</v>
      </c>
    </row>
    <row r="11" spans="1:18" x14ac:dyDescent="0.25">
      <c r="A11" s="3">
        <v>42470</v>
      </c>
      <c r="B11" s="3" t="s">
        <v>9</v>
      </c>
      <c r="C11" s="2">
        <v>2936.08</v>
      </c>
      <c r="D11" s="2">
        <v>0</v>
      </c>
      <c r="E11" s="2">
        <v>1.0765626666667001</v>
      </c>
      <c r="F11" s="2">
        <v>10.765626666667</v>
      </c>
      <c r="H11" s="15" t="str">
        <f>IF(G11,TEXT(LOOKUP(,-1/(G$1:G10&lt;&gt;""),A$2:A11),"[$-FC19]\c Д ММММ ГГГГ \г\.")&amp;TEXT(A11,"[$-FC19] по Д ММММ ГГГГ \г\."),"")</f>
        <v/>
      </c>
      <c r="I11" s="16" t="str">
        <f>IF($G11,SUM(E$1:E11)-SUM(I$1:I10),"")</f>
        <v/>
      </c>
      <c r="J11" s="14" t="str">
        <f>IF($G11,COUNT(F$1:F11)-SUM(J$1:J10),"")</f>
        <v/>
      </c>
      <c r="P11" s="14" t="str">
        <f t="array" ref="P11">IFERROR(INDEX(H$1:H$999,SMALL(IF(G$2:G$999,ROW(G$2:G$999)),ROW(P10))),"")</f>
        <v/>
      </c>
      <c r="Q11" s="16" t="str">
        <f t="shared" si="0"/>
        <v/>
      </c>
      <c r="R11" s="14" t="str">
        <f t="shared" si="1"/>
        <v/>
      </c>
    </row>
    <row r="12" spans="1:18" x14ac:dyDescent="0.25">
      <c r="A12" s="3">
        <v>42471</v>
      </c>
      <c r="B12" s="3" t="s">
        <v>10</v>
      </c>
      <c r="C12" s="2">
        <v>2936.08</v>
      </c>
      <c r="D12" s="2">
        <v>0</v>
      </c>
      <c r="E12" s="2">
        <v>1.0765626666667001</v>
      </c>
      <c r="F12" s="2">
        <v>11.8421893333337</v>
      </c>
      <c r="H12" s="15" t="str">
        <f>IF(G12,TEXT(LOOKUP(,-1/(G$1:G11&lt;&gt;""),A$2:A12),"[$-FC19]\c Д ММММ ГГГГ \г\.")&amp;TEXT(A12,"[$-FC19] по Д ММММ ГГГГ \г\."),"")</f>
        <v/>
      </c>
      <c r="I12" s="16" t="str">
        <f>IF($G12,SUM(E$1:E12)-SUM(I$1:I11),"")</f>
        <v/>
      </c>
      <c r="J12" s="14" t="str">
        <f>IF($G12,COUNT(F$1:F12)-SUM(J$1:J11),"")</f>
        <v/>
      </c>
      <c r="P12" s="14" t="str">
        <f t="array" ref="P12">IFERROR(INDEX(H$1:H$999,SMALL(IF(G$2:G$999,ROW(G$2:G$999)),ROW(P11))),"")</f>
        <v/>
      </c>
      <c r="Q12" s="16" t="str">
        <f t="shared" si="0"/>
        <v/>
      </c>
      <c r="R12" s="14" t="str">
        <f t="shared" si="1"/>
        <v/>
      </c>
    </row>
    <row r="13" spans="1:18" x14ac:dyDescent="0.25">
      <c r="A13" s="3">
        <v>42472</v>
      </c>
      <c r="B13" s="3" t="s">
        <v>11</v>
      </c>
      <c r="C13" s="2">
        <v>2936.08</v>
      </c>
      <c r="D13" s="2">
        <v>0</v>
      </c>
      <c r="E13" s="2">
        <v>1.0765626666667001</v>
      </c>
      <c r="F13" s="2">
        <v>12.918752000000399</v>
      </c>
      <c r="H13" s="15" t="str">
        <f>IF(G13,TEXT(LOOKUP(,-1/(G$1:G12&lt;&gt;""),A$2:A13),"[$-FC19]\c Д ММММ ГГГГ \г\.")&amp;TEXT(A13,"[$-FC19] по Д ММММ ГГГГ \г\."),"")</f>
        <v/>
      </c>
      <c r="I13" s="16" t="str">
        <f>IF($G13,SUM(E$1:E13)-SUM(I$1:I12),"")</f>
        <v/>
      </c>
      <c r="J13" s="14" t="str">
        <f>IF($G13,COUNT(F$1:F13)-SUM(J$1:J12),"")</f>
        <v/>
      </c>
      <c r="P13" s="14" t="str">
        <f t="array" ref="P13">IFERROR(INDEX(H$1:H$999,SMALL(IF(G$2:G$999,ROW(G$2:G$999)),ROW(P12))),"")</f>
        <v/>
      </c>
      <c r="Q13" s="16" t="str">
        <f t="shared" si="0"/>
        <v/>
      </c>
      <c r="R13" s="14" t="str">
        <f t="shared" si="1"/>
        <v/>
      </c>
    </row>
    <row r="14" spans="1:18" x14ac:dyDescent="0.25">
      <c r="A14" s="3">
        <v>42473</v>
      </c>
      <c r="B14" s="3" t="s">
        <v>12</v>
      </c>
      <c r="C14" s="2">
        <v>2936.08</v>
      </c>
      <c r="D14" s="2">
        <v>0</v>
      </c>
      <c r="E14" s="2">
        <v>1.0765626666667001</v>
      </c>
      <c r="F14" s="2">
        <v>13.995314666667101</v>
      </c>
      <c r="H14" s="15" t="str">
        <f>IF(G14,TEXT(LOOKUP(,-1/(G$1:G13&lt;&gt;""),A$2:A14),"[$-FC19]\c Д ММММ ГГГГ \г\.")&amp;TEXT(A14,"[$-FC19] по Д ММММ ГГГГ \г\."),"")</f>
        <v/>
      </c>
      <c r="I14" s="16" t="str">
        <f>IF($G14,SUM(E$1:E14)-SUM(I$1:I13),"")</f>
        <v/>
      </c>
      <c r="J14" s="14" t="str">
        <f>IF($G14,COUNT(F$1:F14)-SUM(J$1:J13),"")</f>
        <v/>
      </c>
      <c r="P14" s="14" t="str">
        <f t="array" ref="P14">IFERROR(INDEX(H$1:H$999,SMALL(IF(G$2:G$999,ROW(G$2:G$999)),ROW(P13))),"")</f>
        <v/>
      </c>
      <c r="Q14" s="16" t="str">
        <f t="shared" si="0"/>
        <v/>
      </c>
      <c r="R14" s="14" t="str">
        <f t="shared" si="1"/>
        <v/>
      </c>
    </row>
    <row r="15" spans="1:18" x14ac:dyDescent="0.25">
      <c r="A15" s="3">
        <v>42474</v>
      </c>
      <c r="B15" s="3" t="s">
        <v>13</v>
      </c>
      <c r="C15" s="2">
        <v>2936.08</v>
      </c>
      <c r="D15" s="2">
        <v>0</v>
      </c>
      <c r="E15" s="2">
        <v>1.0765626666667001</v>
      </c>
      <c r="F15" s="2">
        <v>15.0718773333338</v>
      </c>
      <c r="H15" s="15" t="str">
        <f>IF(G15,TEXT(LOOKUP(,-1/(G$1:G14&lt;&gt;""),A$2:A15),"[$-FC19]\c Д ММММ ГГГГ \г\.")&amp;TEXT(A15,"[$-FC19] по Д ММММ ГГГГ \г\."),"")</f>
        <v/>
      </c>
      <c r="I15" s="16" t="str">
        <f>IF($G15,SUM(E$1:E15)-SUM(I$1:I14),"")</f>
        <v/>
      </c>
      <c r="J15" s="14" t="str">
        <f>IF($G15,COUNT(F$1:F15)-SUM(J$1:J14),"")</f>
        <v/>
      </c>
      <c r="P15" s="14" t="str">
        <f t="array" ref="P15">IFERROR(INDEX(H$1:H$999,SMALL(IF(G$2:G$999,ROW(G$2:G$999)),ROW(P14))),"")</f>
        <v/>
      </c>
      <c r="Q15" s="16" t="str">
        <f t="shared" si="0"/>
        <v/>
      </c>
      <c r="R15" s="14" t="str">
        <f t="shared" si="1"/>
        <v/>
      </c>
    </row>
    <row r="16" spans="1:18" x14ac:dyDescent="0.25">
      <c r="A16" s="3">
        <v>42475</v>
      </c>
      <c r="B16" s="3" t="s">
        <v>14</v>
      </c>
      <c r="C16" s="2">
        <v>2936.08</v>
      </c>
      <c r="D16" s="2">
        <v>0</v>
      </c>
      <c r="E16" s="2">
        <v>1.0765626666667001</v>
      </c>
      <c r="F16" s="2">
        <v>16.148440000000502</v>
      </c>
      <c r="H16" s="15" t="str">
        <f>IF(G16,TEXT(LOOKUP(,-1/(G$1:G15&lt;&gt;""),A$2:A16),"[$-FC19]\c Д ММММ ГГГГ \г\.")&amp;TEXT(A16,"[$-FC19] по Д ММММ ГГГГ \г\."),"")</f>
        <v/>
      </c>
      <c r="I16" s="16" t="str">
        <f>IF($G16,SUM(E$1:E16)-SUM(I$1:I15),"")</f>
        <v/>
      </c>
      <c r="J16" s="14" t="str">
        <f>IF($G16,COUNT(F$1:F16)-SUM(J$1:J15),"")</f>
        <v/>
      </c>
      <c r="P16" s="14" t="str">
        <f t="array" ref="P16">IFERROR(INDEX(H$1:H$999,SMALL(IF(G$2:G$999,ROW(G$2:G$999)),ROW(P15))),"")</f>
        <v/>
      </c>
      <c r="Q16" s="16" t="str">
        <f t="shared" si="0"/>
        <v/>
      </c>
      <c r="R16" s="14" t="str">
        <f t="shared" si="1"/>
        <v/>
      </c>
    </row>
    <row r="17" spans="1:18" x14ac:dyDescent="0.25">
      <c r="A17" s="3">
        <v>42476</v>
      </c>
      <c r="B17" s="3" t="s">
        <v>15</v>
      </c>
      <c r="C17" s="2">
        <v>2936.08</v>
      </c>
      <c r="D17" s="2">
        <v>0</v>
      </c>
      <c r="E17" s="2">
        <v>1.0765626666667001</v>
      </c>
      <c r="F17" s="2">
        <v>17.225002666667201</v>
      </c>
      <c r="H17" s="15" t="str">
        <f>IF(G17,TEXT(LOOKUP(,-1/(G$1:G16&lt;&gt;""),A$2:A17),"[$-FC19]\c Д ММММ ГГГГ \г\.")&amp;TEXT(A17,"[$-FC19] по Д ММММ ГГГГ \г\."),"")</f>
        <v/>
      </c>
      <c r="I17" s="16" t="str">
        <f>IF($G17,SUM(E$1:E17)-SUM(I$1:I16),"")</f>
        <v/>
      </c>
      <c r="J17" s="14" t="str">
        <f>IF($G17,COUNT(F$1:F17)-SUM(J$1:J16),"")</f>
        <v/>
      </c>
      <c r="P17" s="14" t="str">
        <f t="array" ref="P17">IFERROR(INDEX(H$1:H$999,SMALL(IF(G$2:G$999,ROW(G$2:G$999)),ROW(P16))),"")</f>
        <v/>
      </c>
      <c r="Q17" s="16" t="str">
        <f t="shared" si="0"/>
        <v/>
      </c>
      <c r="R17" s="14" t="str">
        <f t="shared" si="1"/>
        <v/>
      </c>
    </row>
    <row r="18" spans="1:18" x14ac:dyDescent="0.25">
      <c r="A18" s="3">
        <v>42477</v>
      </c>
      <c r="B18" s="3" t="s">
        <v>16</v>
      </c>
      <c r="C18" s="2">
        <v>2936.08</v>
      </c>
      <c r="D18" s="2">
        <v>0</v>
      </c>
      <c r="E18" s="2">
        <v>1.0765626666667001</v>
      </c>
      <c r="F18" s="2">
        <v>18.301565333333901</v>
      </c>
      <c r="H18" s="15" t="str">
        <f>IF(G18,TEXT(LOOKUP(,-1/(G$1:G17&lt;&gt;""),A$2:A18),"[$-FC19]\c Д ММММ ГГГГ \г\.")&amp;TEXT(A18,"[$-FC19] по Д ММММ ГГГГ \г\."),"")</f>
        <v/>
      </c>
      <c r="I18" s="16" t="str">
        <f>IF($G18,SUM(E$1:E18)-SUM(I$1:I17),"")</f>
        <v/>
      </c>
      <c r="J18" s="14" t="str">
        <f>IF($G18,COUNT(F$1:F18)-SUM(J$1:J17),"")</f>
        <v/>
      </c>
      <c r="P18" s="14" t="str">
        <f t="array" ref="P18">IFERROR(INDEX(H$1:H$999,SMALL(IF(G$2:G$999,ROW(G$2:G$999)),ROW(P17))),"")</f>
        <v/>
      </c>
      <c r="Q18" s="16" t="str">
        <f t="shared" si="0"/>
        <v/>
      </c>
      <c r="R18" s="14" t="str">
        <f t="shared" si="1"/>
        <v/>
      </c>
    </row>
    <row r="19" spans="1:18" x14ac:dyDescent="0.25">
      <c r="A19" s="3">
        <v>42478</v>
      </c>
      <c r="B19" s="3" t="s">
        <v>17</v>
      </c>
      <c r="C19" s="2">
        <v>2936.08</v>
      </c>
      <c r="D19" s="2">
        <v>0</v>
      </c>
      <c r="E19" s="2">
        <v>1.0765626666667001</v>
      </c>
      <c r="F19" s="2">
        <v>19.378128000000601</v>
      </c>
      <c r="H19" s="15" t="str">
        <f>IF(G19,TEXT(LOOKUP(,-1/(G$1:G18&lt;&gt;""),A$2:A19),"[$-FC19]\c Д ММММ ГГГГ \г\.")&amp;TEXT(A19,"[$-FC19] по Д ММММ ГГГГ \г\."),"")</f>
        <v/>
      </c>
      <c r="I19" s="16" t="str">
        <f>IF($G19,SUM(E$1:E19)-SUM(I$1:I18),"")</f>
        <v/>
      </c>
      <c r="J19" s="14" t="str">
        <f>IF($G19,COUNT(F$1:F19)-SUM(J$1:J18),"")</f>
        <v/>
      </c>
      <c r="P19" s="14" t="str">
        <f t="array" ref="P19">IFERROR(INDEX(H$1:H$999,SMALL(IF(G$2:G$999,ROW(G$2:G$999)),ROW(P18))),"")</f>
        <v/>
      </c>
      <c r="Q19" s="16" t="str">
        <f t="shared" si="0"/>
        <v/>
      </c>
      <c r="R19" s="14" t="str">
        <f t="shared" si="1"/>
        <v/>
      </c>
    </row>
    <row r="20" spans="1:18" x14ac:dyDescent="0.25">
      <c r="A20" s="3">
        <v>42479</v>
      </c>
      <c r="B20" s="3" t="s">
        <v>18</v>
      </c>
      <c r="C20" s="2">
        <v>2936.08</v>
      </c>
      <c r="D20" s="2">
        <v>0</v>
      </c>
      <c r="E20" s="2">
        <v>1.0765626666667001</v>
      </c>
      <c r="F20" s="2">
        <v>20.4546906666673</v>
      </c>
      <c r="H20" s="15" t="str">
        <f>IF(G20,TEXT(LOOKUP(,-1/(G$1:G19&lt;&gt;""),A$2:A20),"[$-FC19]\c Д ММММ ГГГГ \г\.")&amp;TEXT(A20,"[$-FC19] по Д ММММ ГГГГ \г\."),"")</f>
        <v/>
      </c>
      <c r="I20" s="16" t="str">
        <f>IF($G20,SUM(E$1:E20)-SUM(I$1:I19),"")</f>
        <v/>
      </c>
      <c r="J20" s="14" t="str">
        <f>IF($G20,COUNT(F$1:F20)-SUM(J$1:J19),"")</f>
        <v/>
      </c>
    </row>
    <row r="21" spans="1:18" x14ac:dyDescent="0.25">
      <c r="A21" s="3">
        <v>42480</v>
      </c>
      <c r="B21" s="3" t="s">
        <v>19</v>
      </c>
      <c r="C21" s="2">
        <v>2936.08</v>
      </c>
      <c r="D21" s="2">
        <v>0</v>
      </c>
      <c r="E21" s="2">
        <v>1.0765626666667001</v>
      </c>
      <c r="F21" s="2">
        <v>21.531253333334</v>
      </c>
      <c r="G21">
        <v>1</v>
      </c>
      <c r="H21" s="15" t="str">
        <f>IF(G21,TEXT(LOOKUP(,-1/(G$1:G20&lt;&gt;""),A$2:A21),"[$-FC19]\c Д ММММ ГГГГ \г\.")&amp;TEXT(A21,"[$-FC19] по Д ММММ ГГГГ \г\."),"")</f>
        <v>c 1 апреля 2016 г. по 20 апреля 2016 г.</v>
      </c>
      <c r="I21" s="16">
        <f>IF($G21,SUM(E$1:E21)-SUM(I$1:I20),"")</f>
        <v>21.531253333333996</v>
      </c>
      <c r="J21" s="14">
        <f>IF($G21,COUNT(F$1:F21)-SUM(J$1:J20),"")</f>
        <v>20</v>
      </c>
      <c r="K21" s="2" t="s">
        <v>84</v>
      </c>
      <c r="L21">
        <v>21.53</v>
      </c>
      <c r="M21">
        <v>20</v>
      </c>
    </row>
    <row r="22" spans="1:18" x14ac:dyDescent="0.25">
      <c r="A22" s="5">
        <v>42481</v>
      </c>
      <c r="B22" s="5" t="s">
        <v>20</v>
      </c>
      <c r="C22" s="4">
        <v>3455.8</v>
      </c>
      <c r="D22" s="4">
        <v>0</v>
      </c>
      <c r="E22" s="4">
        <v>1.2671266666667</v>
      </c>
      <c r="F22" s="4">
        <v>22.798380000000702</v>
      </c>
      <c r="H22" s="15" t="str">
        <f>IF(G22,TEXT(LOOKUP(,-1/(G$1:G21&lt;&gt;""),A$2:A22),"[$-FC19]\c Д ММММ ГГГГ \г\.")&amp;TEXT(A22,"[$-FC19] по Д ММММ ГГГГ \г\."),"")</f>
        <v/>
      </c>
      <c r="I22" s="16" t="str">
        <f>IF($G22,SUM(E$1:E22)-SUM(I$1:I21),"")</f>
        <v/>
      </c>
      <c r="J22" s="14" t="str">
        <f>IF($G22,COUNT(F$1:F22)-SUM(J$1:J21),"")</f>
        <v/>
      </c>
      <c r="M22" t="s">
        <v>92</v>
      </c>
    </row>
    <row r="23" spans="1:18" x14ac:dyDescent="0.25">
      <c r="A23" s="5">
        <v>42482</v>
      </c>
      <c r="B23" s="5" t="s">
        <v>21</v>
      </c>
      <c r="C23" s="4">
        <v>3455.8</v>
      </c>
      <c r="D23" s="4">
        <v>0</v>
      </c>
      <c r="E23" s="4">
        <v>1.2671266666667</v>
      </c>
      <c r="F23" s="4">
        <v>24.0655066666674</v>
      </c>
      <c r="G23">
        <v>1</v>
      </c>
      <c r="H23" s="15" t="str">
        <f>IF(G23,TEXT(LOOKUP(,-1/(G$1:G22&lt;&gt;""),A$2:A23),"[$-FC19]\c Д ММММ ГГГГ \г\.")&amp;TEXT(A23,"[$-FC19] по Д ММММ ГГГГ \г\."),"")</f>
        <v>c 21 апреля 2016 г. по 22 апреля 2016 г.</v>
      </c>
      <c r="I23" s="16">
        <f>IF($G23,SUM(E$1:E23)-SUM(I$1:I22),"")</f>
        <v>2.5342533333334032</v>
      </c>
      <c r="J23" s="14">
        <f>IF($G23,COUNT(F$1:F23)-SUM(J$1:J22),"")</f>
        <v>2</v>
      </c>
      <c r="K23" s="4" t="s">
        <v>83</v>
      </c>
      <c r="L23">
        <v>5.53</v>
      </c>
      <c r="M23">
        <v>2</v>
      </c>
    </row>
    <row r="24" spans="1:18" x14ac:dyDescent="0.25">
      <c r="A24" s="7">
        <v>42483</v>
      </c>
      <c r="B24" s="7" t="s">
        <v>22</v>
      </c>
      <c r="C24" s="6">
        <v>3455.8</v>
      </c>
      <c r="D24" s="6">
        <v>0</v>
      </c>
      <c r="E24" s="6">
        <v>1.2671266666667</v>
      </c>
      <c r="F24" s="6">
        <v>25.332633333334101</v>
      </c>
      <c r="H24" s="15" t="str">
        <f>IF(G24,TEXT(LOOKUP(,-1/(G$1:G23&lt;&gt;""),A$2:A24),"[$-FC19]\c Д ММММ ГГГГ \г\.")&amp;TEXT(A24,"[$-FC19] по Д ММММ ГГГГ \г\."),"")</f>
        <v/>
      </c>
      <c r="I24" s="16" t="str">
        <f>IF($G24,SUM(E$1:E24)-SUM(I$1:I23),"")</f>
        <v/>
      </c>
      <c r="J24" s="14" t="str">
        <f>IF($G24,COUNT(F$1:F24)-SUM(J$1:J23),"")</f>
        <v/>
      </c>
      <c r="M24" t="s">
        <v>92</v>
      </c>
    </row>
    <row r="25" spans="1:18" x14ac:dyDescent="0.25">
      <c r="A25" s="7">
        <v>42484</v>
      </c>
      <c r="B25" s="7" t="s">
        <v>23</v>
      </c>
      <c r="C25" s="6">
        <v>3455.8</v>
      </c>
      <c r="D25" s="6">
        <v>0</v>
      </c>
      <c r="E25" s="6">
        <v>1.2671266666667</v>
      </c>
      <c r="F25" s="6">
        <v>26.599760000000799</v>
      </c>
      <c r="H25" s="15" t="str">
        <f>IF(G25,TEXT(LOOKUP(,-1/(G$1:G24&lt;&gt;""),A$2:A25),"[$-FC19]\c Д ММММ ГГГГ \г\.")&amp;TEXT(A25,"[$-FC19] по Д ММММ ГГГГ \г\."),"")</f>
        <v/>
      </c>
      <c r="I25" s="16" t="str">
        <f>IF($G25,SUM(E$1:E25)-SUM(I$1:I24),"")</f>
        <v/>
      </c>
      <c r="J25" s="14" t="str">
        <f>IF($G25,COUNT(F$1:F25)-SUM(J$1:J24),"")</f>
        <v/>
      </c>
      <c r="M25" t="s">
        <v>92</v>
      </c>
    </row>
    <row r="26" spans="1:18" x14ac:dyDescent="0.25">
      <c r="A26" s="7">
        <v>42485</v>
      </c>
      <c r="B26" s="7" t="s">
        <v>24</v>
      </c>
      <c r="C26" s="6">
        <v>3455.8</v>
      </c>
      <c r="D26" s="6">
        <v>0</v>
      </c>
      <c r="E26" s="6">
        <v>1.2671266666667</v>
      </c>
      <c r="F26" s="6">
        <v>27.866886666667501</v>
      </c>
      <c r="H26" s="15" t="str">
        <f>IF(G26,TEXT(LOOKUP(,-1/(G$1:G25&lt;&gt;""),A$2:A26),"[$-FC19]\c Д ММММ ГГГГ \г\.")&amp;TEXT(A26,"[$-FC19] по Д ММММ ГГГГ \г\."),"")</f>
        <v/>
      </c>
      <c r="I26" s="16" t="str">
        <f>IF($G26,SUM(E$1:E26)-SUM(I$1:I25),"")</f>
        <v/>
      </c>
      <c r="J26" s="14" t="str">
        <f>IF($G26,COUNT(F$1:F26)-SUM(J$1:J25),"")</f>
        <v/>
      </c>
      <c r="M26" t="s">
        <v>92</v>
      </c>
    </row>
    <row r="27" spans="1:18" x14ac:dyDescent="0.25">
      <c r="A27" s="7">
        <v>42486</v>
      </c>
      <c r="B27" s="7" t="s">
        <v>25</v>
      </c>
      <c r="C27" s="6">
        <v>3455.8</v>
      </c>
      <c r="D27" s="6">
        <v>0</v>
      </c>
      <c r="E27" s="6">
        <v>1.2671266666667</v>
      </c>
      <c r="F27" s="6">
        <v>29.134013333334199</v>
      </c>
      <c r="H27" s="15" t="str">
        <f>IF(G27,TEXT(LOOKUP(,-1/(G$1:G26&lt;&gt;""),A$2:A27),"[$-FC19]\c Д ММММ ГГГГ \г\.")&amp;TEXT(A27,"[$-FC19] по Д ММММ ГГГГ \г\."),"")</f>
        <v/>
      </c>
      <c r="I27" s="16" t="str">
        <f>IF($G27,SUM(E$1:E27)-SUM(I$1:I26),"")</f>
        <v/>
      </c>
      <c r="J27" s="14" t="str">
        <f>IF($G27,COUNT(F$1:F27)-SUM(J$1:J26),"")</f>
        <v/>
      </c>
      <c r="M27" t="s">
        <v>92</v>
      </c>
    </row>
    <row r="28" spans="1:18" x14ac:dyDescent="0.25">
      <c r="A28" s="7">
        <v>42487</v>
      </c>
      <c r="B28" s="7" t="s">
        <v>26</v>
      </c>
      <c r="C28" s="6">
        <v>3455.8</v>
      </c>
      <c r="D28" s="6">
        <v>0</v>
      </c>
      <c r="E28" s="6">
        <v>1.2671266666667</v>
      </c>
      <c r="F28" s="6">
        <v>30.4011400000009</v>
      </c>
      <c r="H28" s="15" t="str">
        <f>IF(G28,TEXT(LOOKUP(,-1/(G$1:G27&lt;&gt;""),A$2:A28),"[$-FC19]\c Д ММММ ГГГГ \г\.")&amp;TEXT(A28,"[$-FC19] по Д ММММ ГГГГ \г\."),"")</f>
        <v/>
      </c>
      <c r="I28" s="16" t="str">
        <f>IF($G28,SUM(E$1:E28)-SUM(I$1:I27),"")</f>
        <v/>
      </c>
      <c r="J28" s="14" t="str">
        <f>IF($G28,COUNT(F$1:F28)-SUM(J$1:J27),"")</f>
        <v/>
      </c>
      <c r="M28" t="s">
        <v>92</v>
      </c>
    </row>
    <row r="29" spans="1:18" x14ac:dyDescent="0.25">
      <c r="A29" s="7">
        <v>42488</v>
      </c>
      <c r="B29" s="7" t="s">
        <v>27</v>
      </c>
      <c r="C29" s="6">
        <v>3455.8</v>
      </c>
      <c r="D29" s="6">
        <v>0</v>
      </c>
      <c r="E29" s="6">
        <v>1.2671266666667</v>
      </c>
      <c r="F29" s="6">
        <v>31.668266666667598</v>
      </c>
      <c r="H29" s="15" t="str">
        <f>IF(G29,TEXT(LOOKUP(,-1/(G$1:G28&lt;&gt;""),A$2:A29),"[$-FC19]\c Д ММММ ГГГГ \г\.")&amp;TEXT(A29,"[$-FC19] по Д ММММ ГГГГ \г\."),"")</f>
        <v/>
      </c>
      <c r="I29" s="16" t="str">
        <f>IF($G29,SUM(E$1:E29)-SUM(I$1:I28),"")</f>
        <v/>
      </c>
      <c r="J29" s="14" t="str">
        <f>IF($G29,COUNT(F$1:F29)-SUM(J$1:J28),"")</f>
        <v/>
      </c>
      <c r="M29" t="s">
        <v>92</v>
      </c>
    </row>
    <row r="30" spans="1:18" x14ac:dyDescent="0.25">
      <c r="A30" s="7">
        <v>42489</v>
      </c>
      <c r="B30" s="7" t="s">
        <v>28</v>
      </c>
      <c r="C30" s="6">
        <v>3455.8</v>
      </c>
      <c r="D30" s="6">
        <v>0</v>
      </c>
      <c r="E30" s="6">
        <v>1.2671266666667</v>
      </c>
      <c r="F30" s="6">
        <v>32.935393333334297</v>
      </c>
      <c r="H30" s="15" t="str">
        <f>IF(G30,TEXT(LOOKUP(,-1/(G$1:G29&lt;&gt;""),A$2:A30),"[$-FC19]\c Д ММММ ГГГГ \г\.")&amp;TEXT(A30,"[$-FC19] по Д ММММ ГГГГ \г\."),"")</f>
        <v/>
      </c>
      <c r="I30" s="16" t="str">
        <f>IF($G30,SUM(E$1:E30)-SUM(I$1:I29),"")</f>
        <v/>
      </c>
      <c r="J30" s="14" t="str">
        <f>IF($G30,COUNT(F$1:F30)-SUM(J$1:J29),"")</f>
        <v/>
      </c>
      <c r="M30" t="s">
        <v>92</v>
      </c>
    </row>
    <row r="31" spans="1:18" x14ac:dyDescent="0.25">
      <c r="A31" s="7">
        <v>42490</v>
      </c>
      <c r="B31" s="7" t="s">
        <v>29</v>
      </c>
      <c r="C31" s="6">
        <v>3455.8</v>
      </c>
      <c r="D31" s="6">
        <v>0</v>
      </c>
      <c r="E31" s="6">
        <v>1.2671266666667</v>
      </c>
      <c r="F31" s="6">
        <v>34.202520000001002</v>
      </c>
      <c r="H31" s="15" t="str">
        <f>IF(G31,TEXT(LOOKUP(,-1/(G$1:G30&lt;&gt;""),A$2:A31),"[$-FC19]\c Д ММММ ГГГГ \г\.")&amp;TEXT(A31,"[$-FC19] по Д ММММ ГГГГ \г\."),"")</f>
        <v/>
      </c>
      <c r="I31" s="16" t="str">
        <f>IF($G31,SUM(E$1:E31)-SUM(I$1:I30),"")</f>
        <v/>
      </c>
      <c r="J31" s="14" t="str">
        <f>IF($G31,COUNT(F$1:F31)-SUM(J$1:J30),"")</f>
        <v/>
      </c>
      <c r="M31" t="s">
        <v>92</v>
      </c>
    </row>
    <row r="32" spans="1:18" x14ac:dyDescent="0.25">
      <c r="A32" s="7">
        <v>42491</v>
      </c>
      <c r="B32" s="7" t="s">
        <v>30</v>
      </c>
      <c r="C32" s="6">
        <v>3455.8</v>
      </c>
      <c r="D32" s="6">
        <v>0</v>
      </c>
      <c r="E32" s="6">
        <v>1.2671266666667</v>
      </c>
      <c r="F32" s="6">
        <v>35.4696466666677</v>
      </c>
      <c r="H32" s="15" t="str">
        <f>IF(G32,TEXT(LOOKUP(,-1/(G$1:G31&lt;&gt;""),A$2:A32),"[$-FC19]\c Д ММММ ГГГГ \г\.")&amp;TEXT(A32,"[$-FC19] по Д ММММ ГГГГ \г\."),"")</f>
        <v/>
      </c>
      <c r="I32" s="16" t="str">
        <f>IF($G32,SUM(E$1:E32)-SUM(I$1:I31),"")</f>
        <v/>
      </c>
      <c r="J32" s="14" t="str">
        <f>IF($G32,COUNT(F$1:F32)-SUM(J$1:J31),"")</f>
        <v/>
      </c>
      <c r="M32" t="s">
        <v>92</v>
      </c>
    </row>
    <row r="33" spans="1:13" x14ac:dyDescent="0.25">
      <c r="A33" s="7">
        <v>42492</v>
      </c>
      <c r="B33" s="7" t="s">
        <v>31</v>
      </c>
      <c r="C33" s="6">
        <v>3455.8</v>
      </c>
      <c r="D33" s="6">
        <v>0</v>
      </c>
      <c r="E33" s="6">
        <v>1.2671266666667</v>
      </c>
      <c r="F33" s="6">
        <v>36.736773333334398</v>
      </c>
      <c r="H33" s="15" t="str">
        <f>IF(G33,TEXT(LOOKUP(,-1/(G$1:G32&lt;&gt;""),A$2:A33),"[$-FC19]\c Д ММММ ГГГГ \г\.")&amp;TEXT(A33,"[$-FC19] по Д ММММ ГГГГ \г\."),"")</f>
        <v/>
      </c>
      <c r="I33" s="16" t="str">
        <f>IF($G33,SUM(E$1:E33)-SUM(I$1:I32),"")</f>
        <v/>
      </c>
      <c r="J33" s="14" t="str">
        <f>IF($G33,COUNT(F$1:F33)-SUM(J$1:J32),"")</f>
        <v/>
      </c>
      <c r="M33" t="s">
        <v>92</v>
      </c>
    </row>
    <row r="34" spans="1:13" x14ac:dyDescent="0.25">
      <c r="A34" s="7">
        <v>42493</v>
      </c>
      <c r="B34" s="7" t="s">
        <v>32</v>
      </c>
      <c r="C34" s="6">
        <v>3455.8</v>
      </c>
      <c r="D34" s="6">
        <v>0</v>
      </c>
      <c r="E34" s="6">
        <v>1.2671266666667</v>
      </c>
      <c r="F34" s="6">
        <v>38.003900000001103</v>
      </c>
      <c r="H34" s="15" t="str">
        <f>IF(G34,TEXT(LOOKUP(,-1/(G$1:G33&lt;&gt;""),A$2:A34),"[$-FC19]\c Д ММММ ГГГГ \г\.")&amp;TEXT(A34,"[$-FC19] по Д ММММ ГГГГ \г\."),"")</f>
        <v/>
      </c>
      <c r="I34" s="16" t="str">
        <f>IF($G34,SUM(E$1:E34)-SUM(I$1:I33),"")</f>
        <v/>
      </c>
      <c r="J34" s="14" t="str">
        <f>IF($G34,COUNT(F$1:F34)-SUM(J$1:J33),"")</f>
        <v/>
      </c>
      <c r="M34" t="s">
        <v>92</v>
      </c>
    </row>
    <row r="35" spans="1:13" x14ac:dyDescent="0.25">
      <c r="A35" s="7">
        <v>42494</v>
      </c>
      <c r="B35" s="7" t="s">
        <v>33</v>
      </c>
      <c r="C35" s="6">
        <v>3455.8</v>
      </c>
      <c r="D35" s="6">
        <v>1000</v>
      </c>
      <c r="E35" s="6">
        <v>1.2671266666667</v>
      </c>
      <c r="F35" s="6">
        <v>39.271026666667801</v>
      </c>
      <c r="G35">
        <v>1</v>
      </c>
      <c r="H35" s="15" t="str">
        <f>IF(G35,TEXT(LOOKUP(,-1/(G$1:G34&lt;&gt;""),A$2:A35),"[$-FC19]\c Д ММММ ГГГГ \г\.")&amp;TEXT(A35,"[$-FC19] по Д ММММ ГГГГ \г\."),"")</f>
        <v>c 23 апреля 2016 г. по 4 мая 2016 г.</v>
      </c>
      <c r="I35" s="16">
        <f>IF($G35,SUM(E$1:E35)-SUM(I$1:I34),"")</f>
        <v>15.205520000000401</v>
      </c>
      <c r="J35" s="14">
        <f>IF($G35,COUNT(F$1:F35)-SUM(J$1:J34),"")</f>
        <v>12</v>
      </c>
      <c r="K35" s="6" t="s">
        <v>85</v>
      </c>
      <c r="L35">
        <v>15.21</v>
      </c>
      <c r="M35">
        <v>12</v>
      </c>
    </row>
    <row r="36" spans="1:13" x14ac:dyDescent="0.25">
      <c r="A36" s="9">
        <v>42495</v>
      </c>
      <c r="B36" s="9" t="s">
        <v>34</v>
      </c>
      <c r="C36" s="8">
        <v>2455.8000000000002</v>
      </c>
      <c r="D36" s="8">
        <v>0</v>
      </c>
      <c r="E36" s="8">
        <v>0.90046000000000004</v>
      </c>
      <c r="F36" s="8">
        <v>40.171486666667803</v>
      </c>
      <c r="H36" s="15" t="str">
        <f>IF(G36,TEXT(LOOKUP(,-1/(G$1:G35&lt;&gt;""),A$2:A36),"[$-FC19]\c Д ММММ ГГГГ \г\.")&amp;TEXT(A36,"[$-FC19] по Д ММММ ГГГГ \г\."),"")</f>
        <v/>
      </c>
      <c r="I36" s="16" t="str">
        <f>IF($G36,SUM(E$1:E36)-SUM(I$1:I35),"")</f>
        <v/>
      </c>
      <c r="J36" s="14" t="str">
        <f>IF($G36,COUNT(F$1:F36)-SUM(J$1:J35),"")</f>
        <v/>
      </c>
      <c r="M36" t="s">
        <v>92</v>
      </c>
    </row>
    <row r="37" spans="1:13" x14ac:dyDescent="0.25">
      <c r="A37" s="9">
        <v>42496</v>
      </c>
      <c r="B37" s="9" t="s">
        <v>35</v>
      </c>
      <c r="C37" s="8">
        <v>2455.8000000000002</v>
      </c>
      <c r="D37" s="8">
        <v>0</v>
      </c>
      <c r="E37" s="8">
        <v>0.90046000000000004</v>
      </c>
      <c r="F37" s="8">
        <v>41.071946666667799</v>
      </c>
      <c r="H37" s="15" t="str">
        <f>IF(G37,TEXT(LOOKUP(,-1/(G$1:G36&lt;&gt;""),A$2:A37),"[$-FC19]\c Д ММММ ГГГГ \г\.")&amp;TEXT(A37,"[$-FC19] по Д ММММ ГГГГ \г\."),"")</f>
        <v/>
      </c>
      <c r="I37" s="16" t="str">
        <f>IF($G37,SUM(E$1:E37)-SUM(I$1:I36),"")</f>
        <v/>
      </c>
      <c r="J37" s="14" t="str">
        <f>IF($G37,COUNT(F$1:F37)-SUM(J$1:J36),"")</f>
        <v/>
      </c>
      <c r="M37" t="s">
        <v>92</v>
      </c>
    </row>
    <row r="38" spans="1:13" x14ac:dyDescent="0.25">
      <c r="A38" s="9">
        <v>42497</v>
      </c>
      <c r="B38" s="9" t="s">
        <v>36</v>
      </c>
      <c r="C38" s="8">
        <v>2455.8000000000002</v>
      </c>
      <c r="D38" s="8">
        <v>0</v>
      </c>
      <c r="E38" s="8">
        <v>0.90046000000000004</v>
      </c>
      <c r="F38" s="8">
        <v>41.972406666667801</v>
      </c>
      <c r="H38" s="15" t="str">
        <f>IF(G38,TEXT(LOOKUP(,-1/(G$1:G37&lt;&gt;""),A$2:A38),"[$-FC19]\c Д ММММ ГГГГ \г\.")&amp;TEXT(A38,"[$-FC19] по Д ММММ ГГГГ \г\."),"")</f>
        <v/>
      </c>
      <c r="I38" s="16" t="str">
        <f>IF($G38,SUM(E$1:E38)-SUM(I$1:I37),"")</f>
        <v/>
      </c>
      <c r="J38" s="14" t="str">
        <f>IF($G38,COUNT(F$1:F38)-SUM(J$1:J37),"")</f>
        <v/>
      </c>
      <c r="M38" t="s">
        <v>92</v>
      </c>
    </row>
    <row r="39" spans="1:13" x14ac:dyDescent="0.25">
      <c r="A39" s="9">
        <v>42498</v>
      </c>
      <c r="B39" s="9" t="s">
        <v>37</v>
      </c>
      <c r="C39" s="8">
        <v>2455.8000000000002</v>
      </c>
      <c r="D39" s="8">
        <v>0</v>
      </c>
      <c r="E39" s="8">
        <v>0.90046000000000004</v>
      </c>
      <c r="F39" s="8">
        <v>42.872866666667797</v>
      </c>
      <c r="H39" s="15" t="str">
        <f>IF(G39,TEXT(LOOKUP(,-1/(G$1:G38&lt;&gt;""),A$2:A39),"[$-FC19]\c Д ММММ ГГГГ \г\.")&amp;TEXT(A39,"[$-FC19] по Д ММММ ГГГГ \г\."),"")</f>
        <v/>
      </c>
      <c r="I39" s="16" t="str">
        <f>IF($G39,SUM(E$1:E39)-SUM(I$1:I38),"")</f>
        <v/>
      </c>
      <c r="J39" s="14" t="str">
        <f>IF($G39,COUNT(F$1:F39)-SUM(J$1:J38),"")</f>
        <v/>
      </c>
      <c r="M39" t="s">
        <v>92</v>
      </c>
    </row>
    <row r="40" spans="1:13" x14ac:dyDescent="0.25">
      <c r="A40" s="9">
        <v>42499</v>
      </c>
      <c r="B40" s="9" t="s">
        <v>38</v>
      </c>
      <c r="C40" s="8">
        <v>2455.8000000000002</v>
      </c>
      <c r="D40" s="8">
        <v>0</v>
      </c>
      <c r="E40" s="8">
        <v>0.90046000000000004</v>
      </c>
      <c r="F40" s="8">
        <v>43.773326666667799</v>
      </c>
      <c r="H40" s="15" t="str">
        <f>IF(G40,TEXT(LOOKUP(,-1/(G$1:G39&lt;&gt;""),A$2:A40),"[$-FC19]\c Д ММММ ГГГГ \г\.")&amp;TEXT(A40,"[$-FC19] по Д ММММ ГГГГ \г\."),"")</f>
        <v/>
      </c>
      <c r="I40" s="16" t="str">
        <f>IF($G40,SUM(E$1:E40)-SUM(I$1:I39),"")</f>
        <v/>
      </c>
      <c r="J40" s="14" t="str">
        <f>IF($G40,COUNT(F$1:F40)-SUM(J$1:J39),"")</f>
        <v/>
      </c>
      <c r="M40" t="s">
        <v>92</v>
      </c>
    </row>
    <row r="41" spans="1:13" x14ac:dyDescent="0.25">
      <c r="A41" s="9">
        <v>42500</v>
      </c>
      <c r="B41" s="9" t="s">
        <v>39</v>
      </c>
      <c r="C41" s="8">
        <v>2455.8000000000002</v>
      </c>
      <c r="D41" s="8">
        <v>0</v>
      </c>
      <c r="E41" s="8">
        <v>0.90046000000000004</v>
      </c>
      <c r="F41" s="8">
        <v>44.673786666667802</v>
      </c>
      <c r="H41" s="15" t="str">
        <f>IF(G41,TEXT(LOOKUP(,-1/(G$1:G40&lt;&gt;""),A$2:A41),"[$-FC19]\c Д ММММ ГГГГ \г\.")&amp;TEXT(A41,"[$-FC19] по Д ММММ ГГГГ \г\."),"")</f>
        <v/>
      </c>
      <c r="I41" s="16" t="str">
        <f>IF($G41,SUM(E$1:E41)-SUM(I$1:I40),"")</f>
        <v/>
      </c>
      <c r="J41" s="14" t="str">
        <f>IF($G41,COUNT(F$1:F41)-SUM(J$1:J40),"")</f>
        <v/>
      </c>
      <c r="M41" t="s">
        <v>92</v>
      </c>
    </row>
    <row r="42" spans="1:13" x14ac:dyDescent="0.25">
      <c r="A42" s="9">
        <v>42501</v>
      </c>
      <c r="B42" s="9" t="s">
        <v>40</v>
      </c>
      <c r="C42" s="8">
        <v>2455.8000000000002</v>
      </c>
      <c r="D42" s="8">
        <v>0</v>
      </c>
      <c r="E42" s="8">
        <v>0.90046000000000004</v>
      </c>
      <c r="F42" s="8">
        <v>45.574246666667797</v>
      </c>
      <c r="H42" s="15" t="str">
        <f>IF(G42,TEXT(LOOKUP(,-1/(G$1:G41&lt;&gt;""),A$2:A42),"[$-FC19]\c Д ММММ ГГГГ \г\.")&amp;TEXT(A42,"[$-FC19] по Д ММММ ГГГГ \г\."),"")</f>
        <v/>
      </c>
      <c r="I42" s="16" t="str">
        <f>IF($G42,SUM(E$1:E42)-SUM(I$1:I41),"")</f>
        <v/>
      </c>
      <c r="J42" s="14" t="str">
        <f>IF($G42,COUNT(F$1:F42)-SUM(J$1:J41),"")</f>
        <v/>
      </c>
      <c r="M42" t="s">
        <v>92</v>
      </c>
    </row>
    <row r="43" spans="1:13" x14ac:dyDescent="0.25">
      <c r="A43" s="9">
        <v>42502</v>
      </c>
      <c r="B43" s="9" t="s">
        <v>41</v>
      </c>
      <c r="C43" s="8">
        <v>2455.8000000000002</v>
      </c>
      <c r="D43" s="8">
        <v>0</v>
      </c>
      <c r="E43" s="8">
        <v>0.90046000000000004</v>
      </c>
      <c r="F43" s="8">
        <v>46.474706666667799</v>
      </c>
      <c r="H43" s="15" t="str">
        <f>IF(G43,TEXT(LOOKUP(,-1/(G$1:G42&lt;&gt;""),A$2:A43),"[$-FC19]\c Д ММММ ГГГГ \г\.")&amp;TEXT(A43,"[$-FC19] по Д ММММ ГГГГ \г\."),"")</f>
        <v/>
      </c>
      <c r="I43" s="16" t="str">
        <f>IF($G43,SUM(E$1:E43)-SUM(I$1:I42),"")</f>
        <v/>
      </c>
      <c r="J43" s="14" t="str">
        <f>IF($G43,COUNT(F$1:F43)-SUM(J$1:J42),"")</f>
        <v/>
      </c>
      <c r="M43" t="s">
        <v>92</v>
      </c>
    </row>
    <row r="44" spans="1:13" x14ac:dyDescent="0.25">
      <c r="A44" s="9">
        <v>42503</v>
      </c>
      <c r="B44" s="9" t="s">
        <v>42</v>
      </c>
      <c r="C44" s="8">
        <v>2455.8000000000002</v>
      </c>
      <c r="D44" s="8">
        <v>0</v>
      </c>
      <c r="E44" s="8">
        <v>0.90046000000000004</v>
      </c>
      <c r="F44" s="8">
        <v>47.375166666667802</v>
      </c>
      <c r="H44" s="15" t="str">
        <f>IF(G44,TEXT(LOOKUP(,-1/(G$1:G43&lt;&gt;""),A$2:A44),"[$-FC19]\c Д ММММ ГГГГ \г\.")&amp;TEXT(A44,"[$-FC19] по Д ММММ ГГГГ \г\."),"")</f>
        <v/>
      </c>
      <c r="I44" s="16" t="str">
        <f>IF($G44,SUM(E$1:E44)-SUM(I$1:I43),"")</f>
        <v/>
      </c>
      <c r="J44" s="14" t="str">
        <f>IF($G44,COUNT(F$1:F44)-SUM(J$1:J43),"")</f>
        <v/>
      </c>
      <c r="M44" t="s">
        <v>92</v>
      </c>
    </row>
    <row r="45" spans="1:13" x14ac:dyDescent="0.25">
      <c r="A45" s="9">
        <v>42504</v>
      </c>
      <c r="B45" s="9" t="s">
        <v>43</v>
      </c>
      <c r="C45" s="8">
        <v>2455.8000000000002</v>
      </c>
      <c r="D45" s="8">
        <v>0</v>
      </c>
      <c r="E45" s="8">
        <v>0.90046000000000004</v>
      </c>
      <c r="F45" s="8">
        <v>48.275626666667797</v>
      </c>
      <c r="H45" s="15" t="str">
        <f>IF(G45,TEXT(LOOKUP(,-1/(G$1:G44&lt;&gt;""),A$2:A45),"[$-FC19]\c Д ММММ ГГГГ \г\.")&amp;TEXT(A45,"[$-FC19] по Д ММММ ГГГГ \г\."),"")</f>
        <v/>
      </c>
      <c r="I45" s="16" t="str">
        <f>IF($G45,SUM(E$1:E45)-SUM(I$1:I44),"")</f>
        <v/>
      </c>
      <c r="J45" s="14" t="str">
        <f>IF($G45,COUNT(F$1:F45)-SUM(J$1:J44),"")</f>
        <v/>
      </c>
      <c r="M45" t="s">
        <v>92</v>
      </c>
    </row>
    <row r="46" spans="1:13" x14ac:dyDescent="0.25">
      <c r="A46" s="9">
        <v>42505</v>
      </c>
      <c r="B46" s="9" t="s">
        <v>44</v>
      </c>
      <c r="C46" s="8">
        <v>2455.8000000000002</v>
      </c>
      <c r="D46" s="8">
        <v>0</v>
      </c>
      <c r="E46" s="8">
        <v>0.90046000000000004</v>
      </c>
      <c r="F46" s="8">
        <v>49.1760866666678</v>
      </c>
      <c r="H46" s="15" t="str">
        <f>IF(G46,TEXT(LOOKUP(,-1/(G$1:G45&lt;&gt;""),A$2:A46),"[$-FC19]\c Д ММММ ГГГГ \г\.")&amp;TEXT(A46,"[$-FC19] по Д ММММ ГГГГ \г\."),"")</f>
        <v/>
      </c>
      <c r="I46" s="16" t="str">
        <f>IF($G46,SUM(E$1:E46)-SUM(I$1:I45),"")</f>
        <v/>
      </c>
      <c r="J46" s="14" t="str">
        <f>IF($G46,COUNT(F$1:F46)-SUM(J$1:J45),"")</f>
        <v/>
      </c>
      <c r="M46" t="s">
        <v>92</v>
      </c>
    </row>
    <row r="47" spans="1:13" x14ac:dyDescent="0.25">
      <c r="A47" s="9">
        <v>42506</v>
      </c>
      <c r="B47" s="9" t="s">
        <v>45</v>
      </c>
      <c r="C47" s="8">
        <v>2455.8000000000002</v>
      </c>
      <c r="D47" s="8">
        <v>0</v>
      </c>
      <c r="E47" s="8">
        <v>0.90046000000000004</v>
      </c>
      <c r="F47" s="8">
        <v>50.076546666667802</v>
      </c>
      <c r="H47" s="15" t="str">
        <f>IF(G47,TEXT(LOOKUP(,-1/(G$1:G46&lt;&gt;""),A$2:A47),"[$-FC19]\c Д ММММ ГГГГ \г\.")&amp;TEXT(A47,"[$-FC19] по Д ММММ ГГГГ \г\."),"")</f>
        <v/>
      </c>
      <c r="I47" s="16" t="str">
        <f>IF($G47,SUM(E$1:E47)-SUM(I$1:I46),"")</f>
        <v/>
      </c>
      <c r="J47" s="14" t="str">
        <f>IF($G47,COUNT(F$1:F47)-SUM(J$1:J46),"")</f>
        <v/>
      </c>
      <c r="M47" t="s">
        <v>92</v>
      </c>
    </row>
    <row r="48" spans="1:13" x14ac:dyDescent="0.25">
      <c r="A48" s="9">
        <v>42507</v>
      </c>
      <c r="B48" s="9" t="s">
        <v>46</v>
      </c>
      <c r="C48" s="8">
        <v>2455.8000000000002</v>
      </c>
      <c r="D48" s="8">
        <v>0</v>
      </c>
      <c r="E48" s="8">
        <v>0.90046000000000004</v>
      </c>
      <c r="F48" s="8">
        <v>50.977006666667798</v>
      </c>
      <c r="H48" s="15" t="str">
        <f>IF(G48,TEXT(LOOKUP(,-1/(G$1:G47&lt;&gt;""),A$2:A48),"[$-FC19]\c Д ММММ ГГГГ \г\.")&amp;TEXT(A48,"[$-FC19] по Д ММММ ГГГГ \г\."),"")</f>
        <v/>
      </c>
      <c r="I48" s="16" t="str">
        <f>IF($G48,SUM(E$1:E48)-SUM(I$1:I47),"")</f>
        <v/>
      </c>
      <c r="J48" s="14" t="str">
        <f>IF($G48,COUNT(F$1:F48)-SUM(J$1:J47),"")</f>
        <v/>
      </c>
      <c r="M48" t="s">
        <v>92</v>
      </c>
    </row>
    <row r="49" spans="1:13" x14ac:dyDescent="0.25">
      <c r="A49" s="9">
        <v>42508</v>
      </c>
      <c r="B49" s="9" t="s">
        <v>47</v>
      </c>
      <c r="C49" s="8">
        <v>2455.8000000000002</v>
      </c>
      <c r="D49" s="8">
        <v>0</v>
      </c>
      <c r="E49" s="8">
        <v>0.90046000000000004</v>
      </c>
      <c r="F49" s="8">
        <v>51.8774666666678</v>
      </c>
      <c r="H49" s="15" t="str">
        <f>IF(G49,TEXT(LOOKUP(,-1/(G$1:G48&lt;&gt;""),A$2:A49),"[$-FC19]\c Д ММММ ГГГГ \г\.")&amp;TEXT(A49,"[$-FC19] по Д ММММ ГГГГ \г\."),"")</f>
        <v/>
      </c>
      <c r="I49" s="16" t="str">
        <f>IF($G49,SUM(E$1:E49)-SUM(I$1:I48),"")</f>
        <v/>
      </c>
      <c r="J49" s="14" t="str">
        <f>IF($G49,COUNT(F$1:F49)-SUM(J$1:J48),"")</f>
        <v/>
      </c>
      <c r="M49" t="s">
        <v>92</v>
      </c>
    </row>
    <row r="50" spans="1:13" x14ac:dyDescent="0.25">
      <c r="A50" s="9">
        <v>42509</v>
      </c>
      <c r="B50" s="9" t="s">
        <v>48</v>
      </c>
      <c r="C50" s="8">
        <v>2455.8000000000002</v>
      </c>
      <c r="D50" s="8">
        <v>1000</v>
      </c>
      <c r="E50" s="8">
        <v>0.90046000000000004</v>
      </c>
      <c r="F50" s="8">
        <v>52.777926666667803</v>
      </c>
      <c r="G50">
        <v>1</v>
      </c>
      <c r="H50" s="15" t="str">
        <f>IF(G50,TEXT(LOOKUP(,-1/(G$1:G49&lt;&gt;""),A$2:A50),"[$-FC19]\c Д ММММ ГГГГ \г\.")&amp;TEXT(A50,"[$-FC19] по Д ММММ ГГГГ \г\."),"")</f>
        <v>c 5 мая 2016 г. по 19 мая 2016 г.</v>
      </c>
      <c r="I50" s="16">
        <f>IF($G50,SUM(E$1:E50)-SUM(I$1:I49),"")</f>
        <v>13.506900000000037</v>
      </c>
      <c r="J50" s="14">
        <f>IF($G50,COUNT(F$1:F50)-SUM(J$1:J49),"")</f>
        <v>15</v>
      </c>
      <c r="K50" s="8" t="s">
        <v>86</v>
      </c>
      <c r="L50">
        <v>13.51</v>
      </c>
      <c r="M50">
        <v>15</v>
      </c>
    </row>
    <row r="51" spans="1:13" x14ac:dyDescent="0.25">
      <c r="A51" s="10">
        <v>42510</v>
      </c>
      <c r="B51" s="10" t="s">
        <v>49</v>
      </c>
      <c r="C51" s="11">
        <v>1455.8</v>
      </c>
      <c r="D51" s="11">
        <v>0</v>
      </c>
      <c r="E51" s="11">
        <v>0.53379333333333001</v>
      </c>
      <c r="F51" s="11">
        <v>53.311720000001202</v>
      </c>
      <c r="G51">
        <v>1</v>
      </c>
      <c r="H51" s="15" t="str">
        <f>IF(G51,TEXT(LOOKUP(,-1/(G$1:G50&lt;&gt;""),A$2:A51),"[$-FC19]\c Д ММММ ГГГГ \г\.")&amp;TEXT(A51,"[$-FC19] по Д ММММ ГГГГ \г\."),"")</f>
        <v>c 20 мая 2016 г. по 20 мая 2016 г.</v>
      </c>
      <c r="I51" s="16">
        <f>IF($G51,SUM(E$1:E51)-SUM(I$1:I50),"")</f>
        <v>0.53379333333332823</v>
      </c>
      <c r="J51" s="14">
        <f>IF($G51,COUNT(F$1:F51)-SUM(J$1:J50),"")</f>
        <v>1</v>
      </c>
      <c r="K51" s="11" t="s">
        <v>87</v>
      </c>
      <c r="L51">
        <v>0.53</v>
      </c>
      <c r="M51">
        <v>1</v>
      </c>
    </row>
    <row r="52" spans="1:13" x14ac:dyDescent="0.25">
      <c r="A52" s="13">
        <v>42511</v>
      </c>
      <c r="B52" s="13" t="s">
        <v>50</v>
      </c>
      <c r="C52" s="12">
        <v>1975.52</v>
      </c>
      <c r="D52" s="12">
        <v>0</v>
      </c>
      <c r="E52" s="12">
        <v>0.72435733333332997</v>
      </c>
      <c r="F52" s="12">
        <v>54.036077333334497</v>
      </c>
      <c r="H52" s="15" t="str">
        <f>IF(G52,TEXT(LOOKUP(,-1/(G$1:G51&lt;&gt;""),A$2:A52),"[$-FC19]\c Д ММММ ГГГГ \г\.")&amp;TEXT(A52,"[$-FC19] по Д ММММ ГГГГ \г\."),"")</f>
        <v/>
      </c>
      <c r="I52" s="16" t="str">
        <f>IF($G52,SUM(E$1:E52)-SUM(I$1:I51),"")</f>
        <v/>
      </c>
      <c r="J52" s="14" t="str">
        <f>IF($G52,COUNT(F$1:F52)-SUM(J$1:J51),"")</f>
        <v/>
      </c>
      <c r="M52" t="s">
        <v>92</v>
      </c>
    </row>
    <row r="53" spans="1:13" x14ac:dyDescent="0.25">
      <c r="A53" s="13">
        <v>42512</v>
      </c>
      <c r="B53" s="13" t="s">
        <v>51</v>
      </c>
      <c r="C53" s="12">
        <v>1975.52</v>
      </c>
      <c r="D53" s="12">
        <v>0</v>
      </c>
      <c r="E53" s="12">
        <v>0.72435733333332997</v>
      </c>
      <c r="F53" s="12">
        <v>54.760434666667798</v>
      </c>
      <c r="H53" s="15" t="str">
        <f>IF(G53,TEXT(LOOKUP(,-1/(G$1:G52&lt;&gt;""),A$2:A53),"[$-FC19]\c Д ММММ ГГГГ \г\.")&amp;TEXT(A53,"[$-FC19] по Д ММММ ГГГГ \г\."),"")</f>
        <v/>
      </c>
      <c r="I53" s="16" t="str">
        <f>IF($G53,SUM(E$1:E53)-SUM(I$1:I52),"")</f>
        <v/>
      </c>
      <c r="J53" s="14" t="str">
        <f>IF($G53,COUNT(F$1:F53)-SUM(J$1:J52),"")</f>
        <v/>
      </c>
      <c r="M53" t="s">
        <v>92</v>
      </c>
    </row>
    <row r="54" spans="1:13" x14ac:dyDescent="0.25">
      <c r="A54" s="13">
        <v>42513</v>
      </c>
      <c r="B54" s="13" t="s">
        <v>52</v>
      </c>
      <c r="C54" s="12">
        <v>1975.52</v>
      </c>
      <c r="D54" s="12">
        <v>0</v>
      </c>
      <c r="E54" s="12">
        <v>0.72435733333332997</v>
      </c>
      <c r="F54" s="12">
        <v>55.4847920000012</v>
      </c>
      <c r="G54">
        <v>1</v>
      </c>
      <c r="H54" s="15" t="str">
        <f>IF(G54,TEXT(LOOKUP(,-1/(G$1:G53&lt;&gt;""),A$2:A54),"[$-FC19]\c Д ММММ ГГГГ \г\.")&amp;TEXT(A54,"[$-FC19] по Д ММММ ГГГГ \г\."),"")</f>
        <v>c 21 мая 2016 г. по 23 мая 2016 г.</v>
      </c>
      <c r="I54" s="16">
        <f>IF($G54,SUM(E$1:E54)-SUM(I$1:I53),"")</f>
        <v>2.1730719999999906</v>
      </c>
      <c r="J54" s="14">
        <f>IF($G54,COUNT(F$1:F54)-SUM(J$1:J53),"")</f>
        <v>3</v>
      </c>
      <c r="K54" s="12" t="s">
        <v>88</v>
      </c>
      <c r="L54">
        <v>2.17</v>
      </c>
      <c r="M54">
        <v>3</v>
      </c>
    </row>
    <row r="55" spans="1:13" x14ac:dyDescent="0.25">
      <c r="A55" s="1">
        <v>42514</v>
      </c>
      <c r="B55" s="1" t="s">
        <v>53</v>
      </c>
      <c r="C55">
        <v>1975.52</v>
      </c>
      <c r="D55">
        <v>0</v>
      </c>
      <c r="E55">
        <v>0.72435733333332997</v>
      </c>
      <c r="F55">
        <v>56.209149333334501</v>
      </c>
      <c r="H55" s="15" t="str">
        <f>IF(G55,TEXT(LOOKUP(,-1/(G$1:G54&lt;&gt;""),A$2:A55),"[$-FC19]\c Д ММММ ГГГГ \г\.")&amp;TEXT(A55,"[$-FC19] по Д ММММ ГГГГ \г\."),"")</f>
        <v/>
      </c>
      <c r="I55" s="16" t="str">
        <f>IF($G55,SUM(E$1:E55)-SUM(I$1:I54),"")</f>
        <v/>
      </c>
      <c r="J55" s="14" t="str">
        <f>IF($G55,COUNT(F$1:F55)-SUM(J$1:J54),"")</f>
        <v/>
      </c>
      <c r="M55" t="s">
        <v>92</v>
      </c>
    </row>
    <row r="56" spans="1:13" x14ac:dyDescent="0.25">
      <c r="A56" s="1">
        <v>42515</v>
      </c>
      <c r="B56" s="1" t="s">
        <v>54</v>
      </c>
      <c r="C56">
        <v>1975.52</v>
      </c>
      <c r="D56">
        <v>0</v>
      </c>
      <c r="E56">
        <v>0.72435733333332997</v>
      </c>
      <c r="F56">
        <v>56.933506666667803</v>
      </c>
      <c r="H56" s="15" t="str">
        <f>IF(G56,TEXT(LOOKUP(,-1/(G$1:G55&lt;&gt;""),A$2:A56),"[$-FC19]\c Д ММММ ГГГГ \г\.")&amp;TEXT(A56,"[$-FC19] по Д ММММ ГГГГ \г\."),"")</f>
        <v/>
      </c>
      <c r="I56" s="16" t="str">
        <f>IF($G56,SUM(E$1:E56)-SUM(I$1:I55),"")</f>
        <v/>
      </c>
      <c r="J56" s="14" t="str">
        <f>IF($G56,COUNT(F$1:F56)-SUM(J$1:J55),"")</f>
        <v/>
      </c>
      <c r="M56" t="s">
        <v>92</v>
      </c>
    </row>
    <row r="57" spans="1:13" x14ac:dyDescent="0.25">
      <c r="A57" s="1">
        <v>42516</v>
      </c>
      <c r="B57" s="1" t="s">
        <v>55</v>
      </c>
      <c r="C57">
        <v>1975.52</v>
      </c>
      <c r="D57">
        <v>0</v>
      </c>
      <c r="E57">
        <v>0.72435733333332997</v>
      </c>
      <c r="F57">
        <v>57.657864000001098</v>
      </c>
      <c r="H57" s="15" t="str">
        <f>IF(G57,TEXT(LOOKUP(,-1/(G$1:G56&lt;&gt;""),A$2:A57),"[$-FC19]\c Д ММММ ГГГГ \г\.")&amp;TEXT(A57,"[$-FC19] по Д ММММ ГГГГ \г\."),"")</f>
        <v/>
      </c>
      <c r="I57" s="16" t="str">
        <f>IF($G57,SUM(E$1:E57)-SUM(I$1:I56),"")</f>
        <v/>
      </c>
      <c r="J57" s="14" t="str">
        <f>IF($G57,COUNT(F$1:F57)-SUM(J$1:J56),"")</f>
        <v/>
      </c>
      <c r="M57" t="s">
        <v>92</v>
      </c>
    </row>
    <row r="58" spans="1:13" x14ac:dyDescent="0.25">
      <c r="A58" s="1">
        <v>42517</v>
      </c>
      <c r="B58" s="1" t="s">
        <v>56</v>
      </c>
      <c r="C58">
        <v>1975.52</v>
      </c>
      <c r="D58">
        <v>0</v>
      </c>
      <c r="E58">
        <v>0.72435733333332997</v>
      </c>
      <c r="F58">
        <v>58.382221333334499</v>
      </c>
      <c r="H58" s="15" t="str">
        <f>IF(G58,TEXT(LOOKUP(,-1/(G$1:G57&lt;&gt;""),A$2:A58),"[$-FC19]\c Д ММММ ГГГГ \г\.")&amp;TEXT(A58,"[$-FC19] по Д ММММ ГГГГ \г\."),"")</f>
        <v/>
      </c>
      <c r="I58" s="16" t="str">
        <f>IF($G58,SUM(E$1:E58)-SUM(I$1:I57),"")</f>
        <v/>
      </c>
      <c r="J58" s="14" t="str">
        <f>IF($G58,COUNT(F$1:F58)-SUM(J$1:J57),"")</f>
        <v/>
      </c>
      <c r="M58" t="s">
        <v>92</v>
      </c>
    </row>
    <row r="59" spans="1:13" x14ac:dyDescent="0.25">
      <c r="A59" s="1">
        <v>42518</v>
      </c>
      <c r="B59" s="1" t="s">
        <v>57</v>
      </c>
      <c r="C59">
        <v>1975.52</v>
      </c>
      <c r="D59">
        <v>0</v>
      </c>
      <c r="E59">
        <v>0.72435733333332997</v>
      </c>
      <c r="F59">
        <v>59.106578666667801</v>
      </c>
      <c r="H59" s="15" t="str">
        <f>IF(G59,TEXT(LOOKUP(,-1/(G$1:G58&lt;&gt;""),A$2:A59),"[$-FC19]\c Д ММММ ГГГГ \г\.")&amp;TEXT(A59,"[$-FC19] по Д ММММ ГГГГ \г\."),"")</f>
        <v/>
      </c>
      <c r="I59" s="16" t="str">
        <f>IF($G59,SUM(E$1:E59)-SUM(I$1:I58),"")</f>
        <v/>
      </c>
      <c r="J59" s="14" t="str">
        <f>IF($G59,COUNT(F$1:F59)-SUM(J$1:J58),"")</f>
        <v/>
      </c>
      <c r="M59" t="s">
        <v>92</v>
      </c>
    </row>
    <row r="60" spans="1:13" x14ac:dyDescent="0.25">
      <c r="A60" s="1">
        <v>42519</v>
      </c>
      <c r="B60" s="1" t="s">
        <v>58</v>
      </c>
      <c r="C60">
        <v>1975.52</v>
      </c>
      <c r="D60">
        <v>0</v>
      </c>
      <c r="E60">
        <v>0.72435733333332997</v>
      </c>
      <c r="F60">
        <v>59.830936000001103</v>
      </c>
      <c r="H60" s="15" t="str">
        <f>IF(G60,TEXT(LOOKUP(,-1/(G$1:G59&lt;&gt;""),A$2:A60),"[$-FC19]\c Д ММММ ГГГГ \г\.")&amp;TEXT(A60,"[$-FC19] по Д ММММ ГГГГ \г\."),"")</f>
        <v/>
      </c>
      <c r="I60" s="16" t="str">
        <f>IF($G60,SUM(E$1:E60)-SUM(I$1:I59),"")</f>
        <v/>
      </c>
      <c r="J60" s="14" t="str">
        <f>IF($G60,COUNT(F$1:F60)-SUM(J$1:J59),"")</f>
        <v/>
      </c>
      <c r="M60" t="s">
        <v>92</v>
      </c>
    </row>
    <row r="61" spans="1:13" x14ac:dyDescent="0.25">
      <c r="A61" s="1">
        <v>42520</v>
      </c>
      <c r="B61" s="1" t="s">
        <v>59</v>
      </c>
      <c r="C61">
        <v>1975.52</v>
      </c>
      <c r="D61">
        <v>0</v>
      </c>
      <c r="E61">
        <v>0.72435733333332997</v>
      </c>
      <c r="F61">
        <v>60.555293333334497</v>
      </c>
      <c r="H61" s="15" t="str">
        <f>IF(G61,TEXT(LOOKUP(,-1/(G$1:G60&lt;&gt;""),A$2:A61),"[$-FC19]\c Д ММММ ГГГГ \г\.")&amp;TEXT(A61,"[$-FC19] по Д ММММ ГГГГ \г\."),"")</f>
        <v/>
      </c>
      <c r="I61" s="16" t="str">
        <f>IF($G61,SUM(E$1:E61)-SUM(I$1:I60),"")</f>
        <v/>
      </c>
      <c r="J61" s="14" t="str">
        <f>IF($G61,COUNT(F$1:F61)-SUM(J$1:J60),"")</f>
        <v/>
      </c>
      <c r="M61" t="s">
        <v>92</v>
      </c>
    </row>
    <row r="62" spans="1:13" x14ac:dyDescent="0.25">
      <c r="A62" s="1">
        <v>42521</v>
      </c>
      <c r="B62" s="1" t="s">
        <v>60</v>
      </c>
      <c r="C62">
        <v>1975.52</v>
      </c>
      <c r="D62">
        <v>0</v>
      </c>
      <c r="E62">
        <v>0.72435733333332997</v>
      </c>
      <c r="F62">
        <v>61.279650666667798</v>
      </c>
      <c r="H62" s="15" t="str">
        <f>IF(G62,TEXT(LOOKUP(,-1/(G$1:G61&lt;&gt;""),A$2:A62),"[$-FC19]\c Д ММММ ГГГГ \г\.")&amp;TEXT(A62,"[$-FC19] по Д ММММ ГГГГ \г\."),"")</f>
        <v/>
      </c>
      <c r="I62" s="16" t="str">
        <f>IF($G62,SUM(E$1:E62)-SUM(I$1:I61),"")</f>
        <v/>
      </c>
      <c r="J62" s="14" t="str">
        <f>IF($G62,COUNT(F$1:F62)-SUM(J$1:J61),"")</f>
        <v/>
      </c>
      <c r="M62" t="s">
        <v>92</v>
      </c>
    </row>
    <row r="63" spans="1:13" x14ac:dyDescent="0.25">
      <c r="A63" s="1">
        <v>42522</v>
      </c>
      <c r="B63" s="1" t="s">
        <v>61</v>
      </c>
      <c r="C63">
        <v>1975.52</v>
      </c>
      <c r="D63">
        <v>0</v>
      </c>
      <c r="E63">
        <v>0.72435733333332997</v>
      </c>
      <c r="F63">
        <v>62.0040080000011</v>
      </c>
      <c r="H63" s="15" t="str">
        <f>IF(G63,TEXT(LOOKUP(,-1/(G$1:G62&lt;&gt;""),A$2:A63),"[$-FC19]\c Д ММММ ГГГГ \г\.")&amp;TEXT(A63,"[$-FC19] по Д ММММ ГГГГ \г\."),"")</f>
        <v/>
      </c>
      <c r="I63" s="16" t="str">
        <f>IF($G63,SUM(E$1:E63)-SUM(I$1:I62),"")</f>
        <v/>
      </c>
      <c r="J63" s="14" t="str">
        <f>IF($G63,COUNT(F$1:F63)-SUM(J$1:J62),"")</f>
        <v/>
      </c>
      <c r="M63" t="s">
        <v>92</v>
      </c>
    </row>
    <row r="64" spans="1:13" x14ac:dyDescent="0.25">
      <c r="A64" s="1">
        <v>42523</v>
      </c>
      <c r="B64" s="1" t="s">
        <v>62</v>
      </c>
      <c r="C64">
        <v>1975.52</v>
      </c>
      <c r="D64">
        <v>0</v>
      </c>
      <c r="E64">
        <v>0.72435733333332997</v>
      </c>
      <c r="F64">
        <v>62.728365333334501</v>
      </c>
      <c r="H64" s="15" t="str">
        <f>IF(G64,TEXT(LOOKUP(,-1/(G$1:G63&lt;&gt;""),A$2:A64),"[$-FC19]\c Д ММММ ГГГГ \г\.")&amp;TEXT(A64,"[$-FC19] по Д ММММ ГГГГ \г\."),"")</f>
        <v/>
      </c>
      <c r="I64" s="16" t="str">
        <f>IF($G64,SUM(E$1:E64)-SUM(I$1:I63),"")</f>
        <v/>
      </c>
      <c r="J64" s="14" t="str">
        <f>IF($G64,COUNT(F$1:F64)-SUM(J$1:J63),"")</f>
        <v/>
      </c>
      <c r="M64" t="s">
        <v>92</v>
      </c>
    </row>
    <row r="65" spans="1:13" x14ac:dyDescent="0.25">
      <c r="A65" s="1">
        <v>42524</v>
      </c>
      <c r="B65" s="1" t="s">
        <v>63</v>
      </c>
      <c r="C65">
        <v>1975.52</v>
      </c>
      <c r="D65">
        <v>0</v>
      </c>
      <c r="E65">
        <v>0.72435733333332997</v>
      </c>
      <c r="F65">
        <v>63.452722666667803</v>
      </c>
      <c r="H65" s="15" t="str">
        <f>IF(G65,TEXT(LOOKUP(,-1/(G$1:G64&lt;&gt;""),A$2:A65),"[$-FC19]\c Д ММММ ГГГГ \г\.")&amp;TEXT(A65,"[$-FC19] по Д ММММ ГГГГ \г\."),"")</f>
        <v/>
      </c>
      <c r="I65" s="16" t="str">
        <f>IF($G65,SUM(E$1:E65)-SUM(I$1:I64),"")</f>
        <v/>
      </c>
      <c r="J65" s="14" t="str">
        <f>IF($G65,COUNT(F$1:F65)-SUM(J$1:J64),"")</f>
        <v/>
      </c>
      <c r="M65" t="s">
        <v>92</v>
      </c>
    </row>
    <row r="66" spans="1:13" x14ac:dyDescent="0.25">
      <c r="A66" s="1">
        <v>42525</v>
      </c>
      <c r="B66" s="1" t="s">
        <v>64</v>
      </c>
      <c r="C66">
        <v>1975.52</v>
      </c>
      <c r="D66">
        <v>0</v>
      </c>
      <c r="E66">
        <v>0.72435733333332997</v>
      </c>
      <c r="F66">
        <v>64.177080000001098</v>
      </c>
      <c r="H66" s="15" t="str">
        <f>IF(G66,TEXT(LOOKUP(,-1/(G$1:G65&lt;&gt;""),A$2:A66),"[$-FC19]\c Д ММММ ГГГГ \г\.")&amp;TEXT(A66,"[$-FC19] по Д ММММ ГГГГ \г\."),"")</f>
        <v/>
      </c>
      <c r="I66" s="16" t="str">
        <f>IF($G66,SUM(E$1:E66)-SUM(I$1:I65),"")</f>
        <v/>
      </c>
      <c r="J66" s="14" t="str">
        <f>IF($G66,COUNT(F$1:F66)-SUM(J$1:J65),"")</f>
        <v/>
      </c>
      <c r="M66" t="s">
        <v>92</v>
      </c>
    </row>
    <row r="67" spans="1:13" x14ac:dyDescent="0.25">
      <c r="A67" s="1">
        <v>42526</v>
      </c>
      <c r="B67" s="1" t="s">
        <v>65</v>
      </c>
      <c r="C67">
        <v>1975.52</v>
      </c>
      <c r="D67">
        <v>0</v>
      </c>
      <c r="E67">
        <v>0.72435733333332997</v>
      </c>
      <c r="F67">
        <v>64.9014373333344</v>
      </c>
      <c r="H67" s="15" t="str">
        <f>IF(G67,TEXT(LOOKUP(,-1/(G$1:G66&lt;&gt;""),A$2:A67),"[$-FC19]\c Д ММММ ГГГГ \г\.")&amp;TEXT(A67,"[$-FC19] по Д ММММ ГГГГ \г\."),"")</f>
        <v/>
      </c>
      <c r="I67" s="16" t="str">
        <f>IF($G67,SUM(E$1:E67)-SUM(I$1:I66),"")</f>
        <v/>
      </c>
      <c r="J67" s="14" t="str">
        <f>IF($G67,COUNT(F$1:F67)-SUM(J$1:J66),"")</f>
        <v/>
      </c>
      <c r="M67" t="s">
        <v>92</v>
      </c>
    </row>
    <row r="68" spans="1:13" x14ac:dyDescent="0.25">
      <c r="A68" s="1">
        <v>42527</v>
      </c>
      <c r="B68" s="1" t="s">
        <v>66</v>
      </c>
      <c r="C68">
        <v>1975.52</v>
      </c>
      <c r="D68">
        <v>1000</v>
      </c>
      <c r="E68">
        <v>0.72435733333332997</v>
      </c>
      <c r="F68">
        <v>65.625794666667801</v>
      </c>
      <c r="G68">
        <v>1</v>
      </c>
      <c r="H68" s="15" t="str">
        <f>IF(G68,TEXT(LOOKUP(,-1/(G$1:G67&lt;&gt;""),A$2:A68),"[$-FC19]\c Д ММММ ГГГГ \г\.")&amp;TEXT(A68,"[$-FC19] по Д ММММ ГГГГ \г\."),"")</f>
        <v>c 24 мая 2016 г. по 6 июня 2016 г.</v>
      </c>
      <c r="I68" s="16">
        <f>IF($G68,SUM(E$1:E68)-SUM(I$1:I67),"")</f>
        <v>10.141002666666616</v>
      </c>
      <c r="J68" s="14">
        <f>IF($G68,COUNT(F$1:F68)-SUM(J$1:J67),"")</f>
        <v>14</v>
      </c>
      <c r="K68" t="s">
        <v>89</v>
      </c>
      <c r="L68">
        <v>10.14</v>
      </c>
      <c r="M68">
        <v>14</v>
      </c>
    </row>
    <row r="69" spans="1:13" x14ac:dyDescent="0.25">
      <c r="A69" s="1">
        <v>42528</v>
      </c>
      <c r="B69" s="1" t="s">
        <v>67</v>
      </c>
      <c r="C69">
        <v>975.52</v>
      </c>
      <c r="D69">
        <v>0</v>
      </c>
      <c r="E69">
        <v>0.35769066666666999</v>
      </c>
      <c r="F69">
        <v>65.9834853333344</v>
      </c>
      <c r="H69" s="15" t="str">
        <f>IF(G69,TEXT(LOOKUP(,-1/(G$1:G68&lt;&gt;""),A$2:A69),"[$-FC19]\c Д ММММ ГГГГ \г\.")&amp;TEXT(A69,"[$-FC19] по Д ММММ ГГГГ \г\."),"")</f>
        <v/>
      </c>
      <c r="I69" s="16" t="str">
        <f>IF($G69,SUM(E$1:E69)-SUM(I$1:I68),"")</f>
        <v/>
      </c>
      <c r="J69" s="14" t="str">
        <f>IF($G69,COUNT(F$1:F69)-SUM(J$1:J68),"")</f>
        <v/>
      </c>
      <c r="M69" t="s">
        <v>92</v>
      </c>
    </row>
    <row r="70" spans="1:13" x14ac:dyDescent="0.25">
      <c r="A70" s="1">
        <v>42529</v>
      </c>
      <c r="B70" s="1" t="s">
        <v>68</v>
      </c>
      <c r="C70">
        <v>975.52</v>
      </c>
      <c r="D70">
        <v>0</v>
      </c>
      <c r="E70">
        <v>0.35769066666666999</v>
      </c>
      <c r="F70">
        <v>66.341176000001099</v>
      </c>
      <c r="H70" s="15" t="str">
        <f>IF(G70,TEXT(LOOKUP(,-1/(G$1:G69&lt;&gt;""),A$2:A70),"[$-FC19]\c Д ММММ ГГГГ \г\.")&amp;TEXT(A70,"[$-FC19] по Д ММММ ГГГГ \г\."),"")</f>
        <v/>
      </c>
      <c r="I70" s="16" t="str">
        <f>IF($G70,SUM(E$1:E70)-SUM(I$1:I69),"")</f>
        <v/>
      </c>
      <c r="J70" s="14" t="str">
        <f>IF($G70,COUNT(F$1:F70)-SUM(J$1:J69),"")</f>
        <v/>
      </c>
      <c r="M70" t="s">
        <v>92</v>
      </c>
    </row>
    <row r="71" spans="1:13" x14ac:dyDescent="0.25">
      <c r="A71" s="1">
        <v>42530</v>
      </c>
      <c r="B71" s="1" t="s">
        <v>69</v>
      </c>
      <c r="C71">
        <v>975.52</v>
      </c>
      <c r="D71">
        <v>0</v>
      </c>
      <c r="E71">
        <v>0.35769066666666999</v>
      </c>
      <c r="F71">
        <v>66.698866666667797</v>
      </c>
      <c r="H71" s="15" t="str">
        <f>IF(G71,TEXT(LOOKUP(,-1/(G$1:G70&lt;&gt;""),A$2:A71),"[$-FC19]\c Д ММММ ГГГГ \г\.")&amp;TEXT(A71,"[$-FC19] по Д ММММ ГГГГ \г\."),"")</f>
        <v/>
      </c>
      <c r="I71" s="16" t="str">
        <f>IF($G71,SUM(E$1:E71)-SUM(I$1:I70),"")</f>
        <v/>
      </c>
      <c r="J71" s="14" t="str">
        <f>IF($G71,COUNT(F$1:F71)-SUM(J$1:J70),"")</f>
        <v/>
      </c>
      <c r="M71" t="s">
        <v>92</v>
      </c>
    </row>
    <row r="72" spans="1:13" x14ac:dyDescent="0.25">
      <c r="A72" s="1">
        <v>42531</v>
      </c>
      <c r="B72" s="1" t="s">
        <v>70</v>
      </c>
      <c r="C72">
        <v>975.52</v>
      </c>
      <c r="D72">
        <v>0</v>
      </c>
      <c r="E72">
        <v>0.35769066666666999</v>
      </c>
      <c r="F72">
        <v>67.056557333334496</v>
      </c>
      <c r="H72" s="15" t="str">
        <f>IF(G72,TEXT(LOOKUP(,-1/(G$1:G71&lt;&gt;""),A$2:A72),"[$-FC19]\c Д ММММ ГГГГ \г\.")&amp;TEXT(A72,"[$-FC19] по Д ММММ ГГГГ \г\."),"")</f>
        <v/>
      </c>
      <c r="I72" s="16" t="str">
        <f>IF($G72,SUM(E$1:E72)-SUM(I$1:I71),"")</f>
        <v/>
      </c>
      <c r="J72" s="14" t="str">
        <f>IF($G72,COUNT(F$1:F72)-SUM(J$1:J71),"")</f>
        <v/>
      </c>
      <c r="M72" t="s">
        <v>92</v>
      </c>
    </row>
    <row r="73" spans="1:13" x14ac:dyDescent="0.25">
      <c r="A73" s="1">
        <v>42532</v>
      </c>
      <c r="B73" s="1" t="s">
        <v>71</v>
      </c>
      <c r="C73">
        <v>975.52</v>
      </c>
      <c r="D73">
        <v>0</v>
      </c>
      <c r="E73">
        <v>0.35769066666666999</v>
      </c>
      <c r="F73">
        <v>67.414248000001095</v>
      </c>
      <c r="H73" s="15" t="str">
        <f>IF(G73,TEXT(LOOKUP(,-1/(G$1:G72&lt;&gt;""),A$2:A73),"[$-FC19]\c Д ММММ ГГГГ \г\.")&amp;TEXT(A73,"[$-FC19] по Д ММММ ГГГГ \г\."),"")</f>
        <v/>
      </c>
      <c r="I73" s="16" t="str">
        <f>IF($G73,SUM(E$1:E73)-SUM(I$1:I72),"")</f>
        <v/>
      </c>
      <c r="J73" s="14" t="str">
        <f>IF($G73,COUNT(F$1:F73)-SUM(J$1:J72),"")</f>
        <v/>
      </c>
      <c r="M73" t="s">
        <v>92</v>
      </c>
    </row>
    <row r="74" spans="1:13" x14ac:dyDescent="0.25">
      <c r="A74" s="1">
        <v>42533</v>
      </c>
      <c r="B74" s="1" t="s">
        <v>72</v>
      </c>
      <c r="C74">
        <v>975.52</v>
      </c>
      <c r="D74">
        <v>0</v>
      </c>
      <c r="E74">
        <v>0.35769066666666999</v>
      </c>
      <c r="F74">
        <v>67.771938666667793</v>
      </c>
      <c r="H74" s="15" t="str">
        <f>IF(G74,TEXT(LOOKUP(,-1/(G$1:G73&lt;&gt;""),A$2:A74),"[$-FC19]\c Д ММММ ГГГГ \г\.")&amp;TEXT(A74,"[$-FC19] по Д ММММ ГГГГ \г\."),"")</f>
        <v/>
      </c>
      <c r="I74" s="16" t="str">
        <f>IF($G74,SUM(E$1:E74)-SUM(I$1:I73),"")</f>
        <v/>
      </c>
      <c r="J74" s="14" t="str">
        <f>IF($G74,COUNT(F$1:F74)-SUM(J$1:J73),"")</f>
        <v/>
      </c>
      <c r="M74" t="s">
        <v>92</v>
      </c>
    </row>
    <row r="75" spans="1:13" x14ac:dyDescent="0.25">
      <c r="A75" s="1">
        <v>42534</v>
      </c>
      <c r="B75" s="1" t="s">
        <v>73</v>
      </c>
      <c r="C75">
        <v>975.52</v>
      </c>
      <c r="D75">
        <v>0</v>
      </c>
      <c r="E75">
        <v>0.35769066666666999</v>
      </c>
      <c r="F75">
        <v>68.129629333334506</v>
      </c>
      <c r="H75" s="15" t="str">
        <f>IF(G75,TEXT(LOOKUP(,-1/(G$1:G74&lt;&gt;""),A$2:A75),"[$-FC19]\c Д ММММ ГГГГ \г\.")&amp;TEXT(A75,"[$-FC19] по Д ММММ ГГГГ \г\."),"")</f>
        <v/>
      </c>
      <c r="I75" s="16" t="str">
        <f>IF($G75,SUM(E$1:E75)-SUM(I$1:I74),"")</f>
        <v/>
      </c>
      <c r="J75" s="14" t="str">
        <f>IF($G75,COUNT(F$1:F75)-SUM(J$1:J74),"")</f>
        <v/>
      </c>
      <c r="M75" t="s">
        <v>92</v>
      </c>
    </row>
    <row r="76" spans="1:13" x14ac:dyDescent="0.25">
      <c r="A76" s="1">
        <v>42535</v>
      </c>
      <c r="B76" s="1" t="s">
        <v>74</v>
      </c>
      <c r="C76">
        <v>975.52</v>
      </c>
      <c r="D76">
        <v>0</v>
      </c>
      <c r="E76">
        <v>0.34143200000000001</v>
      </c>
      <c r="F76">
        <v>68.471061333334504</v>
      </c>
      <c r="H76" s="15" t="str">
        <f>IF(G76,TEXT(LOOKUP(,-1/(G$1:G75&lt;&gt;""),A$2:A76),"[$-FC19]\c Д ММММ ГГГГ \г\.")&amp;TEXT(A76,"[$-FC19] по Д ММММ ГГГГ \г\."),"")</f>
        <v/>
      </c>
      <c r="I76" s="16" t="str">
        <f>IF($G76,SUM(E$1:E76)-SUM(I$1:I75),"")</f>
        <v/>
      </c>
      <c r="J76" s="14" t="str">
        <f>IF($G76,COUNT(F$1:F76)-SUM(J$1:J75),"")</f>
        <v/>
      </c>
      <c r="M76" t="s">
        <v>92</v>
      </c>
    </row>
    <row r="77" spans="1:13" x14ac:dyDescent="0.25">
      <c r="A77" s="1">
        <v>42536</v>
      </c>
      <c r="B77" s="1" t="s">
        <v>75</v>
      </c>
      <c r="C77">
        <v>975.52</v>
      </c>
      <c r="D77">
        <v>0</v>
      </c>
      <c r="E77">
        <v>0.34143200000000001</v>
      </c>
      <c r="F77">
        <v>68.812493333334501</v>
      </c>
      <c r="H77" s="15" t="str">
        <f>IF(G77,TEXT(LOOKUP(,-1/(G$1:G76&lt;&gt;""),A$2:A77),"[$-FC19]\c Д ММММ ГГГГ \г\.")&amp;TEXT(A77,"[$-FC19] по Д ММММ ГГГГ \г\."),"")</f>
        <v/>
      </c>
      <c r="I77" s="16" t="str">
        <f>IF($G77,SUM(E$1:E77)-SUM(I$1:I76),"")</f>
        <v/>
      </c>
      <c r="J77" s="14" t="str">
        <f>IF($G77,COUNT(F$1:F77)-SUM(J$1:J76),"")</f>
        <v/>
      </c>
      <c r="M77" t="s">
        <v>92</v>
      </c>
    </row>
    <row r="78" spans="1:13" x14ac:dyDescent="0.25">
      <c r="A78" s="1">
        <v>42537</v>
      </c>
      <c r="B78" s="1" t="s">
        <v>76</v>
      </c>
      <c r="C78">
        <v>975.52</v>
      </c>
      <c r="D78">
        <v>0</v>
      </c>
      <c r="E78">
        <v>0.34143200000000001</v>
      </c>
      <c r="F78">
        <v>69.153925333334499</v>
      </c>
      <c r="H78" s="15" t="str">
        <f>IF(G78,TEXT(LOOKUP(,-1/(G$1:G77&lt;&gt;""),A$2:A78),"[$-FC19]\c Д ММММ ГГГГ \г\.")&amp;TEXT(A78,"[$-FC19] по Д ММММ ГГГГ \г\."),"")</f>
        <v/>
      </c>
      <c r="I78" s="16" t="str">
        <f>IF($G78,SUM(E$1:E78)-SUM(I$1:I77),"")</f>
        <v/>
      </c>
      <c r="J78" s="14" t="str">
        <f>IF($G78,COUNT(F$1:F78)-SUM(J$1:J77),"")</f>
        <v/>
      </c>
      <c r="M78" t="s">
        <v>92</v>
      </c>
    </row>
    <row r="79" spans="1:13" x14ac:dyDescent="0.25">
      <c r="A79" s="1">
        <v>42538</v>
      </c>
      <c r="B79" s="1" t="s">
        <v>77</v>
      </c>
      <c r="C79">
        <v>975.52</v>
      </c>
      <c r="D79">
        <v>0</v>
      </c>
      <c r="E79">
        <v>0.34143200000000001</v>
      </c>
      <c r="F79">
        <v>69.495357333334496</v>
      </c>
      <c r="H79" s="15" t="str">
        <f>IF(G79,TEXT(LOOKUP(,-1/(G$1:G78&lt;&gt;""),A$2:A79),"[$-FC19]\c Д ММММ ГГГГ \г\.")&amp;TEXT(A79,"[$-FC19] по Д ММММ ГГГГ \г\."),"")</f>
        <v/>
      </c>
      <c r="I79" s="16" t="str">
        <f>IF($G79,SUM(E$1:E79)-SUM(I$1:I78),"")</f>
        <v/>
      </c>
      <c r="J79" s="14" t="str">
        <f>IF($G79,COUNT(F$1:F79)-SUM(J$1:J78),"")</f>
        <v/>
      </c>
      <c r="M79" t="s">
        <v>92</v>
      </c>
    </row>
    <row r="80" spans="1:13" x14ac:dyDescent="0.25">
      <c r="A80" s="1">
        <v>42539</v>
      </c>
      <c r="B80" s="1" t="s">
        <v>78</v>
      </c>
      <c r="C80">
        <v>975.52</v>
      </c>
      <c r="D80">
        <v>0</v>
      </c>
      <c r="E80">
        <v>0.34143200000000001</v>
      </c>
      <c r="F80">
        <v>69.836789333334494</v>
      </c>
      <c r="H80" s="15" t="str">
        <f>IF(G80,TEXT(LOOKUP(,-1/(G$1:G79&lt;&gt;""),A$2:A80),"[$-FC19]\c Д ММММ ГГГГ \г\.")&amp;TEXT(A80,"[$-FC19] по Д ММММ ГГГГ \г\."),"")</f>
        <v/>
      </c>
      <c r="I80" s="16" t="str">
        <f>IF($G80,SUM(E$1:E80)-SUM(I$1:I79),"")</f>
        <v/>
      </c>
      <c r="J80" s="14" t="str">
        <f>IF($G80,COUNT(F$1:F80)-SUM(J$1:J79),"")</f>
        <v/>
      </c>
      <c r="M80" t="s">
        <v>92</v>
      </c>
    </row>
    <row r="81" spans="1:13" x14ac:dyDescent="0.25">
      <c r="A81" s="1">
        <v>42540</v>
      </c>
      <c r="B81" s="1" t="s">
        <v>79</v>
      </c>
      <c r="C81">
        <v>975.52</v>
      </c>
      <c r="D81">
        <v>0</v>
      </c>
      <c r="E81">
        <v>0.34143200000000001</v>
      </c>
      <c r="F81">
        <v>70.178221333334406</v>
      </c>
      <c r="H81" s="15" t="str">
        <f>IF(G81,TEXT(LOOKUP(,-1/(G$1:G80&lt;&gt;""),A$2:A81),"[$-FC19]\c Д ММММ ГГГГ \г\.")&amp;TEXT(A81,"[$-FC19] по Д ММММ ГГГГ \г\."),"")</f>
        <v/>
      </c>
      <c r="I81" s="16" t="str">
        <f>IF($G81,SUM(E$1:E81)-SUM(I$1:I80),"")</f>
        <v/>
      </c>
      <c r="J81" s="14" t="str">
        <f>IF($G81,COUNT(F$1:F81)-SUM(J$1:J80),"")</f>
        <v/>
      </c>
      <c r="M81" t="s">
        <v>92</v>
      </c>
    </row>
    <row r="82" spans="1:13" x14ac:dyDescent="0.25">
      <c r="A82" s="1">
        <v>42541</v>
      </c>
      <c r="B82" s="1" t="s">
        <v>80</v>
      </c>
      <c r="C82">
        <v>975.52</v>
      </c>
      <c r="D82">
        <v>0</v>
      </c>
      <c r="E82">
        <v>0.34143200000000001</v>
      </c>
      <c r="F82">
        <v>70.519653333334404</v>
      </c>
      <c r="G82">
        <v>1</v>
      </c>
      <c r="H82" s="15" t="str">
        <f>IF(G82,TEXT(LOOKUP(,-1/(G$1:G81&lt;&gt;""),A$2:A82),"[$-FC19]\c Д ММММ ГГГГ \г\.")&amp;TEXT(A82,"[$-FC19] по Д ММММ ГГГГ \г\."),"")</f>
        <v>c 7 июня 2016 г. по 20 июня 2016 г.</v>
      </c>
      <c r="I82" s="16">
        <f>IF($G82,SUM(E$1:E82)-SUM(I$1:I81),"")</f>
        <v>4.8938586666666737</v>
      </c>
      <c r="J82" s="14">
        <f>IF($G82,COUNT(F$1:F82)-SUM(J$1:J81),"")</f>
        <v>14</v>
      </c>
      <c r="K82" t="s">
        <v>90</v>
      </c>
      <c r="L82">
        <v>4.8899999999999997</v>
      </c>
      <c r="M82">
        <v>14</v>
      </c>
    </row>
    <row r="83" spans="1:13" x14ac:dyDescent="0.25">
      <c r="A83" s="1">
        <v>42542</v>
      </c>
      <c r="B83" s="1" t="s">
        <v>81</v>
      </c>
      <c r="C83">
        <v>1495.24</v>
      </c>
      <c r="D83">
        <v>0</v>
      </c>
      <c r="E83">
        <v>0.52333399999999997</v>
      </c>
      <c r="F83">
        <v>71.042987333334494</v>
      </c>
      <c r="H83" s="15" t="str">
        <f>IF(G83,TEXT(LOOKUP(,-1/(G$1:G82&lt;&gt;""),A$2:A83),"[$-FC19]\c Д ММММ ГГГГ \г\.")&amp;TEXT(A83,"[$-FC19] по Д ММММ ГГГГ \г\."),"")</f>
        <v/>
      </c>
      <c r="I83" s="16" t="str">
        <f>IF($G83,SUM(E$1:E83)-SUM(I$1:I82),"")</f>
        <v/>
      </c>
      <c r="J83" s="14" t="str">
        <f>IF($G83,COUNT(F$1:F83)-SUM(J$1:J82),"")</f>
        <v/>
      </c>
      <c r="M83" t="s">
        <v>92</v>
      </c>
    </row>
    <row r="84" spans="1:13" x14ac:dyDescent="0.25">
      <c r="A84" s="1">
        <v>42543</v>
      </c>
      <c r="B84" s="1" t="s">
        <v>82</v>
      </c>
      <c r="C84">
        <v>1495.24</v>
      </c>
      <c r="D84">
        <v>0</v>
      </c>
      <c r="E84">
        <v>0.52333399999999997</v>
      </c>
      <c r="F84">
        <v>71.5663213333345</v>
      </c>
      <c r="G84">
        <v>1</v>
      </c>
      <c r="H84" s="15" t="str">
        <f>IF(G84,TEXT(LOOKUP(,-1/(G$1:G83&lt;&gt;""),A$2:A84),"[$-FC19]\c Д ММММ ГГГГ \г\.")&amp;TEXT(A84,"[$-FC19] по Д ММММ ГГГГ \г\."),"")</f>
        <v>c 21 июня 2016 г. по 22 июня 2016 г.</v>
      </c>
      <c r="I84" s="16">
        <f>IF($G84,SUM(E$1:E84)-SUM(I$1:I83),"")</f>
        <v>1.046668000000011</v>
      </c>
      <c r="J84" s="14">
        <f>IF($G84,COUNT(F$1:F84)-SUM(J$1:J83),"")</f>
        <v>2</v>
      </c>
      <c r="K84" t="s">
        <v>91</v>
      </c>
      <c r="L84">
        <v>1.05</v>
      </c>
      <c r="M84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2016-09-28T06:57:22Z</dcterms:modified>
</cp:coreProperties>
</file>