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формулы" sheetId="3" r:id="rId2"/>
    <sheet name="Лист2" sheetId="2" state="hidden" r:id="rId3"/>
  </sheets>
  <calcPr calcId="162913"/>
</workbook>
</file>

<file path=xl/calcChain.xml><?xml version="1.0" encoding="utf-8"?>
<calcChain xmlns="http://schemas.openxmlformats.org/spreadsheetml/2006/main">
  <c r="G35" i="3" l="1"/>
  <c r="G34" i="3"/>
  <c r="G33" i="3"/>
  <c r="G32" i="3"/>
  <c r="G31" i="3"/>
  <c r="G30" i="3"/>
  <c r="G29" i="3"/>
  <c r="G28" i="3"/>
  <c r="F8" i="3"/>
  <c r="C8" i="3"/>
  <c r="E7" i="3"/>
  <c r="F6" i="3"/>
  <c r="C6" i="3"/>
  <c r="F5" i="3"/>
  <c r="E5" i="3"/>
  <c r="C5" i="3"/>
  <c r="O19" i="3"/>
  <c r="O18" i="3"/>
  <c r="O17" i="3"/>
  <c r="O16" i="3"/>
  <c r="O15" i="3"/>
  <c r="O14" i="3"/>
  <c r="E34" i="3" s="1"/>
  <c r="O13" i="3"/>
  <c r="G13" i="3"/>
  <c r="F13" i="3" s="1"/>
  <c r="O12" i="3"/>
  <c r="G12" i="3"/>
  <c r="E12" i="3" s="1"/>
  <c r="O11" i="3"/>
  <c r="G11" i="3"/>
  <c r="F11" i="3" s="1"/>
  <c r="O10" i="3"/>
  <c r="G10" i="3"/>
  <c r="E10" i="3" s="1"/>
  <c r="O9" i="3"/>
  <c r="G9" i="3"/>
  <c r="F9" i="3" s="1"/>
  <c r="O8" i="3"/>
  <c r="G8" i="3"/>
  <c r="E8" i="3" s="1"/>
  <c r="O7" i="3"/>
  <c r="G7" i="3"/>
  <c r="F7" i="3" s="1"/>
  <c r="O6" i="3"/>
  <c r="G6" i="3"/>
  <c r="E6" i="3" s="1"/>
  <c r="O5" i="3"/>
  <c r="O4" i="3"/>
  <c r="F35" i="3" s="1"/>
  <c r="E9" i="3" l="1"/>
  <c r="F10" i="3"/>
  <c r="C12" i="3"/>
  <c r="E13" i="3"/>
  <c r="F34" i="3"/>
  <c r="C10" i="3"/>
  <c r="E11" i="3"/>
  <c r="F12" i="3"/>
  <c r="C34" i="3"/>
  <c r="E35" i="3"/>
  <c r="C35" i="3"/>
  <c r="C7" i="3"/>
  <c r="C9" i="3"/>
  <c r="C11" i="3"/>
  <c r="C13" i="3"/>
  <c r="G21" i="3"/>
  <c r="G23" i="3"/>
  <c r="G25" i="3"/>
  <c r="G15" i="3"/>
  <c r="G16" i="3"/>
  <c r="G17" i="3"/>
  <c r="G18" i="3"/>
  <c r="G19" i="3"/>
  <c r="G20" i="3"/>
  <c r="G22" i="3"/>
  <c r="G24" i="3"/>
  <c r="G27" i="3"/>
  <c r="J6" i="2"/>
  <c r="G5" i="3"/>
  <c r="F31" i="3" l="1"/>
  <c r="C31" i="3"/>
  <c r="E31" i="3"/>
  <c r="E30" i="3"/>
  <c r="F30" i="3"/>
  <c r="C30" i="3"/>
  <c r="F33" i="3"/>
  <c r="C33" i="3"/>
  <c r="E33" i="3"/>
  <c r="F29" i="3"/>
  <c r="C29" i="3"/>
  <c r="E29" i="3"/>
  <c r="E32" i="3"/>
  <c r="F32" i="3"/>
  <c r="C32" i="3"/>
  <c r="E28" i="3"/>
  <c r="F28" i="3"/>
  <c r="C28" i="3"/>
  <c r="F27" i="3"/>
  <c r="C27" i="3"/>
  <c r="E27" i="3"/>
  <c r="E22" i="3"/>
  <c r="F22" i="3"/>
  <c r="C22" i="3"/>
  <c r="F19" i="3"/>
  <c r="C19" i="3"/>
  <c r="E19" i="3"/>
  <c r="F17" i="3"/>
  <c r="C17" i="3"/>
  <c r="E17" i="3"/>
  <c r="F25" i="3"/>
  <c r="C25" i="3"/>
  <c r="E25" i="3"/>
  <c r="F21" i="3"/>
  <c r="C21" i="3"/>
  <c r="E21" i="3"/>
  <c r="E24" i="3"/>
  <c r="F24" i="3"/>
  <c r="C24" i="3"/>
  <c r="E20" i="3"/>
  <c r="F20" i="3"/>
  <c r="C20" i="3"/>
  <c r="E18" i="3"/>
  <c r="F18" i="3"/>
  <c r="C18" i="3"/>
  <c r="E16" i="3"/>
  <c r="F16" i="3"/>
  <c r="C16" i="3"/>
  <c r="F23" i="3"/>
  <c r="C23" i="3"/>
  <c r="E23" i="3"/>
  <c r="F15" i="3"/>
  <c r="C15" i="3"/>
  <c r="E15" i="3"/>
</calcChain>
</file>

<file path=xl/sharedStrings.xml><?xml version="1.0" encoding="utf-8"?>
<sst xmlns="http://schemas.openxmlformats.org/spreadsheetml/2006/main" count="108" uniqueCount="32">
  <si>
    <t>№</t>
  </si>
  <si>
    <t>наимаенование</t>
  </si>
  <si>
    <t>номер</t>
  </si>
  <si>
    <t>ед.</t>
  </si>
  <si>
    <t>объем</t>
  </si>
  <si>
    <t>Накопитель</t>
  </si>
  <si>
    <t>июнь</t>
  </si>
  <si>
    <t>июль</t>
  </si>
  <si>
    <t>август</t>
  </si>
  <si>
    <t>номер помещения</t>
  </si>
  <si>
    <t>вид работ</t>
  </si>
  <si>
    <t>арматура 10</t>
  </si>
  <si>
    <t>арматура 12</t>
  </si>
  <si>
    <t>арматура 14</t>
  </si>
  <si>
    <t>арматура 16</t>
  </si>
  <si>
    <t>бетон б25</t>
  </si>
  <si>
    <t>бетон б20</t>
  </si>
  <si>
    <t>бетон б15</t>
  </si>
  <si>
    <t>бетон б10</t>
  </si>
  <si>
    <t>измерение</t>
  </si>
  <si>
    <t>Ведомость</t>
  </si>
  <si>
    <t>Шпатлевание</t>
  </si>
  <si>
    <t>Окрашивание</t>
  </si>
  <si>
    <t>Оштукатуривание</t>
  </si>
  <si>
    <t>Устройство плинтуса</t>
  </si>
  <si>
    <t>Устройство сетки пластиковой</t>
  </si>
  <si>
    <t>Устройтво плитки</t>
  </si>
  <si>
    <t>Оклейка обоев</t>
  </si>
  <si>
    <t>м2</t>
  </si>
  <si>
    <t xml:space="preserve">Имеется таблица под наименованием "Накопитель", таблицы "Ведомость", которые добавляются каждый новый месяц. При добавлении новой "ведомости" по столбцу номер "b" сортируются и добавляются в "накопитель" столбцы "a,c,d". </t>
  </si>
  <si>
    <t>допстолбец</t>
  </si>
  <si>
    <t>строка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</si>
</sst>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1" fillId="4" borderId="3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907676</xdr:colOff>
      <xdr:row>1</xdr:row>
      <xdr:rowOff>179294</xdr:rowOff>
    </xdr:from>
    <xdr:to>
      <xdr:col>9</xdr:col>
      <xdr:colOff>1322294</xdr:colOff>
      <xdr:row>3</xdr:row>
      <xdr:rowOff>100853</xdr:rowOff>
    </xdr:to>
    <xdr:cxnSp macro="">
      <xdr:nvCxnSpPr>
        <xdr:cNvPr id="3" name="Прямая со стрелкой 2"/>
        <xdr:cNvCxnSpPr/>
      </xdr:nvCxnSpPr>
      <xdr:spPr>
        <a:xfrm flipH="1">
          <a:off x="8841441" y="369794"/>
          <a:ext cx="414618" cy="3249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1288677</xdr:colOff>
      <xdr:row>0</xdr:row>
      <xdr:rowOff>33618</xdr:rowOff>
    </xdr:from>
    <xdr:to>
      <xdr:col>9</xdr:col>
      <xdr:colOff>1546412</xdr:colOff>
      <xdr:row>1</xdr:row>
      <xdr:rowOff>89648</xdr:rowOff>
    </xdr:to>
    <xdr:sp macro="" textlink="">
      <xdr:nvSpPr>
        <xdr:cNvPr id="5" name="Прямоугольник 4"/>
        <xdr:cNvSpPr/>
      </xdr:nvSpPr>
      <xdr:spPr>
        <a:xfrm>
          <a:off x="9222442" y="33618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2819400</xdr:colOff>
      <xdr:row>0</xdr:row>
      <xdr:rowOff>0</xdr:rowOff>
    </xdr:from>
    <xdr:to>
      <xdr:col>9</xdr:col>
      <xdr:colOff>3077135</xdr:colOff>
      <xdr:row>1</xdr:row>
      <xdr:rowOff>56030</xdr:rowOff>
    </xdr:to>
    <xdr:sp macro="" textlink="">
      <xdr:nvSpPr>
        <xdr:cNvPr id="7" name="Прямоугольник 6"/>
        <xdr:cNvSpPr/>
      </xdr:nvSpPr>
      <xdr:spPr>
        <a:xfrm>
          <a:off x="10753165" y="0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439273</xdr:colOff>
      <xdr:row>0</xdr:row>
      <xdr:rowOff>0</xdr:rowOff>
    </xdr:from>
    <xdr:to>
      <xdr:col>11</xdr:col>
      <xdr:colOff>91890</xdr:colOff>
      <xdr:row>1</xdr:row>
      <xdr:rowOff>56030</xdr:rowOff>
    </xdr:to>
    <xdr:sp macro="" textlink="">
      <xdr:nvSpPr>
        <xdr:cNvPr id="8" name="Прямоугольник 7"/>
        <xdr:cNvSpPr/>
      </xdr:nvSpPr>
      <xdr:spPr>
        <a:xfrm>
          <a:off x="11633949" y="0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578224</xdr:colOff>
      <xdr:row>1</xdr:row>
      <xdr:rowOff>73959</xdr:rowOff>
    </xdr:from>
    <xdr:to>
      <xdr:col>11</xdr:col>
      <xdr:colOff>358588</xdr:colOff>
      <xdr:row>3</xdr:row>
      <xdr:rowOff>112058</xdr:rowOff>
    </xdr:to>
    <xdr:cxnSp macro="">
      <xdr:nvCxnSpPr>
        <xdr:cNvPr id="9" name="Прямая со стрелкой 8"/>
        <xdr:cNvCxnSpPr/>
      </xdr:nvCxnSpPr>
      <xdr:spPr>
        <a:xfrm>
          <a:off x="11772900" y="264459"/>
          <a:ext cx="385482" cy="4415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784412</xdr:colOff>
      <xdr:row>1</xdr:row>
      <xdr:rowOff>67235</xdr:rowOff>
    </xdr:from>
    <xdr:to>
      <xdr:col>12</xdr:col>
      <xdr:colOff>156882</xdr:colOff>
      <xdr:row>3</xdr:row>
      <xdr:rowOff>89647</xdr:rowOff>
    </xdr:to>
    <xdr:cxnSp macro="">
      <xdr:nvCxnSpPr>
        <xdr:cNvPr id="11" name="Прямая со стрелкой 10"/>
        <xdr:cNvCxnSpPr/>
      </xdr:nvCxnSpPr>
      <xdr:spPr>
        <a:xfrm>
          <a:off x="12584206" y="257735"/>
          <a:ext cx="347382" cy="4258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656666</xdr:colOff>
      <xdr:row>0</xdr:row>
      <xdr:rowOff>0</xdr:rowOff>
    </xdr:from>
    <xdr:to>
      <xdr:col>11</xdr:col>
      <xdr:colOff>914401</xdr:colOff>
      <xdr:row>1</xdr:row>
      <xdr:rowOff>56030</xdr:rowOff>
    </xdr:to>
    <xdr:sp macro="" textlink="">
      <xdr:nvSpPr>
        <xdr:cNvPr id="17" name="Прямоугольник 16"/>
        <xdr:cNvSpPr/>
      </xdr:nvSpPr>
      <xdr:spPr>
        <a:xfrm>
          <a:off x="12456460" y="0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3027829</xdr:colOff>
      <xdr:row>1</xdr:row>
      <xdr:rowOff>80682</xdr:rowOff>
    </xdr:from>
    <xdr:to>
      <xdr:col>10</xdr:col>
      <xdr:colOff>152400</xdr:colOff>
      <xdr:row>3</xdr:row>
      <xdr:rowOff>118781</xdr:rowOff>
    </xdr:to>
    <xdr:cxnSp macro="">
      <xdr:nvCxnSpPr>
        <xdr:cNvPr id="18" name="Прямая со стрелкой 17"/>
        <xdr:cNvCxnSpPr/>
      </xdr:nvCxnSpPr>
      <xdr:spPr>
        <a:xfrm>
          <a:off x="10961594" y="271182"/>
          <a:ext cx="385482" cy="4415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2393577</xdr:colOff>
      <xdr:row>0</xdr:row>
      <xdr:rowOff>29135</xdr:rowOff>
    </xdr:from>
    <xdr:to>
      <xdr:col>2</xdr:col>
      <xdr:colOff>2651312</xdr:colOff>
      <xdr:row>1</xdr:row>
      <xdr:rowOff>85165</xdr:rowOff>
    </xdr:to>
    <xdr:sp macro="" textlink="">
      <xdr:nvSpPr>
        <xdr:cNvPr id="20" name="Прямоугольник 19"/>
        <xdr:cNvSpPr/>
      </xdr:nvSpPr>
      <xdr:spPr>
        <a:xfrm>
          <a:off x="3480548" y="29135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163607</xdr:colOff>
      <xdr:row>0</xdr:row>
      <xdr:rowOff>44824</xdr:rowOff>
    </xdr:from>
    <xdr:to>
      <xdr:col>3</xdr:col>
      <xdr:colOff>421342</xdr:colOff>
      <xdr:row>1</xdr:row>
      <xdr:rowOff>100854</xdr:rowOff>
    </xdr:to>
    <xdr:sp macro="" textlink="">
      <xdr:nvSpPr>
        <xdr:cNvPr id="21" name="Прямоугольник 20"/>
        <xdr:cNvSpPr/>
      </xdr:nvSpPr>
      <xdr:spPr>
        <a:xfrm>
          <a:off x="4152901" y="44824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394448</xdr:colOff>
      <xdr:row>0</xdr:row>
      <xdr:rowOff>11206</xdr:rowOff>
    </xdr:from>
    <xdr:to>
      <xdr:col>4</xdr:col>
      <xdr:colOff>652183</xdr:colOff>
      <xdr:row>1</xdr:row>
      <xdr:rowOff>67236</xdr:rowOff>
    </xdr:to>
    <xdr:sp macro="" textlink="">
      <xdr:nvSpPr>
        <xdr:cNvPr id="22" name="Прямоугольник 21"/>
        <xdr:cNvSpPr/>
      </xdr:nvSpPr>
      <xdr:spPr>
        <a:xfrm>
          <a:off x="4988860" y="11206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129990</xdr:colOff>
      <xdr:row>0</xdr:row>
      <xdr:rowOff>22411</xdr:rowOff>
    </xdr:from>
    <xdr:to>
      <xdr:col>5</xdr:col>
      <xdr:colOff>387725</xdr:colOff>
      <xdr:row>1</xdr:row>
      <xdr:rowOff>78441</xdr:rowOff>
    </xdr:to>
    <xdr:sp macro="" textlink="">
      <xdr:nvSpPr>
        <xdr:cNvPr id="23" name="Прямоугольник 22"/>
        <xdr:cNvSpPr/>
      </xdr:nvSpPr>
      <xdr:spPr>
        <a:xfrm>
          <a:off x="5643284" y="22411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1900517</xdr:colOff>
      <xdr:row>1</xdr:row>
      <xdr:rowOff>85165</xdr:rowOff>
    </xdr:from>
    <xdr:to>
      <xdr:col>2</xdr:col>
      <xdr:colOff>2522445</xdr:colOff>
      <xdr:row>4</xdr:row>
      <xdr:rowOff>73958</xdr:rowOff>
    </xdr:to>
    <xdr:cxnSp macro="">
      <xdr:nvCxnSpPr>
        <xdr:cNvPr id="24" name="Прямая со стрелкой 23"/>
        <xdr:cNvCxnSpPr>
          <a:stCxn id="20" idx="2"/>
        </xdr:cNvCxnSpPr>
      </xdr:nvCxnSpPr>
      <xdr:spPr>
        <a:xfrm flipH="1">
          <a:off x="2987488" y="275665"/>
          <a:ext cx="621928" cy="5939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303681</xdr:colOff>
      <xdr:row>1</xdr:row>
      <xdr:rowOff>118783</xdr:rowOff>
    </xdr:from>
    <xdr:to>
      <xdr:col>3</xdr:col>
      <xdr:colOff>369794</xdr:colOff>
      <xdr:row>4</xdr:row>
      <xdr:rowOff>89647</xdr:rowOff>
    </xdr:to>
    <xdr:cxnSp macro="">
      <xdr:nvCxnSpPr>
        <xdr:cNvPr id="26" name="Прямая со стрелкой 25"/>
        <xdr:cNvCxnSpPr/>
      </xdr:nvCxnSpPr>
      <xdr:spPr>
        <a:xfrm>
          <a:off x="4292975" y="309283"/>
          <a:ext cx="66113" cy="5759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358588</xdr:colOff>
      <xdr:row>1</xdr:row>
      <xdr:rowOff>91889</xdr:rowOff>
    </xdr:from>
    <xdr:to>
      <xdr:col>4</xdr:col>
      <xdr:colOff>545728</xdr:colOff>
      <xdr:row>4</xdr:row>
      <xdr:rowOff>78441</xdr:rowOff>
    </xdr:to>
    <xdr:cxnSp macro="">
      <xdr:nvCxnSpPr>
        <xdr:cNvPr id="28" name="Прямая со стрелкой 27"/>
        <xdr:cNvCxnSpPr/>
      </xdr:nvCxnSpPr>
      <xdr:spPr>
        <a:xfrm flipH="1">
          <a:off x="4953000" y="282389"/>
          <a:ext cx="187140" cy="59167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179294</xdr:colOff>
      <xdr:row>1</xdr:row>
      <xdr:rowOff>80683</xdr:rowOff>
    </xdr:from>
    <xdr:to>
      <xdr:col>5</xdr:col>
      <xdr:colOff>254375</xdr:colOff>
      <xdr:row>4</xdr:row>
      <xdr:rowOff>78441</xdr:rowOff>
    </xdr:to>
    <xdr:cxnSp macro="">
      <xdr:nvCxnSpPr>
        <xdr:cNvPr id="30" name="Прямая со стрелкой 29"/>
        <xdr:cNvCxnSpPr/>
      </xdr:nvCxnSpPr>
      <xdr:spPr>
        <a:xfrm flipH="1">
          <a:off x="5692588" y="271183"/>
          <a:ext cx="75081" cy="6028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907676</xdr:colOff>
      <xdr:row>1</xdr:row>
      <xdr:rowOff>179294</xdr:rowOff>
    </xdr:from>
    <xdr:to>
      <xdr:col>9</xdr:col>
      <xdr:colOff>1322294</xdr:colOff>
      <xdr:row>3</xdr:row>
      <xdr:rowOff>100853</xdr:rowOff>
    </xdr:to>
    <xdr:cxnSp macro="">
      <xdr:nvCxnSpPr>
        <xdr:cNvPr id="2" name="Прямая со стрелкой 1"/>
        <xdr:cNvCxnSpPr/>
      </xdr:nvCxnSpPr>
      <xdr:spPr>
        <a:xfrm flipH="1">
          <a:off x="8861051" y="369794"/>
          <a:ext cx="414618" cy="32160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1288677</xdr:colOff>
      <xdr:row>0</xdr:row>
      <xdr:rowOff>33618</xdr:rowOff>
    </xdr:from>
    <xdr:to>
      <xdr:col>9</xdr:col>
      <xdr:colOff>1546412</xdr:colOff>
      <xdr:row>1</xdr:row>
      <xdr:rowOff>89648</xdr:rowOff>
    </xdr:to>
    <xdr:sp macro="" textlink="">
      <xdr:nvSpPr>
        <xdr:cNvPr id="3" name="Прямоугольник 2"/>
        <xdr:cNvSpPr/>
      </xdr:nvSpPr>
      <xdr:spPr>
        <a:xfrm>
          <a:off x="9242052" y="33618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2819400</xdr:colOff>
      <xdr:row>0</xdr:row>
      <xdr:rowOff>0</xdr:rowOff>
    </xdr:from>
    <xdr:to>
      <xdr:col>9</xdr:col>
      <xdr:colOff>3077135</xdr:colOff>
      <xdr:row>1</xdr:row>
      <xdr:rowOff>56030</xdr:rowOff>
    </xdr:to>
    <xdr:sp macro="" textlink="">
      <xdr:nvSpPr>
        <xdr:cNvPr id="4" name="Прямоугольник 3"/>
        <xdr:cNvSpPr/>
      </xdr:nvSpPr>
      <xdr:spPr>
        <a:xfrm>
          <a:off x="10772775" y="0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439273</xdr:colOff>
      <xdr:row>0</xdr:row>
      <xdr:rowOff>0</xdr:rowOff>
    </xdr:from>
    <xdr:to>
      <xdr:col>11</xdr:col>
      <xdr:colOff>91890</xdr:colOff>
      <xdr:row>1</xdr:row>
      <xdr:rowOff>56030</xdr:rowOff>
    </xdr:to>
    <xdr:sp macro="" textlink="">
      <xdr:nvSpPr>
        <xdr:cNvPr id="5" name="Прямоугольник 4"/>
        <xdr:cNvSpPr/>
      </xdr:nvSpPr>
      <xdr:spPr>
        <a:xfrm>
          <a:off x="11650198" y="0"/>
          <a:ext cx="262217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578224</xdr:colOff>
      <xdr:row>1</xdr:row>
      <xdr:rowOff>73959</xdr:rowOff>
    </xdr:from>
    <xdr:to>
      <xdr:col>11</xdr:col>
      <xdr:colOff>358588</xdr:colOff>
      <xdr:row>3</xdr:row>
      <xdr:rowOff>112058</xdr:rowOff>
    </xdr:to>
    <xdr:cxnSp macro="">
      <xdr:nvCxnSpPr>
        <xdr:cNvPr id="6" name="Прямая со стрелкой 5"/>
        <xdr:cNvCxnSpPr/>
      </xdr:nvCxnSpPr>
      <xdr:spPr>
        <a:xfrm>
          <a:off x="11789149" y="264459"/>
          <a:ext cx="389964" cy="4381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784412</xdr:colOff>
      <xdr:row>1</xdr:row>
      <xdr:rowOff>67235</xdr:rowOff>
    </xdr:from>
    <xdr:to>
      <xdr:col>12</xdr:col>
      <xdr:colOff>156882</xdr:colOff>
      <xdr:row>3</xdr:row>
      <xdr:rowOff>89647</xdr:rowOff>
    </xdr:to>
    <xdr:cxnSp macro="">
      <xdr:nvCxnSpPr>
        <xdr:cNvPr id="7" name="Прямая со стрелкой 6"/>
        <xdr:cNvCxnSpPr/>
      </xdr:nvCxnSpPr>
      <xdr:spPr>
        <a:xfrm>
          <a:off x="12604937" y="257735"/>
          <a:ext cx="344020" cy="4224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656666</xdr:colOff>
      <xdr:row>0</xdr:row>
      <xdr:rowOff>0</xdr:rowOff>
    </xdr:from>
    <xdr:to>
      <xdr:col>11</xdr:col>
      <xdr:colOff>914401</xdr:colOff>
      <xdr:row>1</xdr:row>
      <xdr:rowOff>56030</xdr:rowOff>
    </xdr:to>
    <xdr:sp macro="" textlink="">
      <xdr:nvSpPr>
        <xdr:cNvPr id="8" name="Прямоугольник 7"/>
        <xdr:cNvSpPr/>
      </xdr:nvSpPr>
      <xdr:spPr>
        <a:xfrm>
          <a:off x="12477191" y="0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3027829</xdr:colOff>
      <xdr:row>1</xdr:row>
      <xdr:rowOff>80682</xdr:rowOff>
    </xdr:from>
    <xdr:to>
      <xdr:col>10</xdr:col>
      <xdr:colOff>152400</xdr:colOff>
      <xdr:row>3</xdr:row>
      <xdr:rowOff>118781</xdr:rowOff>
    </xdr:to>
    <xdr:cxnSp macro="">
      <xdr:nvCxnSpPr>
        <xdr:cNvPr id="9" name="Прямая со стрелкой 8"/>
        <xdr:cNvCxnSpPr/>
      </xdr:nvCxnSpPr>
      <xdr:spPr>
        <a:xfrm>
          <a:off x="10981204" y="271182"/>
          <a:ext cx="382121" cy="4381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2393577</xdr:colOff>
      <xdr:row>0</xdr:row>
      <xdr:rowOff>29135</xdr:rowOff>
    </xdr:from>
    <xdr:to>
      <xdr:col>2</xdr:col>
      <xdr:colOff>2651312</xdr:colOff>
      <xdr:row>1</xdr:row>
      <xdr:rowOff>85165</xdr:rowOff>
    </xdr:to>
    <xdr:sp macro="" textlink="">
      <xdr:nvSpPr>
        <xdr:cNvPr id="10" name="Прямоугольник 9"/>
        <xdr:cNvSpPr/>
      </xdr:nvSpPr>
      <xdr:spPr>
        <a:xfrm>
          <a:off x="3479427" y="29135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163607</xdr:colOff>
      <xdr:row>0</xdr:row>
      <xdr:rowOff>44824</xdr:rowOff>
    </xdr:from>
    <xdr:to>
      <xdr:col>3</xdr:col>
      <xdr:colOff>421342</xdr:colOff>
      <xdr:row>1</xdr:row>
      <xdr:rowOff>100854</xdr:rowOff>
    </xdr:to>
    <xdr:sp macro="" textlink="">
      <xdr:nvSpPr>
        <xdr:cNvPr id="11" name="Прямоугольник 10"/>
        <xdr:cNvSpPr/>
      </xdr:nvSpPr>
      <xdr:spPr>
        <a:xfrm>
          <a:off x="4154582" y="44824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394448</xdr:colOff>
      <xdr:row>0</xdr:row>
      <xdr:rowOff>11206</xdr:rowOff>
    </xdr:from>
    <xdr:to>
      <xdr:col>4</xdr:col>
      <xdr:colOff>652183</xdr:colOff>
      <xdr:row>1</xdr:row>
      <xdr:rowOff>67236</xdr:rowOff>
    </xdr:to>
    <xdr:sp macro="" textlink="">
      <xdr:nvSpPr>
        <xdr:cNvPr id="12" name="Прямоугольник 11"/>
        <xdr:cNvSpPr/>
      </xdr:nvSpPr>
      <xdr:spPr>
        <a:xfrm>
          <a:off x="4995023" y="11206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129990</xdr:colOff>
      <xdr:row>0</xdr:row>
      <xdr:rowOff>22411</xdr:rowOff>
    </xdr:from>
    <xdr:to>
      <xdr:col>5</xdr:col>
      <xdr:colOff>387725</xdr:colOff>
      <xdr:row>1</xdr:row>
      <xdr:rowOff>78441</xdr:rowOff>
    </xdr:to>
    <xdr:sp macro="" textlink="">
      <xdr:nvSpPr>
        <xdr:cNvPr id="13" name="Прямоугольник 12"/>
        <xdr:cNvSpPr/>
      </xdr:nvSpPr>
      <xdr:spPr>
        <a:xfrm>
          <a:off x="5644965" y="22411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1900517</xdr:colOff>
      <xdr:row>1</xdr:row>
      <xdr:rowOff>85165</xdr:rowOff>
    </xdr:from>
    <xdr:to>
      <xdr:col>2</xdr:col>
      <xdr:colOff>2522445</xdr:colOff>
      <xdr:row>4</xdr:row>
      <xdr:rowOff>73958</xdr:rowOff>
    </xdr:to>
    <xdr:cxnSp macro="">
      <xdr:nvCxnSpPr>
        <xdr:cNvPr id="14" name="Прямая со стрелкой 13"/>
        <xdr:cNvCxnSpPr>
          <a:stCxn id="10" idx="2"/>
        </xdr:cNvCxnSpPr>
      </xdr:nvCxnSpPr>
      <xdr:spPr>
        <a:xfrm flipH="1">
          <a:off x="2986367" y="275665"/>
          <a:ext cx="621928" cy="5888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303681</xdr:colOff>
      <xdr:row>1</xdr:row>
      <xdr:rowOff>118783</xdr:rowOff>
    </xdr:from>
    <xdr:to>
      <xdr:col>3</xdr:col>
      <xdr:colOff>369794</xdr:colOff>
      <xdr:row>4</xdr:row>
      <xdr:rowOff>89647</xdr:rowOff>
    </xdr:to>
    <xdr:cxnSp macro="">
      <xdr:nvCxnSpPr>
        <xdr:cNvPr id="15" name="Прямая со стрелкой 14"/>
        <xdr:cNvCxnSpPr/>
      </xdr:nvCxnSpPr>
      <xdr:spPr>
        <a:xfrm>
          <a:off x="4294656" y="309283"/>
          <a:ext cx="66113" cy="57093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358588</xdr:colOff>
      <xdr:row>1</xdr:row>
      <xdr:rowOff>91889</xdr:rowOff>
    </xdr:from>
    <xdr:to>
      <xdr:col>4</xdr:col>
      <xdr:colOff>545728</xdr:colOff>
      <xdr:row>4</xdr:row>
      <xdr:rowOff>78441</xdr:rowOff>
    </xdr:to>
    <xdr:cxnSp macro="">
      <xdr:nvCxnSpPr>
        <xdr:cNvPr id="16" name="Прямая со стрелкой 15"/>
        <xdr:cNvCxnSpPr/>
      </xdr:nvCxnSpPr>
      <xdr:spPr>
        <a:xfrm flipH="1">
          <a:off x="4959163" y="282389"/>
          <a:ext cx="187140" cy="5866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179294</xdr:colOff>
      <xdr:row>1</xdr:row>
      <xdr:rowOff>80683</xdr:rowOff>
    </xdr:from>
    <xdr:to>
      <xdr:col>5</xdr:col>
      <xdr:colOff>254375</xdr:colOff>
      <xdr:row>4</xdr:row>
      <xdr:rowOff>78441</xdr:rowOff>
    </xdr:to>
    <xdr:cxnSp macro="">
      <xdr:nvCxnSpPr>
        <xdr:cNvPr id="17" name="Прямая со стрелкой 16"/>
        <xdr:cNvCxnSpPr/>
      </xdr:nvCxnSpPr>
      <xdr:spPr>
        <a:xfrm flipH="1">
          <a:off x="5694269" y="271183"/>
          <a:ext cx="75081" cy="59783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Normal="100" workbookViewId="0"/>
  </sheetViews>
  <sheetFormatPr defaultRowHeight="15" x14ac:dyDescent="0.25"/>
  <cols>
    <col min="1" max="1" width="9.140625" style="1"/>
    <col min="2" max="2" width="7.140625" style="41" customWidth="1"/>
    <col min="3" max="3" width="43.5703125" style="1" customWidth="1"/>
    <col min="4" max="4" width="9.140625" style="41"/>
    <col min="5" max="5" width="13.7109375" style="1" customWidth="1"/>
    <col min="6" max="9" width="9.140625" style="1"/>
    <col min="10" max="10" width="48.85546875" style="1" customWidth="1"/>
    <col min="11" max="11" width="9.140625" style="41"/>
    <col min="12" max="12" width="14.5703125" style="1" customWidth="1"/>
    <col min="13" max="16384" width="9.140625" style="1"/>
  </cols>
  <sheetData>
    <row r="1" spans="2:15" x14ac:dyDescent="0.25">
      <c r="C1" s="11" t="s">
        <v>5</v>
      </c>
      <c r="J1" s="48" t="s">
        <v>20</v>
      </c>
    </row>
    <row r="2" spans="2:15" ht="15.75" thickBot="1" x14ac:dyDescent="0.3">
      <c r="I2" s="49" t="s">
        <v>6</v>
      </c>
    </row>
    <row r="3" spans="2:15" s="10" customFormat="1" ht="15.75" thickBot="1" x14ac:dyDescent="0.3">
      <c r="B3" s="47" t="s">
        <v>0</v>
      </c>
      <c r="C3" s="12" t="s">
        <v>1</v>
      </c>
      <c r="D3" s="46" t="s">
        <v>2</v>
      </c>
      <c r="E3" s="31" t="s">
        <v>19</v>
      </c>
      <c r="F3" s="32" t="s">
        <v>4</v>
      </c>
      <c r="I3" s="7" t="s">
        <v>0</v>
      </c>
      <c r="J3" s="8" t="s">
        <v>1</v>
      </c>
      <c r="K3" s="42" t="s">
        <v>2</v>
      </c>
      <c r="L3" s="8" t="s">
        <v>19</v>
      </c>
      <c r="M3" s="9" t="s">
        <v>4</v>
      </c>
    </row>
    <row r="4" spans="2:15" s="10" customFormat="1" ht="15.75" thickBot="1" x14ac:dyDescent="0.3">
      <c r="B4" s="62">
        <v>105</v>
      </c>
      <c r="C4" s="63"/>
      <c r="D4" s="63"/>
      <c r="E4" s="63"/>
      <c r="F4" s="64"/>
      <c r="I4" s="38">
        <v>1</v>
      </c>
      <c r="J4" s="50" t="s">
        <v>21</v>
      </c>
      <c r="K4" s="51">
        <v>105</v>
      </c>
      <c r="L4" s="52" t="s">
        <v>28</v>
      </c>
      <c r="M4" s="53">
        <v>5</v>
      </c>
    </row>
    <row r="5" spans="2:15" x14ac:dyDescent="0.25">
      <c r="B5" s="38">
        <v>1</v>
      </c>
      <c r="C5" s="50" t="s">
        <v>21</v>
      </c>
      <c r="D5" s="51">
        <v>105</v>
      </c>
      <c r="E5" s="52" t="s">
        <v>28</v>
      </c>
      <c r="F5" s="53">
        <v>5</v>
      </c>
      <c r="I5" s="39">
        <v>2</v>
      </c>
      <c r="J5" s="54" t="s">
        <v>22</v>
      </c>
      <c r="K5" s="55">
        <v>108</v>
      </c>
      <c r="L5" s="56" t="s">
        <v>28</v>
      </c>
      <c r="M5" s="57">
        <v>4</v>
      </c>
      <c r="O5" s="10"/>
    </row>
    <row r="6" spans="2:15" ht="15.75" thickBot="1" x14ac:dyDescent="0.3">
      <c r="B6" s="39">
        <v>2</v>
      </c>
      <c r="C6" s="3"/>
      <c r="D6" s="43">
        <v>105</v>
      </c>
      <c r="E6" s="3"/>
      <c r="F6" s="4"/>
      <c r="I6" s="40">
        <v>3</v>
      </c>
      <c r="J6" s="58" t="s">
        <v>23</v>
      </c>
      <c r="K6" s="59">
        <v>120</v>
      </c>
      <c r="L6" s="60" t="s">
        <v>28</v>
      </c>
      <c r="M6" s="61">
        <v>6</v>
      </c>
      <c r="O6" s="10"/>
    </row>
    <row r="7" spans="2:15" x14ac:dyDescent="0.25">
      <c r="B7" s="39">
        <v>3</v>
      </c>
      <c r="C7" s="3"/>
      <c r="D7" s="43">
        <v>105</v>
      </c>
      <c r="E7" s="3"/>
      <c r="F7" s="4"/>
      <c r="O7" s="10"/>
    </row>
    <row r="8" spans="2:15" ht="15.75" thickBot="1" x14ac:dyDescent="0.3">
      <c r="B8" s="39">
        <v>4</v>
      </c>
      <c r="C8" s="3"/>
      <c r="D8" s="43">
        <v>105</v>
      </c>
      <c r="E8" s="3"/>
      <c r="F8" s="4"/>
      <c r="I8" s="49" t="s">
        <v>7</v>
      </c>
      <c r="O8" s="10"/>
    </row>
    <row r="9" spans="2:15" ht="15.75" thickBot="1" x14ac:dyDescent="0.3">
      <c r="B9" s="39">
        <v>5</v>
      </c>
      <c r="C9" s="3"/>
      <c r="D9" s="43">
        <v>105</v>
      </c>
      <c r="E9" s="3"/>
      <c r="F9" s="4"/>
      <c r="I9" s="7" t="s">
        <v>0</v>
      </c>
      <c r="J9" s="8" t="s">
        <v>1</v>
      </c>
      <c r="K9" s="42" t="s">
        <v>2</v>
      </c>
      <c r="L9" s="8" t="s">
        <v>3</v>
      </c>
      <c r="M9" s="9" t="s">
        <v>4</v>
      </c>
      <c r="O9" s="10"/>
    </row>
    <row r="10" spans="2:15" x14ac:dyDescent="0.25">
      <c r="B10" s="39">
        <v>6</v>
      </c>
      <c r="C10" s="3"/>
      <c r="D10" s="43">
        <v>105</v>
      </c>
      <c r="E10" s="3"/>
      <c r="F10" s="4"/>
      <c r="I10" s="38">
        <v>1</v>
      </c>
      <c r="J10" s="2" t="s">
        <v>24</v>
      </c>
      <c r="K10" s="42">
        <v>120</v>
      </c>
      <c r="L10" s="8" t="s">
        <v>28</v>
      </c>
      <c r="M10" s="9">
        <v>6</v>
      </c>
      <c r="O10" s="10"/>
    </row>
    <row r="11" spans="2:15" x14ac:dyDescent="0.25">
      <c r="B11" s="39">
        <v>7</v>
      </c>
      <c r="C11" s="3"/>
      <c r="D11" s="43">
        <v>105</v>
      </c>
      <c r="E11" s="3"/>
      <c r="F11" s="4"/>
      <c r="I11" s="39">
        <v>2</v>
      </c>
      <c r="J11" s="3" t="s">
        <v>23</v>
      </c>
      <c r="K11" s="43">
        <v>105</v>
      </c>
      <c r="L11" s="34" t="s">
        <v>28</v>
      </c>
      <c r="M11" s="36">
        <v>4</v>
      </c>
      <c r="O11" s="10"/>
    </row>
    <row r="12" spans="2:15" ht="15.75" thickBot="1" x14ac:dyDescent="0.3">
      <c r="B12" s="39">
        <v>8</v>
      </c>
      <c r="C12" s="3"/>
      <c r="D12" s="43">
        <v>105</v>
      </c>
      <c r="E12" s="3"/>
      <c r="F12" s="4"/>
      <c r="I12" s="40">
        <v>3</v>
      </c>
      <c r="J12" s="5" t="s">
        <v>25</v>
      </c>
      <c r="K12" s="44">
        <v>108</v>
      </c>
      <c r="L12" s="35" t="s">
        <v>28</v>
      </c>
      <c r="M12" s="37">
        <v>5</v>
      </c>
      <c r="O12" s="10"/>
    </row>
    <row r="13" spans="2:15" ht="15.75" thickBot="1" x14ac:dyDescent="0.3">
      <c r="B13" s="39">
        <v>9</v>
      </c>
      <c r="C13" s="3"/>
      <c r="D13" s="43">
        <v>105</v>
      </c>
      <c r="E13" s="3"/>
      <c r="F13" s="4"/>
      <c r="I13" s="33"/>
      <c r="J13" s="33"/>
      <c r="K13" s="45"/>
      <c r="L13" s="33"/>
      <c r="M13" s="33"/>
      <c r="O13" s="10"/>
    </row>
    <row r="14" spans="2:15" ht="15.75" thickBot="1" x14ac:dyDescent="0.3">
      <c r="B14" s="62">
        <v>108</v>
      </c>
      <c r="C14" s="63"/>
      <c r="D14" s="63"/>
      <c r="E14" s="63"/>
      <c r="F14" s="64"/>
      <c r="O14" s="10"/>
    </row>
    <row r="15" spans="2:15" ht="15.75" thickBot="1" x14ac:dyDescent="0.3">
      <c r="B15" s="39">
        <v>10</v>
      </c>
      <c r="C15" s="54" t="s">
        <v>22</v>
      </c>
      <c r="D15" s="55">
        <v>108</v>
      </c>
      <c r="E15" s="56" t="s">
        <v>28</v>
      </c>
      <c r="F15" s="57">
        <v>4</v>
      </c>
      <c r="I15" s="49" t="s">
        <v>8</v>
      </c>
      <c r="O15" s="10"/>
    </row>
    <row r="16" spans="2:15" ht="15.75" thickBot="1" x14ac:dyDescent="0.3">
      <c r="B16" s="39">
        <v>11</v>
      </c>
      <c r="C16" s="3"/>
      <c r="D16" s="43">
        <v>108</v>
      </c>
      <c r="E16" s="3"/>
      <c r="F16" s="4"/>
      <c r="I16" s="7" t="s">
        <v>0</v>
      </c>
      <c r="J16" s="8" t="s">
        <v>1</v>
      </c>
      <c r="K16" s="42" t="s">
        <v>2</v>
      </c>
      <c r="L16" s="8" t="s">
        <v>3</v>
      </c>
      <c r="M16" s="9" t="s">
        <v>4</v>
      </c>
      <c r="O16" s="10"/>
    </row>
    <row r="17" spans="2:15" x14ac:dyDescent="0.25">
      <c r="B17" s="39">
        <v>12</v>
      </c>
      <c r="C17" s="3"/>
      <c r="D17" s="43">
        <v>108</v>
      </c>
      <c r="E17" s="3"/>
      <c r="F17" s="4"/>
      <c r="I17" s="38">
        <v>1</v>
      </c>
      <c r="J17" s="2" t="s">
        <v>23</v>
      </c>
      <c r="K17" s="42">
        <v>108</v>
      </c>
      <c r="L17" s="8" t="s">
        <v>28</v>
      </c>
      <c r="M17" s="9">
        <v>8</v>
      </c>
      <c r="O17" s="10"/>
    </row>
    <row r="18" spans="2:15" x14ac:dyDescent="0.25">
      <c r="B18" s="39">
        <v>13</v>
      </c>
      <c r="C18" s="3"/>
      <c r="D18" s="43">
        <v>108</v>
      </c>
      <c r="E18" s="3"/>
      <c r="F18" s="4"/>
      <c r="I18" s="39">
        <v>2</v>
      </c>
      <c r="J18" s="3" t="s">
        <v>26</v>
      </c>
      <c r="K18" s="43">
        <v>120</v>
      </c>
      <c r="L18" s="34" t="s">
        <v>28</v>
      </c>
      <c r="M18" s="36">
        <v>4</v>
      </c>
      <c r="O18" s="10"/>
    </row>
    <row r="19" spans="2:15" ht="15.75" thickBot="1" x14ac:dyDescent="0.3">
      <c r="B19" s="39">
        <v>14</v>
      </c>
      <c r="C19" s="3"/>
      <c r="D19" s="43">
        <v>108</v>
      </c>
      <c r="E19" s="3"/>
      <c r="F19" s="4"/>
      <c r="I19" s="40">
        <v>3</v>
      </c>
      <c r="J19" s="5" t="s">
        <v>27</v>
      </c>
      <c r="K19" s="44">
        <v>105</v>
      </c>
      <c r="L19" s="35" t="s">
        <v>28</v>
      </c>
      <c r="M19" s="37">
        <v>9</v>
      </c>
      <c r="O19" s="10"/>
    </row>
    <row r="20" spans="2:15" x14ac:dyDescent="0.25">
      <c r="B20" s="39">
        <v>15</v>
      </c>
      <c r="C20" s="3"/>
      <c r="D20" s="43">
        <v>108</v>
      </c>
      <c r="E20" s="3"/>
      <c r="F20" s="4"/>
    </row>
    <row r="21" spans="2:15" x14ac:dyDescent="0.25">
      <c r="B21" s="39">
        <v>16</v>
      </c>
      <c r="C21" s="3"/>
      <c r="D21" s="43">
        <v>108</v>
      </c>
      <c r="E21" s="3"/>
      <c r="F21" s="4"/>
    </row>
    <row r="22" spans="2:15" x14ac:dyDescent="0.25">
      <c r="B22" s="39">
        <v>17</v>
      </c>
      <c r="C22" s="3"/>
      <c r="D22" s="43">
        <v>108</v>
      </c>
      <c r="E22" s="3"/>
      <c r="F22" s="4"/>
    </row>
    <row r="23" spans="2:15" x14ac:dyDescent="0.25">
      <c r="B23" s="39">
        <v>18</v>
      </c>
      <c r="C23" s="3"/>
      <c r="D23" s="43">
        <v>108</v>
      </c>
      <c r="E23" s="3"/>
      <c r="F23" s="4"/>
    </row>
    <row r="24" spans="2:15" x14ac:dyDescent="0.25">
      <c r="B24" s="39">
        <v>19</v>
      </c>
      <c r="C24" s="3"/>
      <c r="D24" s="43">
        <v>108</v>
      </c>
      <c r="E24" s="3"/>
      <c r="F24" s="4"/>
    </row>
    <row r="25" spans="2:15" ht="15.75" thickBot="1" x14ac:dyDescent="0.3">
      <c r="B25" s="39">
        <v>20</v>
      </c>
      <c r="C25" s="3"/>
      <c r="D25" s="43">
        <v>108</v>
      </c>
      <c r="E25" s="3"/>
      <c r="F25" s="4"/>
      <c r="J25" s="68" t="s">
        <v>29</v>
      </c>
    </row>
    <row r="26" spans="2:15" ht="15.75" thickBot="1" x14ac:dyDescent="0.3">
      <c r="B26" s="65">
        <v>120</v>
      </c>
      <c r="C26" s="66"/>
      <c r="D26" s="66"/>
      <c r="E26" s="66"/>
      <c r="F26" s="67"/>
      <c r="J26" s="68"/>
    </row>
    <row r="27" spans="2:15" x14ac:dyDescent="0.25">
      <c r="B27" s="38">
        <v>21</v>
      </c>
      <c r="C27" s="50" t="s">
        <v>23</v>
      </c>
      <c r="D27" s="51">
        <v>120</v>
      </c>
      <c r="E27" s="52" t="s">
        <v>28</v>
      </c>
      <c r="F27" s="53">
        <v>6</v>
      </c>
      <c r="J27" s="68"/>
    </row>
    <row r="28" spans="2:15" x14ac:dyDescent="0.25">
      <c r="B28" s="39">
        <v>22</v>
      </c>
      <c r="C28" s="3"/>
      <c r="D28" s="43">
        <v>120</v>
      </c>
      <c r="E28" s="3"/>
      <c r="F28" s="4"/>
      <c r="J28" s="68"/>
    </row>
    <row r="29" spans="2:15" x14ac:dyDescent="0.25">
      <c r="B29" s="39">
        <v>23</v>
      </c>
      <c r="C29" s="3"/>
      <c r="D29" s="43">
        <v>120</v>
      </c>
      <c r="E29" s="3"/>
      <c r="F29" s="4"/>
      <c r="J29" s="68"/>
    </row>
    <row r="30" spans="2:15" x14ac:dyDescent="0.25">
      <c r="B30" s="39">
        <v>24</v>
      </c>
      <c r="C30" s="3"/>
      <c r="D30" s="43">
        <v>120</v>
      </c>
      <c r="E30" s="3"/>
      <c r="F30" s="4"/>
      <c r="J30" s="68"/>
    </row>
    <row r="31" spans="2:15" x14ac:dyDescent="0.25">
      <c r="B31" s="39">
        <v>25</v>
      </c>
      <c r="C31" s="3"/>
      <c r="D31" s="43">
        <v>120</v>
      </c>
      <c r="E31" s="3"/>
      <c r="F31" s="4"/>
      <c r="J31" s="68"/>
    </row>
    <row r="32" spans="2:15" x14ac:dyDescent="0.25">
      <c r="B32" s="39">
        <v>26</v>
      </c>
      <c r="C32" s="3"/>
      <c r="D32" s="43">
        <v>120</v>
      </c>
      <c r="E32" s="3"/>
      <c r="F32" s="4"/>
      <c r="J32" s="68"/>
    </row>
    <row r="33" spans="2:6" x14ac:dyDescent="0.25">
      <c r="B33" s="39">
        <v>27</v>
      </c>
      <c r="C33" s="3"/>
      <c r="D33" s="43">
        <v>120</v>
      </c>
      <c r="E33" s="3"/>
      <c r="F33" s="4"/>
    </row>
    <row r="34" spans="2:6" x14ac:dyDescent="0.25">
      <c r="B34" s="39">
        <v>28</v>
      </c>
      <c r="C34" s="3"/>
      <c r="D34" s="43">
        <v>120</v>
      </c>
      <c r="E34" s="3"/>
      <c r="F34" s="4"/>
    </row>
    <row r="35" spans="2:6" ht="15.75" thickBot="1" x14ac:dyDescent="0.3">
      <c r="B35" s="40">
        <v>29</v>
      </c>
      <c r="C35" s="5"/>
      <c r="D35" s="44">
        <v>120</v>
      </c>
      <c r="E35" s="5"/>
      <c r="F35" s="6"/>
    </row>
  </sheetData>
  <mergeCells count="4">
    <mergeCell ref="B4:F4"/>
    <mergeCell ref="B14:F14"/>
    <mergeCell ref="B26:F26"/>
    <mergeCell ref="J25:J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tabSelected="1" zoomScaleNormal="100" workbookViewId="0">
      <selection activeCell="J29" sqref="J29"/>
    </sheetView>
  </sheetViews>
  <sheetFormatPr defaultRowHeight="15" x14ac:dyDescent="0.25"/>
  <cols>
    <col min="1" max="1" width="9.140625" style="1"/>
    <col min="2" max="2" width="7.140625" style="41" customWidth="1"/>
    <col min="3" max="3" width="43.5703125" style="1" customWidth="1"/>
    <col min="4" max="4" width="9.140625" style="41"/>
    <col min="5" max="5" width="13.7109375" style="1" customWidth="1"/>
    <col min="6" max="9" width="9.140625" style="1"/>
    <col min="10" max="10" width="48.85546875" style="1" customWidth="1"/>
    <col min="11" max="11" width="9.140625" style="41"/>
    <col min="12" max="12" width="14.5703125" style="1" customWidth="1"/>
    <col min="13" max="16384" width="9.140625" style="1"/>
  </cols>
  <sheetData>
    <row r="1" spans="2:15" x14ac:dyDescent="0.25">
      <c r="C1" s="11" t="s">
        <v>5</v>
      </c>
      <c r="J1" s="48" t="s">
        <v>20</v>
      </c>
    </row>
    <row r="2" spans="2:15" ht="15.75" thickBot="1" x14ac:dyDescent="0.3">
      <c r="I2" s="49" t="s">
        <v>6</v>
      </c>
    </row>
    <row r="3" spans="2:15" s="10" customFormat="1" ht="15.75" thickBot="1" x14ac:dyDescent="0.3">
      <c r="B3" s="47" t="s">
        <v>0</v>
      </c>
      <c r="C3" s="12" t="s">
        <v>1</v>
      </c>
      <c r="D3" s="46" t="s">
        <v>2</v>
      </c>
      <c r="E3" s="31" t="s">
        <v>19</v>
      </c>
      <c r="F3" s="32" t="s">
        <v>4</v>
      </c>
      <c r="G3" s="10" t="s">
        <v>31</v>
      </c>
      <c r="I3" s="7" t="s">
        <v>0</v>
      </c>
      <c r="J3" s="8" t="s">
        <v>1</v>
      </c>
      <c r="K3" s="42" t="s">
        <v>2</v>
      </c>
      <c r="L3" s="8" t="s">
        <v>19</v>
      </c>
      <c r="M3" s="9" t="s">
        <v>4</v>
      </c>
      <c r="O3" s="10" t="s">
        <v>30</v>
      </c>
    </row>
    <row r="4" spans="2:15" s="10" customFormat="1" ht="15.75" thickBot="1" x14ac:dyDescent="0.3">
      <c r="B4" s="62">
        <v>105</v>
      </c>
      <c r="C4" s="63"/>
      <c r="D4" s="63"/>
      <c r="E4" s="63"/>
      <c r="F4" s="64"/>
      <c r="I4" s="38">
        <v>1</v>
      </c>
      <c r="J4" s="50" t="s">
        <v>21</v>
      </c>
      <c r="K4" s="51">
        <v>105</v>
      </c>
      <c r="L4" s="52" t="s">
        <v>28</v>
      </c>
      <c r="M4" s="53">
        <v>5</v>
      </c>
      <c r="O4" s="10" t="str">
        <f>K4&amp;"_"&amp;COUNTIF($K$3:K4,K4)</f>
        <v>105_1</v>
      </c>
    </row>
    <row r="5" spans="2:15" x14ac:dyDescent="0.25">
      <c r="B5" s="38">
        <v>1</v>
      </c>
      <c r="C5" s="50" t="str">
        <f>IFERROR(INDEX($I:$M,$G5,2),"")</f>
        <v>Шпатлевание</v>
      </c>
      <c r="D5" s="51">
        <v>105</v>
      </c>
      <c r="E5" s="50" t="str">
        <f>IFERROR(INDEX($I:$M,$G5,4),"")</f>
        <v>м2</v>
      </c>
      <c r="F5" s="50">
        <f>IFERROR(INDEX($I:$M,$G5,5),"")</f>
        <v>5</v>
      </c>
      <c r="G5" s="1">
        <f>MATCH(D5&amp;"_"&amp;ROW(1:1),O:O,0)</f>
        <v>4</v>
      </c>
      <c r="I5" s="39">
        <v>2</v>
      </c>
      <c r="J5" s="54" t="s">
        <v>22</v>
      </c>
      <c r="K5" s="55">
        <v>108</v>
      </c>
      <c r="L5" s="56" t="s">
        <v>28</v>
      </c>
      <c r="M5" s="57">
        <v>4</v>
      </c>
      <c r="O5" s="10" t="str">
        <f>K5&amp;"_"&amp;COUNTIF($K$3:K5,K5)</f>
        <v>108_1</v>
      </c>
    </row>
    <row r="6" spans="2:15" ht="15.75" thickBot="1" x14ac:dyDescent="0.3">
      <c r="B6" s="39">
        <v>2</v>
      </c>
      <c r="C6" s="3" t="str">
        <f t="shared" ref="C6:C13" si="0">IFERROR(INDEX($I:$M,$G6,2),"")</f>
        <v>Оштукатуривание</v>
      </c>
      <c r="D6" s="43">
        <v>105</v>
      </c>
      <c r="E6" s="3" t="str">
        <f t="shared" ref="E6:E13" si="1">IFERROR(INDEX($I:$M,$G6,4),"")</f>
        <v>м2</v>
      </c>
      <c r="F6" s="4">
        <f t="shared" ref="F6:F13" si="2">IFERROR(INDEX($I:$M,$G6,5),"")</f>
        <v>4</v>
      </c>
      <c r="G6" s="1">
        <f t="shared" ref="G6:G13" si="3">MATCH(D6&amp;"_"&amp;ROW(2:2),O:O,0)</f>
        <v>11</v>
      </c>
      <c r="I6" s="40">
        <v>3</v>
      </c>
      <c r="J6" s="58" t="s">
        <v>23</v>
      </c>
      <c r="K6" s="59">
        <v>120</v>
      </c>
      <c r="L6" s="60" t="s">
        <v>28</v>
      </c>
      <c r="M6" s="61">
        <v>6</v>
      </c>
      <c r="O6" s="10" t="str">
        <f>K6&amp;"_"&amp;COUNTIF($K$3:K6,K6)</f>
        <v>120_1</v>
      </c>
    </row>
    <row r="7" spans="2:15" x14ac:dyDescent="0.25">
      <c r="B7" s="39">
        <v>3</v>
      </c>
      <c r="C7" s="3" t="str">
        <f t="shared" si="0"/>
        <v>Оклейка обоев</v>
      </c>
      <c r="D7" s="43">
        <v>105</v>
      </c>
      <c r="E7" s="3" t="str">
        <f t="shared" si="1"/>
        <v>м2</v>
      </c>
      <c r="F7" s="4">
        <f t="shared" si="2"/>
        <v>9</v>
      </c>
      <c r="G7" s="1">
        <f t="shared" si="3"/>
        <v>19</v>
      </c>
      <c r="O7" s="10" t="str">
        <f>K7&amp;"_"&amp;COUNTIF($K$3:K7,K7)</f>
        <v>_0</v>
      </c>
    </row>
    <row r="8" spans="2:15" ht="15.75" thickBot="1" x14ac:dyDescent="0.3">
      <c r="B8" s="39">
        <v>4</v>
      </c>
      <c r="C8" s="3" t="str">
        <f t="shared" si="0"/>
        <v/>
      </c>
      <c r="D8" s="43">
        <v>105</v>
      </c>
      <c r="E8" s="3" t="str">
        <f t="shared" si="1"/>
        <v/>
      </c>
      <c r="F8" s="4" t="str">
        <f t="shared" si="2"/>
        <v/>
      </c>
      <c r="G8" s="1" t="e">
        <f t="shared" si="3"/>
        <v>#N/A</v>
      </c>
      <c r="I8" s="49" t="s">
        <v>7</v>
      </c>
      <c r="O8" s="10" t="str">
        <f>K8&amp;"_"&amp;COUNTIF($K$3:K8,K8)</f>
        <v>_0</v>
      </c>
    </row>
    <row r="9" spans="2:15" ht="15.75" thickBot="1" x14ac:dyDescent="0.3">
      <c r="B9" s="39">
        <v>5</v>
      </c>
      <c r="C9" s="3" t="str">
        <f t="shared" si="0"/>
        <v/>
      </c>
      <c r="D9" s="43">
        <v>105</v>
      </c>
      <c r="E9" s="3" t="str">
        <f t="shared" si="1"/>
        <v/>
      </c>
      <c r="F9" s="4" t="str">
        <f t="shared" si="2"/>
        <v/>
      </c>
      <c r="G9" s="1" t="e">
        <f t="shared" si="3"/>
        <v>#N/A</v>
      </c>
      <c r="I9" s="7" t="s">
        <v>0</v>
      </c>
      <c r="J9" s="8" t="s">
        <v>1</v>
      </c>
      <c r="K9" s="42" t="s">
        <v>2</v>
      </c>
      <c r="L9" s="8" t="s">
        <v>3</v>
      </c>
      <c r="M9" s="9" t="s">
        <v>4</v>
      </c>
      <c r="O9" s="10" t="str">
        <f>K9&amp;"_"&amp;COUNTIF($K$3:K9,K9)</f>
        <v>номер_2</v>
      </c>
    </row>
    <row r="10" spans="2:15" x14ac:dyDescent="0.25">
      <c r="B10" s="39">
        <v>6</v>
      </c>
      <c r="C10" s="3" t="str">
        <f t="shared" si="0"/>
        <v/>
      </c>
      <c r="D10" s="43">
        <v>105</v>
      </c>
      <c r="E10" s="3" t="str">
        <f t="shared" si="1"/>
        <v/>
      </c>
      <c r="F10" s="4" t="str">
        <f t="shared" si="2"/>
        <v/>
      </c>
      <c r="G10" s="1" t="e">
        <f t="shared" si="3"/>
        <v>#N/A</v>
      </c>
      <c r="I10" s="38">
        <v>1</v>
      </c>
      <c r="J10" s="2" t="s">
        <v>24</v>
      </c>
      <c r="K10" s="42">
        <v>120</v>
      </c>
      <c r="L10" s="8" t="s">
        <v>28</v>
      </c>
      <c r="M10" s="9">
        <v>6</v>
      </c>
      <c r="O10" s="10" t="str">
        <f>K10&amp;"_"&amp;COUNTIF($K$3:K10,K10)</f>
        <v>120_2</v>
      </c>
    </row>
    <row r="11" spans="2:15" x14ac:dyDescent="0.25">
      <c r="B11" s="39">
        <v>7</v>
      </c>
      <c r="C11" s="3" t="str">
        <f t="shared" si="0"/>
        <v/>
      </c>
      <c r="D11" s="43">
        <v>105</v>
      </c>
      <c r="E11" s="3" t="str">
        <f t="shared" si="1"/>
        <v/>
      </c>
      <c r="F11" s="4" t="str">
        <f t="shared" si="2"/>
        <v/>
      </c>
      <c r="G11" s="1" t="e">
        <f t="shared" si="3"/>
        <v>#N/A</v>
      </c>
      <c r="I11" s="39">
        <v>2</v>
      </c>
      <c r="J11" s="3" t="s">
        <v>23</v>
      </c>
      <c r="K11" s="43">
        <v>105</v>
      </c>
      <c r="L11" s="34" t="s">
        <v>28</v>
      </c>
      <c r="M11" s="36">
        <v>4</v>
      </c>
      <c r="O11" s="10" t="str">
        <f>K11&amp;"_"&amp;COUNTIF($K$3:K11,K11)</f>
        <v>105_2</v>
      </c>
    </row>
    <row r="12" spans="2:15" ht="15.75" thickBot="1" x14ac:dyDescent="0.3">
      <c r="B12" s="39">
        <v>8</v>
      </c>
      <c r="C12" s="3" t="str">
        <f t="shared" si="0"/>
        <v/>
      </c>
      <c r="D12" s="43">
        <v>105</v>
      </c>
      <c r="E12" s="3" t="str">
        <f t="shared" si="1"/>
        <v/>
      </c>
      <c r="F12" s="4" t="str">
        <f t="shared" si="2"/>
        <v/>
      </c>
      <c r="G12" s="1" t="e">
        <f t="shared" si="3"/>
        <v>#N/A</v>
      </c>
      <c r="I12" s="40">
        <v>3</v>
      </c>
      <c r="J12" s="5" t="s">
        <v>25</v>
      </c>
      <c r="K12" s="44">
        <v>108</v>
      </c>
      <c r="L12" s="35" t="s">
        <v>28</v>
      </c>
      <c r="M12" s="37">
        <v>5</v>
      </c>
      <c r="O12" s="10" t="str">
        <f>K12&amp;"_"&amp;COUNTIF($K$3:K12,K12)</f>
        <v>108_2</v>
      </c>
    </row>
    <row r="13" spans="2:15" ht="15.75" thickBot="1" x14ac:dyDescent="0.3">
      <c r="B13" s="39">
        <v>9</v>
      </c>
      <c r="C13" s="3" t="str">
        <f t="shared" si="0"/>
        <v/>
      </c>
      <c r="D13" s="43">
        <v>105</v>
      </c>
      <c r="E13" s="3" t="str">
        <f t="shared" si="1"/>
        <v/>
      </c>
      <c r="F13" s="4" t="str">
        <f t="shared" si="2"/>
        <v/>
      </c>
      <c r="G13" s="1" t="e">
        <f t="shared" si="3"/>
        <v>#N/A</v>
      </c>
      <c r="I13" s="33"/>
      <c r="J13" s="33"/>
      <c r="K13" s="45"/>
      <c r="L13" s="33"/>
      <c r="M13" s="33"/>
      <c r="O13" s="10" t="str">
        <f>K13&amp;"_"&amp;COUNTIF($K$3:K13,K13)</f>
        <v>_0</v>
      </c>
    </row>
    <row r="14" spans="2:15" ht="15.75" thickBot="1" x14ac:dyDescent="0.3">
      <c r="B14" s="62">
        <v>108</v>
      </c>
      <c r="C14" s="63"/>
      <c r="D14" s="63"/>
      <c r="E14" s="63"/>
      <c r="F14" s="64"/>
      <c r="O14" s="10" t="str">
        <f>K14&amp;"_"&amp;COUNTIF($K$3:K14,K14)</f>
        <v>_0</v>
      </c>
    </row>
    <row r="15" spans="2:15" ht="15.75" thickBot="1" x14ac:dyDescent="0.3">
      <c r="B15" s="39">
        <v>10</v>
      </c>
      <c r="C15" s="54" t="str">
        <f>IFERROR(INDEX($I:$M,$G15,2),"")</f>
        <v>Окрашивание</v>
      </c>
      <c r="D15" s="55">
        <v>108</v>
      </c>
      <c r="E15" s="56" t="str">
        <f>IFERROR(INDEX($I:$M,$G15,4),"")</f>
        <v>м2</v>
      </c>
      <c r="F15" s="57">
        <f>IFERROR(INDEX($I:$M,$G15,5),"")</f>
        <v>4</v>
      </c>
      <c r="G15" s="1">
        <f>MATCH(D15&amp;"_"&amp;ROW(1:1),O:O,0)</f>
        <v>5</v>
      </c>
      <c r="I15" s="49" t="s">
        <v>8</v>
      </c>
      <c r="O15" s="10" t="str">
        <f>K15&amp;"_"&amp;COUNTIF($K$3:K15,K15)</f>
        <v>_0</v>
      </c>
    </row>
    <row r="16" spans="2:15" ht="15.75" thickBot="1" x14ac:dyDescent="0.3">
      <c r="B16" s="39">
        <v>11</v>
      </c>
      <c r="C16" s="3" t="str">
        <f t="shared" ref="C16:C25" si="4">IFERROR(INDEX($I:$M,$G16,2),"")</f>
        <v>Устройство сетки пластиковой</v>
      </c>
      <c r="D16" s="43">
        <v>108</v>
      </c>
      <c r="E16" s="3" t="str">
        <f t="shared" ref="E16:E25" si="5">IFERROR(INDEX($I:$M,$G16,4),"")</f>
        <v>м2</v>
      </c>
      <c r="F16" s="4">
        <f t="shared" ref="F16:F25" si="6">IFERROR(INDEX($I:$M,$G16,5),"")</f>
        <v>5</v>
      </c>
      <c r="G16" s="1">
        <f t="shared" ref="G16:G25" si="7">MATCH(D16&amp;"_"&amp;ROW(2:2),O:O,0)</f>
        <v>12</v>
      </c>
      <c r="I16" s="7" t="s">
        <v>0</v>
      </c>
      <c r="J16" s="8" t="s">
        <v>1</v>
      </c>
      <c r="K16" s="42" t="s">
        <v>2</v>
      </c>
      <c r="L16" s="8" t="s">
        <v>3</v>
      </c>
      <c r="M16" s="9" t="s">
        <v>4</v>
      </c>
      <c r="O16" s="10" t="str">
        <f>K16&amp;"_"&amp;COUNTIF($K$3:K16,K16)</f>
        <v>номер_3</v>
      </c>
    </row>
    <row r="17" spans="2:15" x14ac:dyDescent="0.25">
      <c r="B17" s="39">
        <v>12</v>
      </c>
      <c r="C17" s="3" t="str">
        <f t="shared" si="4"/>
        <v>Оштукатуривание</v>
      </c>
      <c r="D17" s="43">
        <v>108</v>
      </c>
      <c r="E17" s="3" t="str">
        <f t="shared" si="5"/>
        <v>м2</v>
      </c>
      <c r="F17" s="4">
        <f t="shared" si="6"/>
        <v>8</v>
      </c>
      <c r="G17" s="1">
        <f t="shared" si="7"/>
        <v>17</v>
      </c>
      <c r="I17" s="38">
        <v>1</v>
      </c>
      <c r="J17" s="2" t="s">
        <v>23</v>
      </c>
      <c r="K17" s="42">
        <v>108</v>
      </c>
      <c r="L17" s="8" t="s">
        <v>28</v>
      </c>
      <c r="M17" s="9">
        <v>8</v>
      </c>
      <c r="O17" s="10" t="str">
        <f>K17&amp;"_"&amp;COUNTIF($K$3:K17,K17)</f>
        <v>108_3</v>
      </c>
    </row>
    <row r="18" spans="2:15" x14ac:dyDescent="0.25">
      <c r="B18" s="39">
        <v>13</v>
      </c>
      <c r="C18" s="3" t="str">
        <f t="shared" si="4"/>
        <v/>
      </c>
      <c r="D18" s="43">
        <v>108</v>
      </c>
      <c r="E18" s="3" t="str">
        <f t="shared" si="5"/>
        <v/>
      </c>
      <c r="F18" s="4" t="str">
        <f t="shared" si="6"/>
        <v/>
      </c>
      <c r="G18" s="1" t="e">
        <f t="shared" si="7"/>
        <v>#N/A</v>
      </c>
      <c r="I18" s="39">
        <v>2</v>
      </c>
      <c r="J18" s="3" t="s">
        <v>26</v>
      </c>
      <c r="K18" s="43">
        <v>120</v>
      </c>
      <c r="L18" s="34" t="s">
        <v>28</v>
      </c>
      <c r="M18" s="36">
        <v>4</v>
      </c>
      <c r="O18" s="10" t="str">
        <f>K18&amp;"_"&amp;COUNTIF($K$3:K18,K18)</f>
        <v>120_3</v>
      </c>
    </row>
    <row r="19" spans="2:15" ht="15.75" thickBot="1" x14ac:dyDescent="0.3">
      <c r="B19" s="39">
        <v>14</v>
      </c>
      <c r="C19" s="3" t="str">
        <f t="shared" si="4"/>
        <v/>
      </c>
      <c r="D19" s="43">
        <v>108</v>
      </c>
      <c r="E19" s="3" t="str">
        <f t="shared" si="5"/>
        <v/>
      </c>
      <c r="F19" s="4" t="str">
        <f t="shared" si="6"/>
        <v/>
      </c>
      <c r="G19" s="1" t="e">
        <f t="shared" si="7"/>
        <v>#N/A</v>
      </c>
      <c r="I19" s="40">
        <v>3</v>
      </c>
      <c r="J19" s="5" t="s">
        <v>27</v>
      </c>
      <c r="K19" s="44">
        <v>105</v>
      </c>
      <c r="L19" s="35" t="s">
        <v>28</v>
      </c>
      <c r="M19" s="37">
        <v>9</v>
      </c>
      <c r="O19" s="10" t="str">
        <f>K19&amp;"_"&amp;COUNTIF($K$3:K19,K19)</f>
        <v>105_3</v>
      </c>
    </row>
    <row r="20" spans="2:15" x14ac:dyDescent="0.25">
      <c r="B20" s="39">
        <v>15</v>
      </c>
      <c r="C20" s="3" t="str">
        <f t="shared" si="4"/>
        <v/>
      </c>
      <c r="D20" s="43">
        <v>108</v>
      </c>
      <c r="E20" s="3" t="str">
        <f t="shared" si="5"/>
        <v/>
      </c>
      <c r="F20" s="4" t="str">
        <f t="shared" si="6"/>
        <v/>
      </c>
      <c r="G20" s="1" t="e">
        <f t="shared" si="7"/>
        <v>#N/A</v>
      </c>
    </row>
    <row r="21" spans="2:15" x14ac:dyDescent="0.25">
      <c r="B21" s="39">
        <v>16</v>
      </c>
      <c r="C21" s="3" t="str">
        <f t="shared" si="4"/>
        <v/>
      </c>
      <c r="D21" s="43">
        <v>108</v>
      </c>
      <c r="E21" s="3" t="str">
        <f t="shared" si="5"/>
        <v/>
      </c>
      <c r="F21" s="4" t="str">
        <f t="shared" si="6"/>
        <v/>
      </c>
      <c r="G21" s="1" t="e">
        <f t="shared" si="7"/>
        <v>#N/A</v>
      </c>
    </row>
    <row r="22" spans="2:15" x14ac:dyDescent="0.25">
      <c r="B22" s="39">
        <v>17</v>
      </c>
      <c r="C22" s="3" t="str">
        <f t="shared" si="4"/>
        <v/>
      </c>
      <c r="D22" s="43">
        <v>108</v>
      </c>
      <c r="E22" s="3" t="str">
        <f t="shared" si="5"/>
        <v/>
      </c>
      <c r="F22" s="4" t="str">
        <f t="shared" si="6"/>
        <v/>
      </c>
      <c r="G22" s="1" t="e">
        <f t="shared" si="7"/>
        <v>#N/A</v>
      </c>
    </row>
    <row r="23" spans="2:15" x14ac:dyDescent="0.25">
      <c r="B23" s="39">
        <v>18</v>
      </c>
      <c r="C23" s="3" t="str">
        <f t="shared" si="4"/>
        <v/>
      </c>
      <c r="D23" s="43">
        <v>108</v>
      </c>
      <c r="E23" s="3" t="str">
        <f t="shared" si="5"/>
        <v/>
      </c>
      <c r="F23" s="4" t="str">
        <f t="shared" si="6"/>
        <v/>
      </c>
      <c r="G23" s="1" t="e">
        <f t="shared" si="7"/>
        <v>#N/A</v>
      </c>
    </row>
    <row r="24" spans="2:15" x14ac:dyDescent="0.25">
      <c r="B24" s="39">
        <v>19</v>
      </c>
      <c r="C24" s="3" t="str">
        <f t="shared" si="4"/>
        <v/>
      </c>
      <c r="D24" s="43">
        <v>108</v>
      </c>
      <c r="E24" s="3" t="str">
        <f t="shared" si="5"/>
        <v/>
      </c>
      <c r="F24" s="4" t="str">
        <f t="shared" si="6"/>
        <v/>
      </c>
      <c r="G24" s="1" t="e">
        <f t="shared" si="7"/>
        <v>#N/A</v>
      </c>
    </row>
    <row r="25" spans="2:15" ht="15.75" thickBot="1" x14ac:dyDescent="0.3">
      <c r="B25" s="39">
        <v>20</v>
      </c>
      <c r="C25" s="3" t="str">
        <f t="shared" si="4"/>
        <v/>
      </c>
      <c r="D25" s="43">
        <v>108</v>
      </c>
      <c r="E25" s="3" t="str">
        <f t="shared" si="5"/>
        <v/>
      </c>
      <c r="F25" s="4" t="str">
        <f t="shared" si="6"/>
        <v/>
      </c>
      <c r="G25" s="1" t="e">
        <f t="shared" si="7"/>
        <v>#N/A</v>
      </c>
      <c r="J25"/>
    </row>
    <row r="26" spans="2:15" ht="15.75" thickBot="1" x14ac:dyDescent="0.3">
      <c r="B26" s="65">
        <v>120</v>
      </c>
      <c r="C26" s="66"/>
      <c r="D26" s="66"/>
      <c r="E26" s="66"/>
      <c r="F26" s="67"/>
      <c r="J26"/>
    </row>
    <row r="27" spans="2:15" x14ac:dyDescent="0.25">
      <c r="B27" s="38">
        <v>21</v>
      </c>
      <c r="C27" s="50" t="str">
        <f>IFERROR(INDEX($I:$M,$G27,2),"")</f>
        <v>Оштукатуривание</v>
      </c>
      <c r="D27" s="51">
        <v>120</v>
      </c>
      <c r="E27" s="52" t="str">
        <f>IFERROR(INDEX($I:$M,$G27,4),"")</f>
        <v>м2</v>
      </c>
      <c r="F27" s="53">
        <f>IFERROR(INDEX($I:$M,$G27,5),"")</f>
        <v>6</v>
      </c>
      <c r="G27" s="1">
        <f>MATCH(D27&amp;"_"&amp;ROW(1:1),O:O,0)</f>
        <v>6</v>
      </c>
      <c r="J27"/>
    </row>
    <row r="28" spans="2:15" x14ac:dyDescent="0.25">
      <c r="B28" s="39">
        <v>22</v>
      </c>
      <c r="C28" s="3" t="str">
        <f t="shared" ref="C28:C35" si="8">IFERROR(INDEX($I:$M,$G28,2),"")</f>
        <v>Устройство плинтуса</v>
      </c>
      <c r="D28" s="43">
        <v>120</v>
      </c>
      <c r="E28" s="3" t="str">
        <f t="shared" ref="E28:E35" si="9">IFERROR(INDEX($I:$M,$G28,4),"")</f>
        <v>м2</v>
      </c>
      <c r="F28" s="4">
        <f t="shared" ref="F28:F35" si="10">IFERROR(INDEX($I:$M,$G28,5),"")</f>
        <v>6</v>
      </c>
      <c r="G28" s="1">
        <f t="shared" ref="G28:G35" si="11">MATCH(D28&amp;"_"&amp;ROW(2:2),O:O,0)</f>
        <v>10</v>
      </c>
      <c r="J28"/>
    </row>
    <row r="29" spans="2:15" x14ac:dyDescent="0.25">
      <c r="B29" s="39">
        <v>23</v>
      </c>
      <c r="C29" s="3" t="str">
        <f t="shared" si="8"/>
        <v>Устройтво плитки</v>
      </c>
      <c r="D29" s="43">
        <v>120</v>
      </c>
      <c r="E29" s="3" t="str">
        <f t="shared" si="9"/>
        <v>м2</v>
      </c>
      <c r="F29" s="4">
        <f t="shared" si="10"/>
        <v>4</v>
      </c>
      <c r="G29" s="1">
        <f t="shared" si="11"/>
        <v>18</v>
      </c>
      <c r="J29"/>
    </row>
    <row r="30" spans="2:15" x14ac:dyDescent="0.25">
      <c r="B30" s="39">
        <v>24</v>
      </c>
      <c r="C30" s="3" t="str">
        <f t="shared" si="8"/>
        <v/>
      </c>
      <c r="D30" s="43">
        <v>120</v>
      </c>
      <c r="E30" s="3" t="str">
        <f t="shared" si="9"/>
        <v/>
      </c>
      <c r="F30" s="4" t="str">
        <f t="shared" si="10"/>
        <v/>
      </c>
      <c r="G30" s="1" t="e">
        <f t="shared" si="11"/>
        <v>#N/A</v>
      </c>
      <c r="J30"/>
    </row>
    <row r="31" spans="2:15" x14ac:dyDescent="0.25">
      <c r="B31" s="39">
        <v>25</v>
      </c>
      <c r="C31" s="3" t="str">
        <f t="shared" si="8"/>
        <v/>
      </c>
      <c r="D31" s="43">
        <v>120</v>
      </c>
      <c r="E31" s="3" t="str">
        <f t="shared" si="9"/>
        <v/>
      </c>
      <c r="F31" s="4" t="str">
        <f t="shared" si="10"/>
        <v/>
      </c>
      <c r="G31" s="1" t="e">
        <f t="shared" si="11"/>
        <v>#N/A</v>
      </c>
      <c r="J31"/>
    </row>
    <row r="32" spans="2:15" x14ac:dyDescent="0.25">
      <c r="B32" s="39">
        <v>26</v>
      </c>
      <c r="C32" s="3" t="str">
        <f t="shared" si="8"/>
        <v/>
      </c>
      <c r="D32" s="43">
        <v>120</v>
      </c>
      <c r="E32" s="3" t="str">
        <f t="shared" si="9"/>
        <v/>
      </c>
      <c r="F32" s="4" t="str">
        <f t="shared" si="10"/>
        <v/>
      </c>
      <c r="G32" s="1" t="e">
        <f t="shared" si="11"/>
        <v>#N/A</v>
      </c>
      <c r="J32"/>
    </row>
    <row r="33" spans="2:7" x14ac:dyDescent="0.25">
      <c r="B33" s="39">
        <v>27</v>
      </c>
      <c r="C33" s="3" t="str">
        <f t="shared" si="8"/>
        <v/>
      </c>
      <c r="D33" s="43">
        <v>120</v>
      </c>
      <c r="E33" s="3" t="str">
        <f t="shared" si="9"/>
        <v/>
      </c>
      <c r="F33" s="4" t="str">
        <f t="shared" si="10"/>
        <v/>
      </c>
      <c r="G33" s="1" t="e">
        <f t="shared" si="11"/>
        <v>#N/A</v>
      </c>
    </row>
    <row r="34" spans="2:7" x14ac:dyDescent="0.25">
      <c r="B34" s="39">
        <v>28</v>
      </c>
      <c r="C34" s="3" t="str">
        <f t="shared" si="8"/>
        <v/>
      </c>
      <c r="D34" s="43">
        <v>120</v>
      </c>
      <c r="E34" s="3" t="str">
        <f t="shared" si="9"/>
        <v/>
      </c>
      <c r="F34" s="4" t="str">
        <f t="shared" si="10"/>
        <v/>
      </c>
      <c r="G34" s="1" t="e">
        <f t="shared" si="11"/>
        <v>#N/A</v>
      </c>
    </row>
    <row r="35" spans="2:7" ht="15.75" thickBot="1" x14ac:dyDescent="0.3">
      <c r="B35" s="40">
        <v>29</v>
      </c>
      <c r="C35" s="5" t="str">
        <f t="shared" si="8"/>
        <v/>
      </c>
      <c r="D35" s="44">
        <v>120</v>
      </c>
      <c r="E35" s="5" t="str">
        <f t="shared" si="9"/>
        <v/>
      </c>
      <c r="F35" s="6" t="str">
        <f t="shared" si="10"/>
        <v/>
      </c>
      <c r="G35" s="1" t="e">
        <f t="shared" si="11"/>
        <v>#N/A</v>
      </c>
    </row>
  </sheetData>
  <mergeCells count="3">
    <mergeCell ref="B4:F4"/>
    <mergeCell ref="B14:F14"/>
    <mergeCell ref="B26:F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B1" workbookViewId="0">
      <selection activeCell="O6" sqref="O6:O13"/>
    </sheetView>
  </sheetViews>
  <sheetFormatPr defaultRowHeight="15" x14ac:dyDescent="0.25"/>
  <cols>
    <col min="1" max="1" width="26.85546875" style="13" customWidth="1"/>
    <col min="9" max="9" width="25.7109375" customWidth="1"/>
    <col min="10" max="10" width="21.5703125" customWidth="1"/>
    <col min="15" max="15" width="15.85546875" customWidth="1"/>
  </cols>
  <sheetData>
    <row r="1" spans="1:15" ht="15.75" thickBot="1" x14ac:dyDescent="0.3"/>
    <row r="2" spans="1:15" ht="15.75" thickBot="1" x14ac:dyDescent="0.3">
      <c r="B2" s="69" t="s">
        <v>9</v>
      </c>
      <c r="C2" s="70"/>
      <c r="D2" s="70"/>
      <c r="E2" s="70"/>
      <c r="F2" s="70"/>
      <c r="G2" s="71"/>
    </row>
    <row r="3" spans="1:15" ht="15.75" thickBot="1" x14ac:dyDescent="0.3">
      <c r="A3" s="19" t="s">
        <v>10</v>
      </c>
      <c r="B3" s="20">
        <v>1</v>
      </c>
      <c r="C3" s="21">
        <v>2</v>
      </c>
      <c r="D3" s="21">
        <v>3</v>
      </c>
      <c r="E3" s="21">
        <v>4</v>
      </c>
      <c r="F3" s="21">
        <v>5</v>
      </c>
      <c r="G3" s="22">
        <v>6</v>
      </c>
    </row>
    <row r="4" spans="1:15" x14ac:dyDescent="0.25">
      <c r="A4" s="18">
        <v>1</v>
      </c>
      <c r="B4" s="23">
        <v>100</v>
      </c>
      <c r="C4" s="24">
        <v>200</v>
      </c>
      <c r="D4" s="24">
        <v>300</v>
      </c>
      <c r="E4" s="24">
        <v>400</v>
      </c>
      <c r="F4" s="24">
        <v>500</v>
      </c>
      <c r="G4" s="25">
        <v>600</v>
      </c>
      <c r="I4" t="s">
        <v>9</v>
      </c>
      <c r="J4">
        <v>4</v>
      </c>
    </row>
    <row r="5" spans="1:15" x14ac:dyDescent="0.25">
      <c r="A5" s="16">
        <v>2</v>
      </c>
      <c r="B5" s="26">
        <v>700</v>
      </c>
      <c r="C5" s="15">
        <v>800</v>
      </c>
      <c r="D5" s="15">
        <v>900</v>
      </c>
      <c r="E5" s="15">
        <v>1000</v>
      </c>
      <c r="F5" s="15">
        <v>1100</v>
      </c>
      <c r="G5" s="27">
        <v>1200</v>
      </c>
      <c r="I5" t="s">
        <v>10</v>
      </c>
      <c r="J5">
        <v>5</v>
      </c>
    </row>
    <row r="6" spans="1:15" x14ac:dyDescent="0.25">
      <c r="A6" s="16">
        <v>3</v>
      </c>
      <c r="B6" s="26">
        <v>1300</v>
      </c>
      <c r="C6" s="15">
        <v>1400</v>
      </c>
      <c r="D6" s="15">
        <v>1500</v>
      </c>
      <c r="E6" s="15">
        <v>1600</v>
      </c>
      <c r="F6" s="15">
        <v>1700</v>
      </c>
      <c r="G6" s="27">
        <v>1800</v>
      </c>
      <c r="I6" t="s">
        <v>4</v>
      </c>
      <c r="J6" s="14">
        <f>INDEX(B4:G12, MATCH(J4,A4:A12,0), MATCH(J5,B3:G3,0))</f>
        <v>2300</v>
      </c>
      <c r="O6" t="s">
        <v>11</v>
      </c>
    </row>
    <row r="7" spans="1:15" x14ac:dyDescent="0.25">
      <c r="A7" s="16">
        <v>4</v>
      </c>
      <c r="B7" s="26">
        <v>1900</v>
      </c>
      <c r="C7" s="15">
        <v>2000</v>
      </c>
      <c r="D7" s="15">
        <v>2100</v>
      </c>
      <c r="E7" s="15">
        <v>2200</v>
      </c>
      <c r="F7" s="15">
        <v>2300</v>
      </c>
      <c r="G7" s="27">
        <v>2400</v>
      </c>
      <c r="O7" t="s">
        <v>12</v>
      </c>
    </row>
    <row r="8" spans="1:15" x14ac:dyDescent="0.25">
      <c r="A8" s="16">
        <v>5</v>
      </c>
      <c r="B8" s="26">
        <v>2500</v>
      </c>
      <c r="C8" s="15">
        <v>2600</v>
      </c>
      <c r="D8" s="15">
        <v>2700</v>
      </c>
      <c r="E8" s="15">
        <v>2800</v>
      </c>
      <c r="F8" s="15">
        <v>2900</v>
      </c>
      <c r="G8" s="27">
        <v>3000</v>
      </c>
      <c r="O8" t="s">
        <v>13</v>
      </c>
    </row>
    <row r="9" spans="1:15" x14ac:dyDescent="0.25">
      <c r="A9" s="16">
        <v>6</v>
      </c>
      <c r="B9" s="26">
        <v>3100</v>
      </c>
      <c r="C9" s="15">
        <v>3200</v>
      </c>
      <c r="D9" s="15">
        <v>3300</v>
      </c>
      <c r="E9" s="15">
        <v>3400</v>
      </c>
      <c r="F9" s="15">
        <v>3500</v>
      </c>
      <c r="G9" s="27">
        <v>3600</v>
      </c>
      <c r="O9" t="s">
        <v>14</v>
      </c>
    </row>
    <row r="10" spans="1:15" x14ac:dyDescent="0.25">
      <c r="A10" s="16">
        <v>7</v>
      </c>
      <c r="B10" s="26">
        <v>3700</v>
      </c>
      <c r="C10" s="15">
        <v>3800</v>
      </c>
      <c r="D10" s="15">
        <v>3900</v>
      </c>
      <c r="E10" s="15">
        <v>4000</v>
      </c>
      <c r="F10" s="15">
        <v>4100</v>
      </c>
      <c r="G10" s="27">
        <v>4200</v>
      </c>
      <c r="O10" t="s">
        <v>15</v>
      </c>
    </row>
    <row r="11" spans="1:15" x14ac:dyDescent="0.25">
      <c r="A11" s="16">
        <v>8</v>
      </c>
      <c r="B11" s="26">
        <v>4300</v>
      </c>
      <c r="C11" s="15">
        <v>4400</v>
      </c>
      <c r="D11" s="15">
        <v>4500</v>
      </c>
      <c r="E11" s="15">
        <v>4600</v>
      </c>
      <c r="F11" s="15">
        <v>4700</v>
      </c>
      <c r="G11" s="27">
        <v>4800</v>
      </c>
      <c r="O11" t="s">
        <v>16</v>
      </c>
    </row>
    <row r="12" spans="1:15" ht="15.75" thickBot="1" x14ac:dyDescent="0.3">
      <c r="A12" s="17">
        <v>9</v>
      </c>
      <c r="B12" s="28">
        <v>4900</v>
      </c>
      <c r="C12" s="29">
        <v>5000</v>
      </c>
      <c r="D12" s="29">
        <v>5100</v>
      </c>
      <c r="E12" s="29">
        <v>5200</v>
      </c>
      <c r="F12" s="29">
        <v>5300</v>
      </c>
      <c r="G12" s="30">
        <v>5400</v>
      </c>
      <c r="O12" t="s">
        <v>17</v>
      </c>
    </row>
    <row r="13" spans="1:15" x14ac:dyDescent="0.25">
      <c r="O13" t="s">
        <v>18</v>
      </c>
    </row>
  </sheetData>
  <mergeCells count="1">
    <mergeCell ref="B2:G2"/>
  </mergeCells>
  <dataValidations disablePrompts="1" count="2">
    <dataValidation type="list" allowBlank="1" showInputMessage="1" showErrorMessage="1" sqref="J4">
      <formula1>$B$3:$G$3</formula1>
    </dataValidation>
    <dataValidation type="list" allowBlank="1" showInputMessage="1" showErrorMessage="1" sqref="J5">
      <formula1>$A$4:$A$12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формулы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2016-09-30T11:13:39Z</dcterms:modified>
</cp:coreProperties>
</file>