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 activeTab="3"/>
  </bookViews>
  <sheets>
    <sheet name="Исходный" sheetId="1" r:id="rId1"/>
    <sheet name="Сводная" sheetId="3" r:id="rId2"/>
    <sheet name="Исходный (2)" sheetId="6" r:id="rId3"/>
    <sheet name="Лист3" sheetId="7" r:id="rId4"/>
  </sheets>
  <definedNames>
    <definedName name="_xlnm._FilterDatabase" localSheetId="0" hidden="1">Исходный!$O$1:$V$95</definedName>
    <definedName name="_xlnm._FilterDatabase" localSheetId="2" hidden="1">'Исходный (2)'!$O$1:$W$47</definedName>
  </definedNames>
  <calcPr calcId="152511"/>
  <pivotCaches>
    <pivotCache cacheId="91" r:id="rId5"/>
    <pivotCache cacheId="92" r:id="rId6"/>
    <pivotCache cacheId="94" r:id="rId7"/>
  </pivotCaches>
</workbook>
</file>

<file path=xl/calcChain.xml><?xml version="1.0" encoding="utf-8"?>
<calcChain xmlns="http://schemas.openxmlformats.org/spreadsheetml/2006/main">
  <c r="W47" i="6" l="1"/>
  <c r="U47" i="6"/>
  <c r="W46" i="6"/>
  <c r="U46" i="6"/>
  <c r="W45" i="6"/>
  <c r="U45" i="6"/>
  <c r="W44" i="6"/>
  <c r="U44" i="6"/>
  <c r="W43" i="6"/>
  <c r="U43" i="6"/>
  <c r="W42" i="6"/>
  <c r="U42" i="6"/>
  <c r="W41" i="6"/>
  <c r="U41" i="6"/>
  <c r="W40" i="6"/>
  <c r="U40" i="6"/>
  <c r="W39" i="6"/>
  <c r="U39" i="6"/>
  <c r="W38" i="6"/>
  <c r="U38" i="6"/>
  <c r="W37" i="6"/>
  <c r="U37" i="6"/>
  <c r="W36" i="6"/>
  <c r="U36" i="6"/>
  <c r="W35" i="6"/>
  <c r="U35" i="6"/>
  <c r="W34" i="6"/>
  <c r="U34" i="6"/>
  <c r="W33" i="6"/>
  <c r="U33" i="6"/>
  <c r="W32" i="6"/>
  <c r="U32" i="6"/>
  <c r="W31" i="6"/>
  <c r="U31" i="6"/>
  <c r="W30" i="6"/>
  <c r="U30" i="6"/>
  <c r="W29" i="6"/>
  <c r="U29" i="6"/>
  <c r="W28" i="6"/>
  <c r="U28" i="6"/>
  <c r="W27" i="6"/>
  <c r="U27" i="6"/>
  <c r="W26" i="6"/>
  <c r="U26" i="6"/>
  <c r="W25" i="6"/>
  <c r="U25" i="6"/>
  <c r="W24" i="6"/>
  <c r="U24" i="6"/>
  <c r="W23" i="6"/>
  <c r="U23" i="6"/>
  <c r="W22" i="6"/>
  <c r="U22" i="6"/>
  <c r="W21" i="6"/>
  <c r="U21" i="6"/>
  <c r="W20" i="6"/>
  <c r="U20" i="6"/>
  <c r="W19" i="6"/>
  <c r="U19" i="6"/>
  <c r="W18" i="6"/>
  <c r="U18" i="6"/>
  <c r="W17" i="6"/>
  <c r="U17" i="6"/>
  <c r="W16" i="6"/>
  <c r="U16" i="6"/>
  <c r="W15" i="6"/>
  <c r="U15" i="6"/>
  <c r="W14" i="6"/>
  <c r="U14" i="6"/>
  <c r="W13" i="6"/>
  <c r="U13" i="6"/>
  <c r="W12" i="6"/>
  <c r="U12" i="6"/>
  <c r="W11" i="6"/>
  <c r="U11" i="6"/>
  <c r="W10" i="6"/>
  <c r="U10" i="6"/>
  <c r="W9" i="6"/>
  <c r="U9" i="6"/>
  <c r="W8" i="6"/>
  <c r="U8" i="6"/>
  <c r="W7" i="6"/>
  <c r="U7" i="6"/>
  <c r="W6" i="6"/>
  <c r="U6" i="6"/>
  <c r="W5" i="6"/>
  <c r="U5" i="6"/>
  <c r="W4" i="6"/>
  <c r="U4" i="6"/>
  <c r="W3" i="6"/>
  <c r="U3" i="6"/>
  <c r="W2" i="6"/>
  <c r="U2" i="6"/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2" i="1"/>
  <c r="O6" i="3" l="1"/>
  <c r="P6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7" i="3"/>
  <c r="H4" i="3"/>
  <c r="I4" i="3"/>
  <c r="H5" i="3"/>
  <c r="I5" i="3"/>
  <c r="H3" i="3"/>
  <c r="I3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G6" i="3"/>
  <c r="H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7" i="3"/>
  <c r="G7" i="3"/>
  <c r="G8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9" i="3"/>
  <c r="H26" i="3"/>
  <c r="G26" i="3"/>
  <c r="G27" i="3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2" i="1"/>
</calcChain>
</file>

<file path=xl/sharedStrings.xml><?xml version="1.0" encoding="utf-8"?>
<sst xmlns="http://schemas.openxmlformats.org/spreadsheetml/2006/main" count="618" uniqueCount="72">
  <si>
    <t>Операция</t>
  </si>
  <si>
    <t>Дата оплаты</t>
  </si>
  <si>
    <t>Агент</t>
  </si>
  <si>
    <t>Сумма</t>
  </si>
  <si>
    <t>Дата</t>
  </si>
  <si>
    <t/>
  </si>
  <si>
    <t>Оплата</t>
  </si>
  <si>
    <t>Телекомсервис</t>
  </si>
  <si>
    <t>2016.09.05 Телекомсервис</t>
  </si>
  <si>
    <t>Начисление пени</t>
  </si>
  <si>
    <t>Начисление</t>
  </si>
  <si>
    <t>ИПК</t>
  </si>
  <si>
    <t>2016.09.24 ИПК</t>
  </si>
  <si>
    <t>2016.08.02 ИПК</t>
  </si>
  <si>
    <t>Город</t>
  </si>
  <si>
    <t>2016.08.03 Город</t>
  </si>
  <si>
    <t>Сбербанк</t>
  </si>
  <si>
    <t>2015.12.27 Сбербанк</t>
  </si>
  <si>
    <t>2015.11.27 Сбербанк</t>
  </si>
  <si>
    <t>2015.10.07 Телекомсервис</t>
  </si>
  <si>
    <t>2015.10.27 Сбербанк</t>
  </si>
  <si>
    <t>2015.08.26 ИПК</t>
  </si>
  <si>
    <t>2015.07.27 ИПК</t>
  </si>
  <si>
    <t>2015.06.25 ИПК</t>
  </si>
  <si>
    <t>2015.05.29 ИПК</t>
  </si>
  <si>
    <t>2015.04.25 ИПК</t>
  </si>
  <si>
    <t>2015.03.06 ИПК</t>
  </si>
  <si>
    <t>2015.03.25 ИПК</t>
  </si>
  <si>
    <t>2015.01.23 ИПК</t>
  </si>
  <si>
    <t>2014.12.23 ИПК</t>
  </si>
  <si>
    <t>Год</t>
  </si>
  <si>
    <t xml:space="preserve">Сумма </t>
  </si>
  <si>
    <t>Дата операции</t>
  </si>
  <si>
    <t>2014 г.</t>
  </si>
  <si>
    <t>2015 г.</t>
  </si>
  <si>
    <t>2016 г.</t>
  </si>
  <si>
    <t>Начисление за все время</t>
  </si>
  <si>
    <t>Оплата за все время</t>
  </si>
  <si>
    <t>Сводные данные</t>
  </si>
  <si>
    <t xml:space="preserve">Сумма (руб.) </t>
  </si>
  <si>
    <t>Это необходимый результат так…</t>
  </si>
  <si>
    <t>...или так (предпочтительный результат)</t>
  </si>
  <si>
    <t>Проблема в том, что не получается в строку сводной таблицы параллельно вставить и дату и агента. А если делать как у меня сейчас в сводной, то дату приходится перевопрачивать, что бы даты оплат шли по порядку.</t>
  </si>
  <si>
    <t>Это получается дикой формулой (спасибо за примеры  _Boroda_), но автоматом ее отформатировать (для повышения читабельности) совсем не понимаю как</t>
  </si>
  <si>
    <t>Дата для примера</t>
  </si>
  <si>
    <t>Общий итог</t>
  </si>
  <si>
    <t>23.12.2014 ИПК</t>
  </si>
  <si>
    <t>06.03.2015 ИПК</t>
  </si>
  <si>
    <t>07.10.2015 Телекомсервис</t>
  </si>
  <si>
    <t>23.01.2015 ИПК</t>
  </si>
  <si>
    <t>25.03.2015 ИПК</t>
  </si>
  <si>
    <t>25.04.2015 ИПК</t>
  </si>
  <si>
    <t>25.06.2015 ИПК</t>
  </si>
  <si>
    <t>26.08.2015 ИПК</t>
  </si>
  <si>
    <t>27.07.2015 ИПК</t>
  </si>
  <si>
    <t>27.10.2015 Сбербанк</t>
  </si>
  <si>
    <t>27.11.2015 Сбербанк</t>
  </si>
  <si>
    <t>27.12.2015 Сбербанк</t>
  </si>
  <si>
    <t>29.05.2015 ИПК</t>
  </si>
  <si>
    <t>02.08.2016 ИПК</t>
  </si>
  <si>
    <t>03.08.2016 Город</t>
  </si>
  <si>
    <t>05.09.2016 Телекомсервис</t>
  </si>
  <si>
    <t>24.09.2016 ИПК</t>
  </si>
  <si>
    <t>Это получается сводной, если перевернуть даты</t>
  </si>
  <si>
    <t>Это получается, если не переворачивать даты. Как видно они восприниматся как текст</t>
  </si>
  <si>
    <t>Сумма по полю Сумма</t>
  </si>
  <si>
    <t>Названия строк</t>
  </si>
  <si>
    <t>2014</t>
  </si>
  <si>
    <t>2015</t>
  </si>
  <si>
    <t>2016</t>
  </si>
  <si>
    <t>Пени</t>
  </si>
  <si>
    <t>Дата для сводной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</si>
</sst>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2" fillId="2" borderId="1" xfId="0" applyFont="1" applyFill="1" applyBorder="1"/>
    <xf numFmtId="0" fontId="3" fillId="3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right"/>
    </xf>
    <xf numFmtId="164" fontId="0" fillId="0" borderId="0" xfId="0" applyNumberFormat="1" applyAlignment="1">
      <alignment horizontal="left" indent="2"/>
    </xf>
    <xf numFmtId="0" fontId="0" fillId="0" borderId="0" xfId="0" applyAlignment="1">
      <alignment horizontal="left" indent="3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vo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Svod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3170388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43.381736226853" createdVersion="5" refreshedVersion="5" minRefreshableVersion="3" recordCount="98">
  <cacheSource type="worksheet">
    <worksheetSource ref="O1:U1048576" sheet="Лист1" r:id="rId2"/>
  </cacheSource>
  <cacheFields count="7">
    <cacheField name="Операция" numFmtId="0">
      <sharedItems containsBlank="1" count="5">
        <s v="Оплата"/>
        <s v="Начисление пени"/>
        <s v="Начисление"/>
        <s v=""/>
        <m/>
      </sharedItems>
    </cacheField>
    <cacheField name="Дата операции" numFmtId="164">
      <sharedItems containsDate="1" containsBlank="1" containsMixedTypes="1" minDate="2014-09-01T00:00:00" maxDate="2016-09-27T00:00:00"/>
    </cacheField>
    <cacheField name="Дата оплаты" numFmtId="0">
      <sharedItems containsDate="1" containsBlank="1" containsMixedTypes="1" minDate="2014-12-23T00:00:00" maxDate="2016-09-25T00:00:00"/>
    </cacheField>
    <cacheField name="Агент" numFmtId="0">
      <sharedItems containsBlank="1"/>
    </cacheField>
    <cacheField name="Сумма" numFmtId="0">
      <sharedItems containsBlank="1" containsMixedTypes="1" containsNumber="1" minValue="0" maxValue="1034.31"/>
    </cacheField>
    <cacheField name="Дата" numFmtId="164">
      <sharedItems containsDate="1" containsBlank="1" containsMixedTypes="1" minDate="2014-10-30T00:00:00" maxDate="2016-09-23T00:00:00" count="43">
        <s v="2016.09.05 Телекомсервис"/>
        <s v=""/>
        <s v="2016.09.24 ИПК"/>
        <s v="2016.08.02 ИПК"/>
        <s v="2016.08.03 Город"/>
        <s v="2015.12.27 Сбербанк"/>
        <s v="2015.11.27 Сбербанк"/>
        <s v="2015.10.07 Телекомсервис"/>
        <s v="2015.10.27 Сбербанк"/>
        <s v="2015.08.26 ИПК"/>
        <s v="2015.07.27 ИПК"/>
        <s v="2015.06.25 ИПК"/>
        <s v="2015.05.29 ИПК"/>
        <s v="2015.04.25 ИПК"/>
        <s v="2015.03.06 ИПК"/>
        <s v="2015.03.25 ИПК"/>
        <s v="2015.01.23 ИПК"/>
        <s v="2014.12.23 ИПК"/>
        <m/>
        <d v="2016-07-22T00:00:00" u="1"/>
        <d v="2014-10-30T00:00:00" u="1"/>
        <d v="2014-12-21T00:00:00" u="1"/>
        <d v="2015-03-26T00:00:00" u="1"/>
        <d v="2015-12-21T00:00:00" u="1"/>
        <d v="2016-06-22T00:00:00" u="1"/>
        <d v="2015-01-26T00:00:00" u="1"/>
        <d v="2015-10-21T00:00:00" u="1"/>
        <d v="2016-04-22T00:00:00" u="1"/>
        <d v="2015-02-24T00:00:00" u="1"/>
        <d v="2015-09-21T00:00:00" u="1"/>
        <d v="2016-03-22T00:00:00" u="1"/>
        <d v="2015-06-23T00:00:00" u="1"/>
        <d v="2014-11-29T00:00:00" u="1"/>
        <d v="2016-01-22T00:00:00" u="1"/>
        <d v="2016-05-23T00:00:00" u="1"/>
        <d v="2015-08-24T00:00:00" u="1"/>
        <d v="2015-05-21T00:00:00" u="1"/>
        <d v="2016-02-25T00:00:00" u="1"/>
        <d v="2016-09-22T00:00:00" u="1"/>
        <d v="2015-04-21T00:00:00" u="1"/>
        <d v="2015-11-25T00:00:00" u="1"/>
        <d v="2016-08-22T00:00:00" u="1"/>
        <d v="2015-07-22T00:00:00" u="1"/>
      </sharedItems>
    </cacheField>
    <cacheField name="Год" numFmtId="0">
      <sharedItems containsBlank="1" containsMixedTypes="1" containsNumber="1" containsInteger="1" minValue="2014" maxValue="2016" count="5">
        <n v="2016"/>
        <s v=""/>
        <n v="2015"/>
        <n v="201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643.42919166667" createdVersion="5" refreshedVersion="5" minRefreshableVersion="3" recordCount="95">
  <cacheSource type="worksheet">
    <worksheetSource ref="O1:V1048576" sheet="Исходный" r:id="rId2"/>
  </cacheSource>
  <cacheFields count="8">
    <cacheField name="Операция" numFmtId="0">
      <sharedItems containsBlank="1" count="5">
        <s v="Оплата"/>
        <s v="Начисление пени"/>
        <s v="Начисление"/>
        <s v=""/>
        <m/>
      </sharedItems>
    </cacheField>
    <cacheField name="Дата операции" numFmtId="164">
      <sharedItems containsDate="1" containsBlank="1" containsMixedTypes="1" minDate="2014-09-01T00:00:00" maxDate="2016-09-27T00:00:00"/>
    </cacheField>
    <cacheField name="Дата оплаты" numFmtId="0">
      <sharedItems containsDate="1" containsBlank="1" containsMixedTypes="1" minDate="2014-12-23T00:00:00" maxDate="2016-09-25T00:00:00"/>
    </cacheField>
    <cacheField name="Агент" numFmtId="0">
      <sharedItems containsBlank="1"/>
    </cacheField>
    <cacheField name="Сумма" numFmtId="0">
      <sharedItems containsBlank="1" containsMixedTypes="1" containsNumber="1" minValue="0" maxValue="1034.31"/>
    </cacheField>
    <cacheField name="Дата" numFmtId="164">
      <sharedItems containsBlank="1"/>
    </cacheField>
    <cacheField name="Год" numFmtId="0">
      <sharedItems containsBlank="1" containsMixedTypes="1" containsNumber="1" containsInteger="1" minValue="2014" maxValue="2016" count="5">
        <n v="2016"/>
        <s v=""/>
        <n v="2015"/>
        <n v="2014"/>
        <m/>
      </sharedItems>
    </cacheField>
    <cacheField name="Дата для примера" numFmtId="0">
      <sharedItems containsBlank="1" count="19">
        <s v="05.09.2016 Телекомсервис"/>
        <s v=""/>
        <s v="24.09.2016 ИПК"/>
        <s v="02.08.2016 ИПК"/>
        <s v="03.08.2016 Город"/>
        <s v="27.12.2015 Сбербанк"/>
        <s v="27.11.2015 Сбербанк"/>
        <s v="07.10.2015 Телекомсервис"/>
        <s v="27.10.2015 Сбербанк"/>
        <s v="26.08.2015 ИПК"/>
        <s v="27.07.2015 ИПК"/>
        <s v="25.06.2015 ИПК"/>
        <s v="29.05.2015 ИПК"/>
        <s v="25.04.2015 ИПК"/>
        <s v="06.03.2015 ИПК"/>
        <s v="25.03.2015 ИПК"/>
        <s v="23.01.2015 ИПК"/>
        <s v="23.12.2014 ИПК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2643.968572916667" createdVersion="5" refreshedVersion="5" minRefreshableVersion="3" recordCount="46">
  <cacheSource type="worksheet">
    <worksheetSource ref="O1:W47" sheet="Исходный (2)" r:id="rId2"/>
  </cacheSource>
  <cacheFields count="10">
    <cacheField name="Операция" numFmtId="0">
      <sharedItems count="3">
        <s v="Оплата"/>
        <s v="Пени"/>
        <s v="Начисление"/>
      </sharedItems>
    </cacheField>
    <cacheField name="Дата для сводной" numFmtId="164">
      <sharedItems containsSemiMixedTypes="0" containsNonDate="0" containsDate="1" containsString="0" minDate="2014-10-10T00:00:00" maxDate="2016-09-25T00:00:00" count="42">
        <d v="2016-09-05T00:00:00"/>
        <d v="2016-09-22T00:00:00"/>
        <d v="2016-09-24T00:00:00"/>
        <d v="2016-08-02T00:00:00"/>
        <d v="2016-08-03T00:00:00"/>
        <d v="2016-08-22T00:00:00"/>
        <d v="2016-07-22T00:00:00"/>
        <d v="2016-06-22T00:00:00"/>
        <d v="2016-05-23T00:00:00"/>
        <d v="2016-04-22T00:00:00"/>
        <d v="2016-03-22T00:00:00"/>
        <d v="2016-02-25T00:00:00"/>
        <d v="2016-01-22T00:00:00"/>
        <d v="2015-12-21T00:00:00"/>
        <d v="2015-12-27T00:00:00"/>
        <d v="2015-11-25T00:00:00"/>
        <d v="2015-11-27T00:00:00"/>
        <d v="2015-10-07T00:00:00"/>
        <d v="2015-10-21T00:00:00"/>
        <d v="2015-10-27T00:00:00"/>
        <d v="2015-09-21T00:00:00"/>
        <d v="2015-08-24T00:00:00"/>
        <d v="2015-08-26T00:00:00"/>
        <d v="2015-07-22T00:00:00"/>
        <d v="2015-07-27T00:00:00"/>
        <d v="2015-06-23T00:00:00"/>
        <d v="2015-06-25T00:00:00"/>
        <d v="2015-05-21T00:00:00"/>
        <d v="2015-05-29T00:00:00"/>
        <d v="2015-04-21T00:00:00"/>
        <d v="2015-04-25T00:00:00"/>
        <d v="2015-03-06T00:00:00"/>
        <d v="2015-03-25T00:00:00"/>
        <d v="2015-03-26T00:00:00"/>
        <d v="2015-02-24T00:00:00"/>
        <d v="2015-01-23T00:00:00"/>
        <d v="2015-01-26T00:00:00"/>
        <d v="2014-12-21T00:00:00"/>
        <d v="2014-11-29T00:00:00"/>
        <d v="2014-12-23T00:00:00"/>
        <d v="2014-10-30T00:00:00"/>
        <d v="2014-10-10T00:00:00"/>
      </sharedItems>
    </cacheField>
    <cacheField name="Дата операции" numFmtId="164">
      <sharedItems containsSemiMixedTypes="0" containsNonDate="0" containsDate="1" containsString="0" minDate="2014-09-01T00:00:00" maxDate="2016-09-27T00:00:00" count="42">
        <d v="2016-09-06T00:00:00"/>
        <d v="2016-09-01T00:00:00"/>
        <d v="2016-09-26T00:00:00"/>
        <d v="2016-08-03T00:00:00"/>
        <d v="2016-08-04T00:00:00"/>
        <d v="2016-08-01T00:00:00"/>
        <d v="2016-07-01T00:00:00"/>
        <d v="2016-06-01T00:00:00"/>
        <d v="2016-05-01T00:00:00"/>
        <d v="2016-04-01T00:00:00"/>
        <d v="2016-03-01T00:00:00"/>
        <d v="2016-02-01T00:00:00"/>
        <d v="2016-01-01T00:00:00"/>
        <d v="2015-12-01T00:00:00"/>
        <d v="2015-12-28T00:00:00"/>
        <d v="2015-11-01T00:00:00"/>
        <d v="2015-11-30T00:00:00"/>
        <d v="2015-10-08T00:00:00"/>
        <d v="2015-10-01T00:00:00"/>
        <d v="2015-10-29T00:00:00"/>
        <d v="2015-09-01T00:00:00"/>
        <d v="2015-08-01T00:00:00"/>
        <d v="2015-08-27T00:00:00"/>
        <d v="2015-07-01T00:00:00"/>
        <d v="2015-07-28T00:00:00"/>
        <d v="2015-06-01T00:00:00"/>
        <d v="2015-06-26T00:00:00"/>
        <d v="2015-05-01T00:00:00"/>
        <d v="2015-05-29T00:00:00"/>
        <d v="2015-04-01T00:00:00"/>
        <d v="2015-04-27T00:00:00"/>
        <d v="2015-03-09T00:00:00"/>
        <d v="2015-03-26T00:00:00"/>
        <d v="2015-03-01T00:00:00"/>
        <d v="2015-02-01T00:00:00"/>
        <d v="2015-01-14T00:00:00"/>
        <d v="2015-01-01T00:00:00"/>
        <d v="2014-12-01T00:00:00"/>
        <d v="2014-11-01T00:00:00"/>
        <d v="2014-11-27T00:00:00"/>
        <d v="2014-10-01T00:00:00"/>
        <d v="2014-09-01T00:00:00"/>
      </sharedItems>
      <fieldGroup par="9" base="2">
        <rangePr groupBy="days" startDate="2014-09-01T00:00:00" endDate="2016-09-27T00:00:00"/>
        <groupItems count="368">
          <s v="&lt;01.09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7.09.2016"/>
        </groupItems>
      </fieldGroup>
    </cacheField>
    <cacheField name="Дата оплаты" numFmtId="164">
      <sharedItems containsDate="1" containsMixedTypes="1" minDate="2014-12-23T00:00:00" maxDate="2016-09-25T00:00:00"/>
    </cacheField>
    <cacheField name="Агент" numFmtId="164">
      <sharedItems count="5">
        <s v="Телекомсервис"/>
        <s v=""/>
        <s v="ИПК"/>
        <s v="Город"/>
        <s v="Сбербанк"/>
      </sharedItems>
    </cacheField>
    <cacheField name="Сумма" numFmtId="2">
      <sharedItems containsSemiMixedTypes="0" containsString="0" containsNumber="1" minValue="0" maxValue="1034.31"/>
    </cacheField>
    <cacheField name="Дата" numFmtId="164">
      <sharedItems/>
    </cacheField>
    <cacheField name="Год" numFmtId="0">
      <sharedItems containsSemiMixedTypes="0" containsString="0" containsNumber="1" containsInteger="1" minValue="2014" maxValue="2016"/>
    </cacheField>
    <cacheField name="Дата для примера" numFmtId="0">
      <sharedItems/>
    </cacheField>
    <cacheField name="Годы" numFmtId="0" databaseField="0">
      <fieldGroup base="2">
        <rangePr groupBy="years" startDate="2014-09-01T00:00:00" endDate="2016-09-27T00:00:00"/>
        <groupItems count="5">
          <s v="&lt;01.09.2014"/>
          <s v="2014"/>
          <s v="2015"/>
          <s v="2016"/>
          <s v="&gt;27.09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d v="2016-09-06T00:00:00"/>
    <d v="2016-09-05T00:00:00"/>
    <s v="Телекомсервис"/>
    <n v="258.57"/>
    <x v="0"/>
    <x v="0"/>
  </r>
  <r>
    <x v="1"/>
    <d v="2016-09-01T00:00:00"/>
    <s v=""/>
    <s v=""/>
    <n v="0"/>
    <x v="1"/>
    <x v="0"/>
  </r>
  <r>
    <x v="2"/>
    <d v="2016-09-01T00:00:00"/>
    <s v=""/>
    <s v=""/>
    <n v="258.57"/>
    <x v="1"/>
    <x v="0"/>
  </r>
  <r>
    <x v="0"/>
    <d v="2016-09-26T00:00:00"/>
    <d v="2016-09-24T00:00:00"/>
    <s v="ИПК"/>
    <n v="258.57"/>
    <x v="2"/>
    <x v="0"/>
  </r>
  <r>
    <x v="3"/>
    <s v=""/>
    <s v=""/>
    <s v=""/>
    <s v=""/>
    <x v="1"/>
    <x v="1"/>
  </r>
  <r>
    <x v="3"/>
    <s v=""/>
    <s v=""/>
    <s v=""/>
    <s v=""/>
    <x v="1"/>
    <x v="1"/>
  </r>
  <r>
    <x v="0"/>
    <d v="2016-08-03T00:00:00"/>
    <d v="2016-08-02T00:00:00"/>
    <s v="ИПК"/>
    <n v="775.71"/>
    <x v="3"/>
    <x v="0"/>
  </r>
  <r>
    <x v="0"/>
    <d v="2016-08-04T00:00:00"/>
    <d v="2016-08-03T00:00:00"/>
    <s v="Город"/>
    <n v="1034.31"/>
    <x v="4"/>
    <x v="0"/>
  </r>
  <r>
    <x v="2"/>
    <d v="2016-08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7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6-01T00:00:00"/>
    <s v=""/>
    <s v=""/>
    <n v="14.16"/>
    <x v="1"/>
    <x v="0"/>
  </r>
  <r>
    <x v="2"/>
    <d v="2016-06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5-01T00:00:00"/>
    <s v=""/>
    <s v=""/>
    <n v="11.99"/>
    <x v="1"/>
    <x v="0"/>
  </r>
  <r>
    <x v="2"/>
    <d v="2016-05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4-01T00:00:00"/>
    <s v=""/>
    <s v=""/>
    <n v="6.41"/>
    <x v="1"/>
    <x v="0"/>
  </r>
  <r>
    <x v="2"/>
    <d v="2016-04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3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2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1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5-12-01T00:00:00"/>
    <s v=""/>
    <s v=""/>
    <n v="258.57"/>
    <x v="1"/>
    <x v="2"/>
  </r>
  <r>
    <x v="0"/>
    <d v="2015-12-28T00:00:00"/>
    <d v="2015-12-27T00:00:00"/>
    <s v="Сбербанк"/>
    <n v="260"/>
    <x v="5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11-01T00:00:00"/>
    <s v=""/>
    <s v=""/>
    <n v="258.57"/>
    <x v="1"/>
    <x v="2"/>
  </r>
  <r>
    <x v="0"/>
    <d v="2015-11-30T00:00:00"/>
    <d v="2015-11-27T00:00:00"/>
    <s v="Сбербанк"/>
    <n v="260"/>
    <x v="6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10-08T00:00:00"/>
    <d v="2015-10-07T00:00:00"/>
    <s v="Телекомсервис"/>
    <n v="258.57"/>
    <x v="7"/>
    <x v="2"/>
  </r>
  <r>
    <x v="2"/>
    <d v="2015-10-01T00:00:00"/>
    <s v=""/>
    <s v=""/>
    <n v="258.57"/>
    <x v="1"/>
    <x v="2"/>
  </r>
  <r>
    <x v="0"/>
    <d v="2015-10-29T00:00:00"/>
    <d v="2015-10-27T00:00:00"/>
    <s v="Сбербанк"/>
    <n v="260"/>
    <x v="8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9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8-01T00:00:00"/>
    <s v=""/>
    <s v=""/>
    <n v="258.57"/>
    <x v="1"/>
    <x v="2"/>
  </r>
  <r>
    <x v="0"/>
    <d v="2015-08-27T00:00:00"/>
    <d v="2015-08-26T00:00:00"/>
    <s v="ИПК"/>
    <n v="258.57"/>
    <x v="9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7-01T00:00:00"/>
    <s v=""/>
    <s v=""/>
    <n v="258.57"/>
    <x v="1"/>
    <x v="2"/>
  </r>
  <r>
    <x v="0"/>
    <d v="2015-07-28T00:00:00"/>
    <d v="2015-07-27T00:00:00"/>
    <s v="ИПК"/>
    <n v="258.57"/>
    <x v="10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6-01T00:00:00"/>
    <s v=""/>
    <s v=""/>
    <n v="258.57"/>
    <x v="1"/>
    <x v="2"/>
  </r>
  <r>
    <x v="0"/>
    <d v="2015-06-26T00:00:00"/>
    <d v="2015-06-25T00:00:00"/>
    <s v="ИПК"/>
    <n v="258.57"/>
    <x v="1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5-01T00:00:00"/>
    <s v=""/>
    <s v=""/>
    <n v="258.57"/>
    <x v="1"/>
    <x v="2"/>
  </r>
  <r>
    <x v="0"/>
    <d v="2015-05-29T00:00:00"/>
    <d v="2015-05-29T00:00:00"/>
    <s v="ИПК"/>
    <n v="258.57"/>
    <x v="12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4-01T00:00:00"/>
    <s v=""/>
    <s v=""/>
    <n v="258.57"/>
    <x v="1"/>
    <x v="2"/>
  </r>
  <r>
    <x v="0"/>
    <d v="2015-04-27T00:00:00"/>
    <d v="2015-04-25T00:00:00"/>
    <s v="ИПК"/>
    <n v="258.57"/>
    <x v="13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03-09T00:00:00"/>
    <d v="2015-03-06T00:00:00"/>
    <s v="ИПК"/>
    <n v="258.57"/>
    <x v="14"/>
    <x v="2"/>
  </r>
  <r>
    <x v="0"/>
    <d v="2015-03-26T00:00:00"/>
    <d v="2015-03-25T00:00:00"/>
    <s v="ИПК"/>
    <n v="258.57"/>
    <x v="15"/>
    <x v="2"/>
  </r>
  <r>
    <x v="2"/>
    <d v="2015-03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2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01-14T00:00:00"/>
    <d v="2015-01-23T00:00:00"/>
    <s v="ИПК"/>
    <n v="258.57"/>
    <x v="16"/>
    <x v="2"/>
  </r>
  <r>
    <x v="2"/>
    <d v="2015-01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4-12-01T00:00:00"/>
    <s v=""/>
    <s v=""/>
    <n v="258.57"/>
    <x v="1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11-01T00:00:00"/>
    <s v=""/>
    <s v=""/>
    <n v="258.57"/>
    <x v="1"/>
    <x v="3"/>
  </r>
  <r>
    <x v="0"/>
    <d v="2014-11-27T00:00:00"/>
    <d v="2014-12-23T00:00:00"/>
    <s v="ИПК"/>
    <n v="775.71"/>
    <x v="17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10-01T00:00:00"/>
    <s v=""/>
    <s v=""/>
    <n v="258.57"/>
    <x v="1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09-01T00:00:00"/>
    <s v=""/>
    <s v=""/>
    <n v="258.57"/>
    <x v="1"/>
    <x v="3"/>
  </r>
  <r>
    <x v="4"/>
    <m/>
    <m/>
    <m/>
    <m/>
    <x v="18"/>
    <x v="4"/>
  </r>
  <r>
    <x v="4"/>
    <m/>
    <m/>
    <m/>
    <m/>
    <x v="18"/>
    <x v="4"/>
  </r>
  <r>
    <x v="4"/>
    <m/>
    <m/>
    <m/>
    <m/>
    <x v="18"/>
    <x v="4"/>
  </r>
  <r>
    <x v="4"/>
    <m/>
    <m/>
    <m/>
    <m/>
    <x v="18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">
  <r>
    <x v="0"/>
    <d v="2016-09-06T00:00:00"/>
    <d v="2016-09-05T00:00:00"/>
    <s v="Телекомсервис"/>
    <n v="258.57"/>
    <s v="2016.09.05 Телекомсервис"/>
    <x v="0"/>
    <x v="0"/>
  </r>
  <r>
    <x v="1"/>
    <d v="2016-09-01T00:00:00"/>
    <s v=""/>
    <s v=""/>
    <n v="0"/>
    <s v=""/>
    <x v="0"/>
    <x v="1"/>
  </r>
  <r>
    <x v="2"/>
    <d v="2016-09-01T00:00:00"/>
    <s v=""/>
    <s v=""/>
    <n v="258.57"/>
    <s v=""/>
    <x v="0"/>
    <x v="1"/>
  </r>
  <r>
    <x v="0"/>
    <d v="2016-09-26T00:00:00"/>
    <d v="2016-09-24T00:00:00"/>
    <s v="ИПК"/>
    <n v="258.57"/>
    <s v="2016.09.24 ИПК"/>
    <x v="0"/>
    <x v="2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6-08-03T00:00:00"/>
    <d v="2016-08-02T00:00:00"/>
    <s v="ИПК"/>
    <n v="775.71"/>
    <s v="2016.08.02 ИПК"/>
    <x v="0"/>
    <x v="3"/>
  </r>
  <r>
    <x v="0"/>
    <d v="2016-08-04T00:00:00"/>
    <d v="2016-08-03T00:00:00"/>
    <s v="Город"/>
    <n v="1034.31"/>
    <s v="2016.08.03 Город"/>
    <x v="0"/>
    <x v="4"/>
  </r>
  <r>
    <x v="2"/>
    <d v="2016-08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7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6-01T00:00:00"/>
    <s v=""/>
    <s v=""/>
    <n v="14.16"/>
    <s v=""/>
    <x v="0"/>
    <x v="1"/>
  </r>
  <r>
    <x v="2"/>
    <d v="2016-06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5-01T00:00:00"/>
    <s v=""/>
    <s v=""/>
    <n v="11.99"/>
    <s v=""/>
    <x v="0"/>
    <x v="1"/>
  </r>
  <r>
    <x v="2"/>
    <d v="2016-05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4-01T00:00:00"/>
    <s v=""/>
    <s v=""/>
    <n v="6.41"/>
    <s v=""/>
    <x v="0"/>
    <x v="1"/>
  </r>
  <r>
    <x v="2"/>
    <d v="2016-04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3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2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1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12-01T00:00:00"/>
    <s v=""/>
    <s v=""/>
    <n v="258.57"/>
    <s v=""/>
    <x v="2"/>
    <x v="1"/>
  </r>
  <r>
    <x v="0"/>
    <d v="2015-12-28T00:00:00"/>
    <d v="2015-12-27T00:00:00"/>
    <s v="Сбербанк"/>
    <n v="260"/>
    <s v="2015.12.27 Сбербанк"/>
    <x v="2"/>
    <x v="5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11-01T00:00:00"/>
    <s v=""/>
    <s v=""/>
    <n v="258.57"/>
    <s v=""/>
    <x v="2"/>
    <x v="1"/>
  </r>
  <r>
    <x v="0"/>
    <d v="2015-11-30T00:00:00"/>
    <d v="2015-11-27T00:00:00"/>
    <s v="Сбербанк"/>
    <n v="260"/>
    <s v="2015.11.27 Сбербанк"/>
    <x v="2"/>
    <x v="6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10-08T00:00:00"/>
    <d v="2015-10-07T00:00:00"/>
    <s v="Телекомсервис"/>
    <n v="258.57"/>
    <s v="2015.10.07 Телекомсервис"/>
    <x v="2"/>
    <x v="7"/>
  </r>
  <r>
    <x v="2"/>
    <d v="2015-10-01T00:00:00"/>
    <s v=""/>
    <s v=""/>
    <n v="258.57"/>
    <s v=""/>
    <x v="2"/>
    <x v="1"/>
  </r>
  <r>
    <x v="0"/>
    <d v="2015-10-29T00:00:00"/>
    <d v="2015-10-27T00:00:00"/>
    <s v="Сбербанк"/>
    <n v="260"/>
    <s v="2015.10.27 Сбербанк"/>
    <x v="2"/>
    <x v="8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9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8-01T00:00:00"/>
    <s v=""/>
    <s v=""/>
    <n v="258.57"/>
    <s v=""/>
    <x v="2"/>
    <x v="1"/>
  </r>
  <r>
    <x v="0"/>
    <d v="2015-08-27T00:00:00"/>
    <d v="2015-08-26T00:00:00"/>
    <s v="ИПК"/>
    <n v="258.57"/>
    <s v="2015.08.26 ИПК"/>
    <x v="2"/>
    <x v="9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7-01T00:00:00"/>
    <s v=""/>
    <s v=""/>
    <n v="258.57"/>
    <s v=""/>
    <x v="2"/>
    <x v="1"/>
  </r>
  <r>
    <x v="0"/>
    <d v="2015-07-28T00:00:00"/>
    <d v="2015-07-27T00:00:00"/>
    <s v="ИПК"/>
    <n v="258.57"/>
    <s v="2015.07.27 ИПК"/>
    <x v="2"/>
    <x v="10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6-01T00:00:00"/>
    <s v=""/>
    <s v=""/>
    <n v="258.57"/>
    <s v=""/>
    <x v="2"/>
    <x v="1"/>
  </r>
  <r>
    <x v="0"/>
    <d v="2015-06-26T00:00:00"/>
    <d v="2015-06-25T00:00:00"/>
    <s v="ИПК"/>
    <n v="258.57"/>
    <s v="2015.06.25 ИПК"/>
    <x v="2"/>
    <x v="1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5-01T00:00:00"/>
    <s v=""/>
    <s v=""/>
    <n v="258.57"/>
    <s v=""/>
    <x v="2"/>
    <x v="1"/>
  </r>
  <r>
    <x v="0"/>
    <d v="2015-05-29T00:00:00"/>
    <d v="2015-05-29T00:00:00"/>
    <s v="ИПК"/>
    <n v="258.57"/>
    <s v="2015.05.29 ИПК"/>
    <x v="2"/>
    <x v="12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4-01T00:00:00"/>
    <s v=""/>
    <s v=""/>
    <n v="258.57"/>
    <s v=""/>
    <x v="2"/>
    <x v="1"/>
  </r>
  <r>
    <x v="0"/>
    <d v="2015-04-27T00:00:00"/>
    <d v="2015-04-25T00:00:00"/>
    <s v="ИПК"/>
    <n v="258.57"/>
    <s v="2015.04.25 ИПК"/>
    <x v="2"/>
    <x v="13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03-09T00:00:00"/>
    <d v="2015-03-06T00:00:00"/>
    <s v="ИПК"/>
    <n v="258.57"/>
    <s v="2015.03.06 ИПК"/>
    <x v="2"/>
    <x v="14"/>
  </r>
  <r>
    <x v="0"/>
    <d v="2015-03-26T00:00:00"/>
    <d v="2015-03-25T00:00:00"/>
    <s v="ИПК"/>
    <n v="258.57"/>
    <s v="2015.03.25 ИПК"/>
    <x v="2"/>
    <x v="15"/>
  </r>
  <r>
    <x v="2"/>
    <d v="2015-03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2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01-14T00:00:00"/>
    <d v="2015-01-23T00:00:00"/>
    <s v="ИПК"/>
    <n v="258.57"/>
    <s v="2015.01.23 ИПК"/>
    <x v="2"/>
    <x v="16"/>
  </r>
  <r>
    <x v="2"/>
    <d v="2015-01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2-01T00:00:00"/>
    <s v=""/>
    <s v=""/>
    <n v="258.57"/>
    <s v=""/>
    <x v="3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1-01T00:00:00"/>
    <s v=""/>
    <s v=""/>
    <n v="258.57"/>
    <s v=""/>
    <x v="3"/>
    <x v="1"/>
  </r>
  <r>
    <x v="0"/>
    <d v="2014-11-27T00:00:00"/>
    <d v="2014-12-23T00:00:00"/>
    <s v="ИПК"/>
    <n v="775.71"/>
    <s v="2014.12.23 ИПК"/>
    <x v="3"/>
    <x v="17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0-01T00:00:00"/>
    <s v=""/>
    <s v=""/>
    <n v="258.57"/>
    <s v=""/>
    <x v="3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09-01T00:00:00"/>
    <s v=""/>
    <s v=""/>
    <n v="258.57"/>
    <s v=""/>
    <x v="3"/>
    <x v="1"/>
  </r>
  <r>
    <x v="4"/>
    <m/>
    <m/>
    <m/>
    <m/>
    <m/>
    <x v="4"/>
    <x v="1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6">
  <r>
    <x v="0"/>
    <x v="0"/>
    <x v="0"/>
    <d v="2016-09-05T00:00:00"/>
    <x v="0"/>
    <n v="258.57"/>
    <s v="2016.09.05 Телекомсервис"/>
    <n v="2016"/>
    <s v="05.09.2016 Телекомсервис"/>
  </r>
  <r>
    <x v="1"/>
    <x v="1"/>
    <x v="1"/>
    <s v=""/>
    <x v="1"/>
    <n v="0"/>
    <s v=""/>
    <n v="2016"/>
    <s v=""/>
  </r>
  <r>
    <x v="2"/>
    <x v="1"/>
    <x v="1"/>
    <s v=""/>
    <x v="1"/>
    <n v="258.57"/>
    <s v=""/>
    <n v="2016"/>
    <s v=""/>
  </r>
  <r>
    <x v="0"/>
    <x v="2"/>
    <x v="2"/>
    <d v="2016-09-24T00:00:00"/>
    <x v="2"/>
    <n v="258.57"/>
    <s v="2016.09.24 ИПК"/>
    <n v="2016"/>
    <s v="24.09.2016 ИПК"/>
  </r>
  <r>
    <x v="0"/>
    <x v="3"/>
    <x v="3"/>
    <d v="2016-08-02T00:00:00"/>
    <x v="2"/>
    <n v="775.71"/>
    <s v="2016.08.02 ИПК"/>
    <n v="2016"/>
    <s v="02.08.2016 ИПК"/>
  </r>
  <r>
    <x v="0"/>
    <x v="4"/>
    <x v="4"/>
    <d v="2016-08-03T00:00:00"/>
    <x v="3"/>
    <n v="1034.31"/>
    <s v="2016.08.03 Город"/>
    <n v="2016"/>
    <s v="03.08.2016 Город"/>
  </r>
  <r>
    <x v="2"/>
    <x v="5"/>
    <x v="5"/>
    <s v=""/>
    <x v="1"/>
    <n v="258.57"/>
    <s v=""/>
    <n v="2016"/>
    <s v=""/>
  </r>
  <r>
    <x v="2"/>
    <x v="6"/>
    <x v="6"/>
    <s v=""/>
    <x v="1"/>
    <n v="258.57"/>
    <s v=""/>
    <n v="2016"/>
    <s v=""/>
  </r>
  <r>
    <x v="1"/>
    <x v="7"/>
    <x v="7"/>
    <s v=""/>
    <x v="1"/>
    <n v="14.16"/>
    <s v=""/>
    <n v="2016"/>
    <s v=""/>
  </r>
  <r>
    <x v="2"/>
    <x v="7"/>
    <x v="7"/>
    <s v=""/>
    <x v="1"/>
    <n v="258.57"/>
    <s v=""/>
    <n v="2016"/>
    <s v=""/>
  </r>
  <r>
    <x v="1"/>
    <x v="8"/>
    <x v="8"/>
    <s v=""/>
    <x v="1"/>
    <n v="11.99"/>
    <s v=""/>
    <n v="2016"/>
    <s v=""/>
  </r>
  <r>
    <x v="2"/>
    <x v="8"/>
    <x v="8"/>
    <s v=""/>
    <x v="1"/>
    <n v="258.57"/>
    <s v=""/>
    <n v="2016"/>
    <s v=""/>
  </r>
  <r>
    <x v="1"/>
    <x v="9"/>
    <x v="9"/>
    <s v=""/>
    <x v="1"/>
    <n v="6.41"/>
    <s v=""/>
    <n v="2016"/>
    <s v=""/>
  </r>
  <r>
    <x v="2"/>
    <x v="9"/>
    <x v="9"/>
    <s v=""/>
    <x v="1"/>
    <n v="258.57"/>
    <s v=""/>
    <n v="2016"/>
    <s v=""/>
  </r>
  <r>
    <x v="2"/>
    <x v="10"/>
    <x v="10"/>
    <s v=""/>
    <x v="1"/>
    <n v="258.57"/>
    <s v=""/>
    <n v="2016"/>
    <s v=""/>
  </r>
  <r>
    <x v="2"/>
    <x v="11"/>
    <x v="11"/>
    <s v=""/>
    <x v="1"/>
    <n v="258.57"/>
    <s v=""/>
    <n v="2016"/>
    <s v=""/>
  </r>
  <r>
    <x v="2"/>
    <x v="12"/>
    <x v="12"/>
    <s v=""/>
    <x v="1"/>
    <n v="258.57"/>
    <s v=""/>
    <n v="2016"/>
    <s v=""/>
  </r>
  <r>
    <x v="2"/>
    <x v="13"/>
    <x v="13"/>
    <s v=""/>
    <x v="1"/>
    <n v="258.57"/>
    <s v=""/>
    <n v="2015"/>
    <s v=""/>
  </r>
  <r>
    <x v="0"/>
    <x v="14"/>
    <x v="14"/>
    <d v="2015-12-27T00:00:00"/>
    <x v="4"/>
    <n v="260"/>
    <s v="2015.12.27 Сбербанк"/>
    <n v="2015"/>
    <s v="27.12.2015 Сбербанк"/>
  </r>
  <r>
    <x v="2"/>
    <x v="15"/>
    <x v="15"/>
    <s v=""/>
    <x v="1"/>
    <n v="258.57"/>
    <s v=""/>
    <n v="2015"/>
    <s v=""/>
  </r>
  <r>
    <x v="0"/>
    <x v="16"/>
    <x v="16"/>
    <d v="2015-11-27T00:00:00"/>
    <x v="4"/>
    <n v="260"/>
    <s v="2015.11.27 Сбербанк"/>
    <n v="2015"/>
    <s v="27.11.2015 Сбербанк"/>
  </r>
  <r>
    <x v="0"/>
    <x v="17"/>
    <x v="17"/>
    <d v="2015-10-07T00:00:00"/>
    <x v="0"/>
    <n v="258.57"/>
    <s v="2015.10.07 Телекомсервис"/>
    <n v="2015"/>
    <s v="07.10.2015 Телекомсервис"/>
  </r>
  <r>
    <x v="2"/>
    <x v="18"/>
    <x v="18"/>
    <s v=""/>
    <x v="1"/>
    <n v="258.57"/>
    <s v=""/>
    <n v="2015"/>
    <s v=""/>
  </r>
  <r>
    <x v="0"/>
    <x v="19"/>
    <x v="19"/>
    <d v="2015-10-27T00:00:00"/>
    <x v="4"/>
    <n v="260"/>
    <s v="2015.10.27 Сбербанк"/>
    <n v="2015"/>
    <s v="27.10.2015 Сбербанк"/>
  </r>
  <r>
    <x v="2"/>
    <x v="20"/>
    <x v="20"/>
    <s v=""/>
    <x v="1"/>
    <n v="258.57"/>
    <s v=""/>
    <n v="2015"/>
    <s v=""/>
  </r>
  <r>
    <x v="2"/>
    <x v="21"/>
    <x v="21"/>
    <s v=""/>
    <x v="1"/>
    <n v="258.57"/>
    <s v=""/>
    <n v="2015"/>
    <s v=""/>
  </r>
  <r>
    <x v="0"/>
    <x v="22"/>
    <x v="22"/>
    <d v="2015-08-26T00:00:00"/>
    <x v="2"/>
    <n v="258.57"/>
    <s v="2015.08.26 ИПК"/>
    <n v="2015"/>
    <s v="26.08.2015 ИПК"/>
  </r>
  <r>
    <x v="2"/>
    <x v="23"/>
    <x v="23"/>
    <s v=""/>
    <x v="1"/>
    <n v="258.57"/>
    <s v=""/>
    <n v="2015"/>
    <s v=""/>
  </r>
  <r>
    <x v="0"/>
    <x v="24"/>
    <x v="24"/>
    <d v="2015-07-27T00:00:00"/>
    <x v="2"/>
    <n v="258.57"/>
    <s v="2015.07.27 ИПК"/>
    <n v="2015"/>
    <s v="27.07.2015 ИПК"/>
  </r>
  <r>
    <x v="2"/>
    <x v="25"/>
    <x v="25"/>
    <s v=""/>
    <x v="1"/>
    <n v="258.57"/>
    <s v=""/>
    <n v="2015"/>
    <s v=""/>
  </r>
  <r>
    <x v="0"/>
    <x v="26"/>
    <x v="26"/>
    <d v="2015-06-25T00:00:00"/>
    <x v="2"/>
    <n v="258.57"/>
    <s v="2015.06.25 ИПК"/>
    <n v="2015"/>
    <s v="25.06.2015 ИПК"/>
  </r>
  <r>
    <x v="2"/>
    <x v="27"/>
    <x v="27"/>
    <s v=""/>
    <x v="1"/>
    <n v="258.57"/>
    <s v=""/>
    <n v="2015"/>
    <s v=""/>
  </r>
  <r>
    <x v="0"/>
    <x v="28"/>
    <x v="28"/>
    <d v="2015-05-29T00:00:00"/>
    <x v="2"/>
    <n v="258.57"/>
    <s v="2015.05.29 ИПК"/>
    <n v="2015"/>
    <s v="29.05.2015 ИПК"/>
  </r>
  <r>
    <x v="2"/>
    <x v="29"/>
    <x v="29"/>
    <s v=""/>
    <x v="1"/>
    <n v="258.57"/>
    <s v=""/>
    <n v="2015"/>
    <s v=""/>
  </r>
  <r>
    <x v="0"/>
    <x v="30"/>
    <x v="30"/>
    <d v="2015-04-25T00:00:00"/>
    <x v="2"/>
    <n v="258.57"/>
    <s v="2015.04.25 ИПК"/>
    <n v="2015"/>
    <s v="25.04.2015 ИПК"/>
  </r>
  <r>
    <x v="0"/>
    <x v="31"/>
    <x v="31"/>
    <d v="2015-03-06T00:00:00"/>
    <x v="2"/>
    <n v="258.57"/>
    <s v="2015.03.06 ИПК"/>
    <n v="2015"/>
    <s v="06.03.2015 ИПК"/>
  </r>
  <r>
    <x v="0"/>
    <x v="32"/>
    <x v="32"/>
    <d v="2015-03-25T00:00:00"/>
    <x v="2"/>
    <n v="258.57"/>
    <s v="2015.03.25 ИПК"/>
    <n v="2015"/>
    <s v="25.03.2015 ИПК"/>
  </r>
  <r>
    <x v="2"/>
    <x v="33"/>
    <x v="33"/>
    <s v=""/>
    <x v="1"/>
    <n v="258.57"/>
    <s v=""/>
    <n v="2015"/>
    <s v=""/>
  </r>
  <r>
    <x v="2"/>
    <x v="34"/>
    <x v="34"/>
    <s v=""/>
    <x v="1"/>
    <n v="258.57"/>
    <s v=""/>
    <n v="2015"/>
    <s v=""/>
  </r>
  <r>
    <x v="0"/>
    <x v="35"/>
    <x v="35"/>
    <d v="2015-01-23T00:00:00"/>
    <x v="2"/>
    <n v="258.57"/>
    <s v="2015.01.23 ИПК"/>
    <n v="2015"/>
    <s v="23.01.2015 ИПК"/>
  </r>
  <r>
    <x v="2"/>
    <x v="36"/>
    <x v="36"/>
    <s v=""/>
    <x v="1"/>
    <n v="258.57"/>
    <s v=""/>
    <n v="2015"/>
    <s v=""/>
  </r>
  <r>
    <x v="2"/>
    <x v="37"/>
    <x v="37"/>
    <s v=""/>
    <x v="1"/>
    <n v="258.57"/>
    <s v=""/>
    <n v="2014"/>
    <s v=""/>
  </r>
  <r>
    <x v="2"/>
    <x v="38"/>
    <x v="38"/>
    <s v=""/>
    <x v="1"/>
    <n v="258.57"/>
    <s v=""/>
    <n v="2014"/>
    <s v=""/>
  </r>
  <r>
    <x v="0"/>
    <x v="39"/>
    <x v="39"/>
    <d v="2014-12-23T00:00:00"/>
    <x v="2"/>
    <n v="775.71"/>
    <s v="2014.12.23 ИПК"/>
    <n v="2014"/>
    <s v="23.12.2014 ИПК"/>
  </r>
  <r>
    <x v="2"/>
    <x v="40"/>
    <x v="40"/>
    <s v=""/>
    <x v="1"/>
    <n v="258.57"/>
    <s v=""/>
    <n v="2014"/>
    <s v=""/>
  </r>
  <r>
    <x v="2"/>
    <x v="41"/>
    <x v="41"/>
    <s v=""/>
    <x v="1"/>
    <n v="258.57"/>
    <s v=""/>
    <n v="2014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СводнаяТаблица2" cacheId="91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outline="1" outlineData="1" multipleFieldFilters="0" rowHeaderCaption="Сводные данные">
  <location ref="A3:B25" firstHeaderRow="1" firstDataRow="1" firstDataCol="1"/>
  <pivotFields count="7">
    <pivotField axis="axisRow" showAll="0">
      <items count="6">
        <item h="1" x="3"/>
        <item n="Начисление за все время" sd="0" x="2"/>
        <item h="1" x="1"/>
        <item n="Оплата за все время" x="0"/>
        <item h="1" x="4"/>
        <item t="default"/>
      </items>
    </pivotField>
    <pivotField showAll="0" defaultSubtotal="0"/>
    <pivotField showAll="0"/>
    <pivotField showAll="0"/>
    <pivotField dataField="1" showAll="0"/>
    <pivotField axis="axisRow" showAll="0">
      <items count="44">
        <item x="1"/>
        <item x="17"/>
        <item x="16"/>
        <item x="14"/>
        <item x="15"/>
        <item x="13"/>
        <item x="12"/>
        <item x="11"/>
        <item x="10"/>
        <item x="9"/>
        <item x="7"/>
        <item x="8"/>
        <item x="6"/>
        <item x="5"/>
        <item x="3"/>
        <item x="4"/>
        <item x="0"/>
        <item x="2"/>
        <item m="1" x="20"/>
        <item m="1" x="32"/>
        <item m="1" x="21"/>
        <item m="1" x="25"/>
        <item m="1" x="28"/>
        <item m="1" x="22"/>
        <item m="1" x="39"/>
        <item m="1" x="36"/>
        <item m="1" x="31"/>
        <item m="1" x="42"/>
        <item m="1" x="35"/>
        <item m="1" x="29"/>
        <item m="1" x="26"/>
        <item m="1" x="40"/>
        <item m="1" x="23"/>
        <item m="1" x="33"/>
        <item m="1" x="37"/>
        <item m="1" x="30"/>
        <item m="1" x="27"/>
        <item m="1" x="34"/>
        <item m="1" x="24"/>
        <item m="1" x="19"/>
        <item m="1" x="41"/>
        <item m="1" x="38"/>
        <item x="18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</pivotFields>
  <rowFields count="3">
    <field x="0"/>
    <field x="6"/>
    <field x="5"/>
  </rowFields>
  <rowItems count="22">
    <i>
      <x v="1"/>
    </i>
    <i>
      <x v="3"/>
    </i>
    <i r="1">
      <x/>
    </i>
    <i r="2">
      <x v="1"/>
    </i>
    <i r="1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2"/>
    </i>
    <i r="2">
      <x v="14"/>
    </i>
    <i r="2">
      <x v="15"/>
    </i>
    <i r="2">
      <x v="16"/>
    </i>
    <i r="2">
      <x v="17"/>
    </i>
  </rowItems>
  <colItems count="1">
    <i/>
  </colItems>
  <dataFields count="1">
    <dataField name="Сумма (руб.) " fld="4" baseField="0" baseItem="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" cacheId="9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Сводные данные">
  <location ref="D3:E26" firstHeaderRow="1" firstDataRow="1" firstDataCol="1"/>
  <pivotFields count="8">
    <pivotField axis="axisRow" showAll="0">
      <items count="6">
        <item h="1" x="3"/>
        <item n="Начисление за все время" sd="0" x="2"/>
        <item h="1" x="1"/>
        <item n="Оплата за все время" x="0"/>
        <item h="1" x="4"/>
        <item t="default"/>
      </items>
    </pivotField>
    <pivotField showAll="0"/>
    <pivotField showAll="0"/>
    <pivotField showAll="0"/>
    <pivotField dataField="1" showAll="0"/>
    <pivotField showAll="0"/>
    <pivotField axis="axisRow" showAll="0">
      <items count="6">
        <item x="3"/>
        <item x="2"/>
        <item x="0"/>
        <item x="1"/>
        <item x="4"/>
        <item t="default"/>
      </items>
    </pivotField>
    <pivotField axis="axisRow" showAll="0">
      <items count="20">
        <item x="1"/>
        <item x="3"/>
        <item x="4"/>
        <item x="0"/>
        <item x="14"/>
        <item x="7"/>
        <item x="16"/>
        <item x="17"/>
        <item x="2"/>
        <item x="15"/>
        <item x="13"/>
        <item x="11"/>
        <item x="9"/>
        <item x="10"/>
        <item x="8"/>
        <item x="6"/>
        <item x="5"/>
        <item x="12"/>
        <item x="18"/>
        <item t="default"/>
      </items>
    </pivotField>
  </pivotFields>
  <rowFields count="3">
    <field x="0"/>
    <field x="6"/>
    <field x="7"/>
  </rowFields>
  <rowItems count="23">
    <i>
      <x v="1"/>
    </i>
    <i>
      <x v="3"/>
    </i>
    <i r="1">
      <x/>
    </i>
    <i r="2">
      <x v="7"/>
    </i>
    <i r="1">
      <x v="1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1">
      <x v="2"/>
    </i>
    <i r="2">
      <x v="1"/>
    </i>
    <i r="2">
      <x v="2"/>
    </i>
    <i r="2">
      <x v="3"/>
    </i>
    <i r="2">
      <x v="8"/>
    </i>
    <i t="grand">
      <x/>
    </i>
  </rowItems>
  <colItems count="1">
    <i/>
  </colItems>
  <dataFields count="1">
    <dataField name="Сумма (руб.) " fld="4" baseField="0" baseItem="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9" cacheId="9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53" firstHeaderRow="1" firstDataRow="1" firstDataCol="1"/>
  <pivotFields count="10">
    <pivotField axis="axisRow" showAll="0">
      <items count="4">
        <item sd="0" x="2"/>
        <item x="0"/>
        <item x="1"/>
        <item t="default"/>
      </items>
    </pivotField>
    <pivotField axis="axisRow" numFmtId="164" showAll="0" defaultSubtotal="0">
      <items count="42">
        <item x="41"/>
        <item x="40"/>
        <item x="38"/>
        <item x="37"/>
        <item x="39"/>
        <item x="35"/>
        <item x="36"/>
        <item x="34"/>
        <item x="31"/>
        <item x="32"/>
        <item x="33"/>
        <item x="29"/>
        <item x="30"/>
        <item x="27"/>
        <item x="28"/>
        <item x="25"/>
        <item x="26"/>
        <item x="23"/>
        <item x="24"/>
        <item x="21"/>
        <item x="22"/>
        <item x="20"/>
        <item x="17"/>
        <item x="18"/>
        <item x="19"/>
        <item x="15"/>
        <item x="16"/>
        <item x="13"/>
        <item x="14"/>
        <item x="12"/>
        <item x="11"/>
        <item x="10"/>
        <item x="9"/>
        <item x="8"/>
        <item x="7"/>
        <item x="6"/>
        <item x="3"/>
        <item x="4"/>
        <item x="5"/>
        <item x="0"/>
        <item x="1"/>
        <item x="2"/>
      </items>
    </pivotField>
    <pivotField numFmtId="16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showAll="0"/>
    <pivotField axis="axisRow" showAll="0">
      <items count="6">
        <item x="1"/>
        <item x="3"/>
        <item x="2"/>
        <item x="4"/>
        <item x="0"/>
        <item t="default"/>
      </items>
    </pivotField>
    <pivotField dataField="1" numFmtId="2"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4">
    <field x="0"/>
    <field x="9"/>
    <field x="1"/>
    <field x="4"/>
  </rowFields>
  <rowItems count="50">
    <i>
      <x/>
    </i>
    <i>
      <x v="1"/>
    </i>
    <i r="1">
      <x v="1"/>
    </i>
    <i r="2">
      <x v="4"/>
    </i>
    <i r="3">
      <x v="2"/>
    </i>
    <i r="1">
      <x v="2"/>
    </i>
    <i r="2">
      <x v="5"/>
    </i>
    <i r="3">
      <x v="2"/>
    </i>
    <i r="2">
      <x v="8"/>
    </i>
    <i r="3">
      <x v="2"/>
    </i>
    <i r="2">
      <x v="9"/>
    </i>
    <i r="3">
      <x v="2"/>
    </i>
    <i r="2">
      <x v="12"/>
    </i>
    <i r="3">
      <x v="2"/>
    </i>
    <i r="2">
      <x v="14"/>
    </i>
    <i r="3">
      <x v="2"/>
    </i>
    <i r="2">
      <x v="16"/>
    </i>
    <i r="3">
      <x v="2"/>
    </i>
    <i r="2">
      <x v="18"/>
    </i>
    <i r="3">
      <x v="2"/>
    </i>
    <i r="2">
      <x v="20"/>
    </i>
    <i r="3">
      <x v="2"/>
    </i>
    <i r="2">
      <x v="22"/>
    </i>
    <i r="3">
      <x v="4"/>
    </i>
    <i r="2">
      <x v="24"/>
    </i>
    <i r="3">
      <x v="3"/>
    </i>
    <i r="2">
      <x v="26"/>
    </i>
    <i r="3">
      <x v="3"/>
    </i>
    <i r="2">
      <x v="28"/>
    </i>
    <i r="3">
      <x v="3"/>
    </i>
    <i r="1">
      <x v="3"/>
    </i>
    <i r="2">
      <x v="36"/>
    </i>
    <i r="3">
      <x v="2"/>
    </i>
    <i r="2">
      <x v="37"/>
    </i>
    <i r="3">
      <x v="1"/>
    </i>
    <i r="2">
      <x v="39"/>
    </i>
    <i r="3">
      <x v="4"/>
    </i>
    <i r="2">
      <x v="41"/>
    </i>
    <i r="3">
      <x v="2"/>
    </i>
    <i>
      <x v="2"/>
    </i>
    <i r="1">
      <x v="3"/>
    </i>
    <i r="2">
      <x v="32"/>
    </i>
    <i r="3">
      <x/>
    </i>
    <i r="2">
      <x v="33"/>
    </i>
    <i r="3">
      <x/>
    </i>
    <i r="2">
      <x v="34"/>
    </i>
    <i r="3">
      <x/>
    </i>
    <i r="2">
      <x v="40"/>
    </i>
    <i r="3">
      <x/>
    </i>
    <i t="grand">
      <x/>
    </i>
  </rowItems>
  <colItems count="1">
    <i/>
  </colItems>
  <dataFields count="1">
    <dataField name="Сумма по полю Сумма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V95"/>
  <sheetViews>
    <sheetView topLeftCell="I1" workbookViewId="0">
      <selection activeCell="S8" sqref="S8"/>
    </sheetView>
  </sheetViews>
  <sheetFormatPr defaultRowHeight="15" x14ac:dyDescent="0.25"/>
  <cols>
    <col min="15" max="15" width="17.28515625" bestFit="1" customWidth="1"/>
    <col min="16" max="16" width="18.140625" style="1" bestFit="1" customWidth="1"/>
    <col min="17" max="17" width="18.140625" bestFit="1" customWidth="1"/>
    <col min="18" max="18" width="15.28515625" bestFit="1" customWidth="1"/>
    <col min="19" max="19" width="7.5703125" bestFit="1" customWidth="1"/>
    <col min="20" max="20" width="25.140625" style="1" bestFit="1" customWidth="1"/>
    <col min="21" max="21" width="5" bestFit="1" customWidth="1"/>
    <col min="22" max="22" width="25.140625" bestFit="1" customWidth="1"/>
  </cols>
  <sheetData>
    <row r="1" spans="15:22" x14ac:dyDescent="0.25">
      <c r="O1" t="s">
        <v>0</v>
      </c>
      <c r="P1" s="1" t="s">
        <v>32</v>
      </c>
      <c r="Q1" t="s">
        <v>1</v>
      </c>
      <c r="R1" t="s">
        <v>2</v>
      </c>
      <c r="S1" t="s">
        <v>3</v>
      </c>
      <c r="T1" s="1" t="s">
        <v>4</v>
      </c>
      <c r="U1" t="s">
        <v>30</v>
      </c>
      <c r="V1" t="s">
        <v>44</v>
      </c>
    </row>
    <row r="2" spans="15:22" x14ac:dyDescent="0.25">
      <c r="O2" t="s">
        <v>6</v>
      </c>
      <c r="P2" s="1">
        <v>42619</v>
      </c>
      <c r="Q2" s="1">
        <v>42618</v>
      </c>
      <c r="R2" s="1" t="s">
        <v>7</v>
      </c>
      <c r="S2" s="2">
        <v>258.57</v>
      </c>
      <c r="T2" s="1" t="str">
        <f t="shared" ref="T2:T65" si="0">IF(O2="оплата",IF(Q2="",P2,TEXT(Q2,"ГГГГ.ММ.ДД")&amp;" "&amp;R2),IF(OR(AD2="начисление",AD2="Пени перерасчет"),R2,IF(AD2="пени",R2,"")))</f>
        <v>2016.09.05 Телекомсервис</v>
      </c>
      <c r="U2">
        <v>2016</v>
      </c>
      <c r="V2" t="str">
        <f>IF(O2="оплата",IF(Q2="",P2,TEXT(Q2,"ДД.ММ.ГГГГ")&amp;" "&amp;R2),IF(OR(AD2="начисление",AD2="Пени перерасчет"),R2,IF(AD2="пени",R2,"")))</f>
        <v>05.09.2016 Телекомсервис</v>
      </c>
    </row>
    <row r="3" spans="15:22" x14ac:dyDescent="0.25">
      <c r="O3" t="s">
        <v>9</v>
      </c>
      <c r="P3" s="1">
        <v>42614</v>
      </c>
      <c r="Q3" s="1" t="s">
        <v>5</v>
      </c>
      <c r="R3" s="1" t="s">
        <v>5</v>
      </c>
      <c r="S3" s="2">
        <v>0</v>
      </c>
      <c r="T3" s="1" t="str">
        <f t="shared" si="0"/>
        <v/>
      </c>
      <c r="U3">
        <v>2016</v>
      </c>
      <c r="V3" t="str">
        <f t="shared" ref="V3:V66" si="1">IF(O3="оплата",IF(Q3="",P3,TEXT(Q3,"ДД.ММ.ГГГГ")&amp;" "&amp;R3),IF(OR(AD3="начисление",AD3="Пени перерасчет"),R3,IF(AD3="пени",R3,"")))</f>
        <v/>
      </c>
    </row>
    <row r="4" spans="15:22" x14ac:dyDescent="0.25">
      <c r="O4" t="s">
        <v>10</v>
      </c>
      <c r="P4" s="1">
        <v>42614</v>
      </c>
      <c r="Q4" s="1" t="s">
        <v>5</v>
      </c>
      <c r="R4" s="1" t="s">
        <v>5</v>
      </c>
      <c r="S4" s="2">
        <v>258.57</v>
      </c>
      <c r="T4" s="1" t="str">
        <f t="shared" si="0"/>
        <v/>
      </c>
      <c r="U4">
        <v>2016</v>
      </c>
      <c r="V4" t="str">
        <f t="shared" si="1"/>
        <v/>
      </c>
    </row>
    <row r="5" spans="15:22" x14ac:dyDescent="0.25">
      <c r="O5" t="s">
        <v>6</v>
      </c>
      <c r="P5" s="1">
        <v>42639</v>
      </c>
      <c r="Q5" s="1">
        <v>42637</v>
      </c>
      <c r="R5" s="1" t="s">
        <v>11</v>
      </c>
      <c r="S5" s="2">
        <v>258.57</v>
      </c>
      <c r="T5" s="1" t="str">
        <f t="shared" si="0"/>
        <v>2016.09.24 ИПК</v>
      </c>
      <c r="U5">
        <v>2016</v>
      </c>
      <c r="V5" t="str">
        <f t="shared" si="1"/>
        <v>24.09.2016 ИПК</v>
      </c>
    </row>
    <row r="6" spans="15:22" x14ac:dyDescent="0.25">
      <c r="O6" t="s">
        <v>5</v>
      </c>
      <c r="Q6" s="1" t="s">
        <v>5</v>
      </c>
      <c r="R6" s="1" t="s">
        <v>5</v>
      </c>
      <c r="S6" s="2" t="s">
        <v>5</v>
      </c>
      <c r="T6" s="1" t="str">
        <f t="shared" si="0"/>
        <v/>
      </c>
      <c r="U6" t="s">
        <v>5</v>
      </c>
      <c r="V6" t="str">
        <f t="shared" si="1"/>
        <v/>
      </c>
    </row>
    <row r="7" spans="15:22" x14ac:dyDescent="0.25">
      <c r="O7" t="s">
        <v>5</v>
      </c>
      <c r="Q7" s="1" t="s">
        <v>5</v>
      </c>
      <c r="R7" s="1" t="s">
        <v>5</v>
      </c>
      <c r="S7" s="2" t="s">
        <v>5</v>
      </c>
      <c r="T7" s="1" t="str">
        <f t="shared" si="0"/>
        <v/>
      </c>
      <c r="U7" t="s">
        <v>5</v>
      </c>
      <c r="V7" t="str">
        <f t="shared" si="1"/>
        <v/>
      </c>
    </row>
    <row r="8" spans="15:22" x14ac:dyDescent="0.25">
      <c r="O8" t="s">
        <v>6</v>
      </c>
      <c r="P8" s="1">
        <v>42585</v>
      </c>
      <c r="Q8" s="1">
        <v>42584</v>
      </c>
      <c r="R8" s="1" t="s">
        <v>11</v>
      </c>
      <c r="S8" s="2">
        <v>775.71</v>
      </c>
      <c r="T8" s="1" t="str">
        <f t="shared" si="0"/>
        <v>2016.08.02 ИПК</v>
      </c>
      <c r="U8">
        <v>2016</v>
      </c>
      <c r="V8" t="str">
        <f t="shared" si="1"/>
        <v>02.08.2016 ИПК</v>
      </c>
    </row>
    <row r="9" spans="15:22" x14ac:dyDescent="0.25">
      <c r="O9" t="s">
        <v>6</v>
      </c>
      <c r="P9" s="1">
        <v>42586</v>
      </c>
      <c r="Q9" s="1">
        <v>42585</v>
      </c>
      <c r="R9" s="1" t="s">
        <v>14</v>
      </c>
      <c r="S9" s="2">
        <v>1034.31</v>
      </c>
      <c r="T9" s="1" t="str">
        <f t="shared" si="0"/>
        <v>2016.08.03 Город</v>
      </c>
      <c r="U9">
        <v>2016</v>
      </c>
      <c r="V9" t="str">
        <f t="shared" si="1"/>
        <v>03.08.2016 Город</v>
      </c>
    </row>
    <row r="10" spans="15:22" x14ac:dyDescent="0.25">
      <c r="O10" t="s">
        <v>10</v>
      </c>
      <c r="P10" s="1">
        <v>42583</v>
      </c>
      <c r="Q10" s="1" t="s">
        <v>5</v>
      </c>
      <c r="R10" s="1" t="s">
        <v>5</v>
      </c>
      <c r="S10" s="2">
        <v>258.57</v>
      </c>
      <c r="T10" s="1" t="str">
        <f t="shared" si="0"/>
        <v/>
      </c>
      <c r="U10">
        <v>2016</v>
      </c>
      <c r="V10" t="str">
        <f t="shared" si="1"/>
        <v/>
      </c>
    </row>
    <row r="11" spans="15:22" x14ac:dyDescent="0.25">
      <c r="O11" t="s">
        <v>5</v>
      </c>
      <c r="Q11" s="1" t="s">
        <v>5</v>
      </c>
      <c r="R11" s="1" t="s">
        <v>5</v>
      </c>
      <c r="S11" s="2" t="s">
        <v>5</v>
      </c>
      <c r="T11" s="1" t="str">
        <f t="shared" si="0"/>
        <v/>
      </c>
      <c r="U11" t="s">
        <v>5</v>
      </c>
      <c r="V11" t="str">
        <f t="shared" si="1"/>
        <v/>
      </c>
    </row>
    <row r="12" spans="15:22" x14ac:dyDescent="0.25">
      <c r="O12" t="s">
        <v>5</v>
      </c>
      <c r="Q12" s="1" t="s">
        <v>5</v>
      </c>
      <c r="R12" s="1" t="s">
        <v>5</v>
      </c>
      <c r="S12" s="2" t="s">
        <v>5</v>
      </c>
      <c r="T12" s="1" t="str">
        <f t="shared" si="0"/>
        <v/>
      </c>
      <c r="U12" t="s">
        <v>5</v>
      </c>
      <c r="V12" t="str">
        <f t="shared" si="1"/>
        <v/>
      </c>
    </row>
    <row r="13" spans="15:22" x14ac:dyDescent="0.25">
      <c r="O13" t="s">
        <v>10</v>
      </c>
      <c r="P13" s="1">
        <v>42552</v>
      </c>
      <c r="Q13" s="1" t="s">
        <v>5</v>
      </c>
      <c r="R13" s="1" t="s">
        <v>5</v>
      </c>
      <c r="S13" s="2">
        <v>258.57</v>
      </c>
      <c r="T13" s="1" t="str">
        <f t="shared" si="0"/>
        <v/>
      </c>
      <c r="U13">
        <v>2016</v>
      </c>
      <c r="V13" t="str">
        <f t="shared" si="1"/>
        <v/>
      </c>
    </row>
    <row r="14" spans="15:22" x14ac:dyDescent="0.25">
      <c r="O14" t="s">
        <v>5</v>
      </c>
      <c r="Q14" s="1" t="s">
        <v>5</v>
      </c>
      <c r="R14" s="1" t="s">
        <v>5</v>
      </c>
      <c r="S14" s="2" t="s">
        <v>5</v>
      </c>
      <c r="T14" s="1" t="str">
        <f t="shared" si="0"/>
        <v/>
      </c>
      <c r="U14" t="s">
        <v>5</v>
      </c>
      <c r="V14" t="str">
        <f t="shared" si="1"/>
        <v/>
      </c>
    </row>
    <row r="15" spans="15:22" x14ac:dyDescent="0.25">
      <c r="O15" t="s">
        <v>5</v>
      </c>
      <c r="Q15" s="1" t="s">
        <v>5</v>
      </c>
      <c r="R15" s="1" t="s">
        <v>5</v>
      </c>
      <c r="S15" s="2" t="s">
        <v>5</v>
      </c>
      <c r="T15" s="1" t="str">
        <f t="shared" si="0"/>
        <v/>
      </c>
      <c r="U15" t="s">
        <v>5</v>
      </c>
      <c r="V15" t="str">
        <f t="shared" si="1"/>
        <v/>
      </c>
    </row>
    <row r="16" spans="15:22" x14ac:dyDescent="0.25">
      <c r="O16" t="s">
        <v>9</v>
      </c>
      <c r="P16" s="1">
        <v>42522</v>
      </c>
      <c r="Q16" s="1" t="s">
        <v>5</v>
      </c>
      <c r="R16" s="1" t="s">
        <v>5</v>
      </c>
      <c r="S16" s="2">
        <v>14.16</v>
      </c>
      <c r="T16" s="1" t="str">
        <f t="shared" si="0"/>
        <v/>
      </c>
      <c r="U16">
        <v>2016</v>
      </c>
      <c r="V16" t="str">
        <f t="shared" si="1"/>
        <v/>
      </c>
    </row>
    <row r="17" spans="15:22" x14ac:dyDescent="0.25">
      <c r="O17" t="s">
        <v>10</v>
      </c>
      <c r="P17" s="1">
        <v>42522</v>
      </c>
      <c r="Q17" s="1" t="s">
        <v>5</v>
      </c>
      <c r="R17" s="1" t="s">
        <v>5</v>
      </c>
      <c r="S17" s="2">
        <v>258.57</v>
      </c>
      <c r="T17" s="1" t="str">
        <f t="shared" si="0"/>
        <v/>
      </c>
      <c r="U17">
        <v>2016</v>
      </c>
      <c r="V17" t="str">
        <f t="shared" si="1"/>
        <v/>
      </c>
    </row>
    <row r="18" spans="15:22" x14ac:dyDescent="0.25">
      <c r="O18" t="s">
        <v>5</v>
      </c>
      <c r="Q18" s="1" t="s">
        <v>5</v>
      </c>
      <c r="R18" s="1" t="s">
        <v>5</v>
      </c>
      <c r="S18" s="2" t="s">
        <v>5</v>
      </c>
      <c r="T18" s="1" t="str">
        <f t="shared" si="0"/>
        <v/>
      </c>
      <c r="U18" t="s">
        <v>5</v>
      </c>
      <c r="V18" t="str">
        <f t="shared" si="1"/>
        <v/>
      </c>
    </row>
    <row r="19" spans="15:22" x14ac:dyDescent="0.25">
      <c r="O19" t="s">
        <v>5</v>
      </c>
      <c r="Q19" s="1" t="s">
        <v>5</v>
      </c>
      <c r="R19" s="1" t="s">
        <v>5</v>
      </c>
      <c r="S19" s="2" t="s">
        <v>5</v>
      </c>
      <c r="T19" s="1" t="str">
        <f t="shared" si="0"/>
        <v/>
      </c>
      <c r="U19" t="s">
        <v>5</v>
      </c>
      <c r="V19" t="str">
        <f t="shared" si="1"/>
        <v/>
      </c>
    </row>
    <row r="20" spans="15:22" x14ac:dyDescent="0.25">
      <c r="O20" t="s">
        <v>9</v>
      </c>
      <c r="P20" s="1">
        <v>42491</v>
      </c>
      <c r="Q20" s="1" t="s">
        <v>5</v>
      </c>
      <c r="R20" s="1" t="s">
        <v>5</v>
      </c>
      <c r="S20" s="2">
        <v>11.99</v>
      </c>
      <c r="T20" s="1" t="str">
        <f t="shared" si="0"/>
        <v/>
      </c>
      <c r="U20">
        <v>2016</v>
      </c>
      <c r="V20" t="str">
        <f t="shared" si="1"/>
        <v/>
      </c>
    </row>
    <row r="21" spans="15:22" x14ac:dyDescent="0.25">
      <c r="O21" t="s">
        <v>10</v>
      </c>
      <c r="P21" s="1">
        <v>42491</v>
      </c>
      <c r="Q21" s="1" t="s">
        <v>5</v>
      </c>
      <c r="R21" s="1" t="s">
        <v>5</v>
      </c>
      <c r="S21" s="2">
        <v>258.57</v>
      </c>
      <c r="T21" s="1" t="str">
        <f t="shared" si="0"/>
        <v/>
      </c>
      <c r="U21">
        <v>2016</v>
      </c>
      <c r="V21" t="str">
        <f t="shared" si="1"/>
        <v/>
      </c>
    </row>
    <row r="22" spans="15:22" x14ac:dyDescent="0.25">
      <c r="O22" t="s">
        <v>5</v>
      </c>
      <c r="Q22" s="1" t="s">
        <v>5</v>
      </c>
      <c r="R22" s="1" t="s">
        <v>5</v>
      </c>
      <c r="S22" s="2" t="s">
        <v>5</v>
      </c>
      <c r="T22" s="1" t="str">
        <f t="shared" si="0"/>
        <v/>
      </c>
      <c r="U22" t="s">
        <v>5</v>
      </c>
      <c r="V22" t="str">
        <f t="shared" si="1"/>
        <v/>
      </c>
    </row>
    <row r="23" spans="15:22" x14ac:dyDescent="0.25">
      <c r="O23" t="s">
        <v>5</v>
      </c>
      <c r="Q23" s="1" t="s">
        <v>5</v>
      </c>
      <c r="R23" s="1" t="s">
        <v>5</v>
      </c>
      <c r="S23" s="2" t="s">
        <v>5</v>
      </c>
      <c r="T23" s="1" t="str">
        <f t="shared" si="0"/>
        <v/>
      </c>
      <c r="U23" t="s">
        <v>5</v>
      </c>
      <c r="V23" t="str">
        <f t="shared" si="1"/>
        <v/>
      </c>
    </row>
    <row r="24" spans="15:22" x14ac:dyDescent="0.25">
      <c r="O24" t="s">
        <v>9</v>
      </c>
      <c r="P24" s="1">
        <v>42461</v>
      </c>
      <c r="Q24" s="1" t="s">
        <v>5</v>
      </c>
      <c r="R24" s="1" t="s">
        <v>5</v>
      </c>
      <c r="S24" s="2">
        <v>6.41</v>
      </c>
      <c r="T24" s="1" t="str">
        <f t="shared" si="0"/>
        <v/>
      </c>
      <c r="U24">
        <v>2016</v>
      </c>
      <c r="V24" t="str">
        <f t="shared" si="1"/>
        <v/>
      </c>
    </row>
    <row r="25" spans="15:22" x14ac:dyDescent="0.25">
      <c r="O25" t="s">
        <v>10</v>
      </c>
      <c r="P25" s="1">
        <v>42461</v>
      </c>
      <c r="Q25" s="1" t="s">
        <v>5</v>
      </c>
      <c r="R25" s="1" t="s">
        <v>5</v>
      </c>
      <c r="S25" s="2">
        <v>258.57</v>
      </c>
      <c r="T25" s="1" t="str">
        <f t="shared" si="0"/>
        <v/>
      </c>
      <c r="U25">
        <v>2016</v>
      </c>
      <c r="V25" t="str">
        <f t="shared" si="1"/>
        <v/>
      </c>
    </row>
    <row r="26" spans="15:22" x14ac:dyDescent="0.25">
      <c r="O26" t="s">
        <v>5</v>
      </c>
      <c r="Q26" s="1" t="s">
        <v>5</v>
      </c>
      <c r="R26" s="1" t="s">
        <v>5</v>
      </c>
      <c r="S26" s="2" t="s">
        <v>5</v>
      </c>
      <c r="T26" s="1" t="str">
        <f t="shared" si="0"/>
        <v/>
      </c>
      <c r="U26" t="s">
        <v>5</v>
      </c>
      <c r="V26" t="str">
        <f t="shared" si="1"/>
        <v/>
      </c>
    </row>
    <row r="27" spans="15:22" x14ac:dyDescent="0.25">
      <c r="O27" t="s">
        <v>5</v>
      </c>
      <c r="Q27" s="1" t="s">
        <v>5</v>
      </c>
      <c r="R27" s="1" t="s">
        <v>5</v>
      </c>
      <c r="S27" s="2" t="s">
        <v>5</v>
      </c>
      <c r="T27" s="1" t="str">
        <f t="shared" si="0"/>
        <v/>
      </c>
      <c r="U27" t="s">
        <v>5</v>
      </c>
      <c r="V27" t="str">
        <f t="shared" si="1"/>
        <v/>
      </c>
    </row>
    <row r="28" spans="15:22" x14ac:dyDescent="0.25">
      <c r="O28" t="s">
        <v>10</v>
      </c>
      <c r="P28" s="1">
        <v>42430</v>
      </c>
      <c r="Q28" s="1" t="s">
        <v>5</v>
      </c>
      <c r="R28" s="1" t="s">
        <v>5</v>
      </c>
      <c r="S28" s="2">
        <v>258.57</v>
      </c>
      <c r="T28" s="1" t="str">
        <f t="shared" si="0"/>
        <v/>
      </c>
      <c r="U28">
        <v>2016</v>
      </c>
      <c r="V28" t="str">
        <f t="shared" si="1"/>
        <v/>
      </c>
    </row>
    <row r="29" spans="15:22" x14ac:dyDescent="0.25">
      <c r="O29" t="s">
        <v>5</v>
      </c>
      <c r="Q29" s="1" t="s">
        <v>5</v>
      </c>
      <c r="R29" s="1" t="s">
        <v>5</v>
      </c>
      <c r="S29" s="2" t="s">
        <v>5</v>
      </c>
      <c r="T29" s="1" t="str">
        <f t="shared" si="0"/>
        <v/>
      </c>
      <c r="U29" t="s">
        <v>5</v>
      </c>
      <c r="V29" t="str">
        <f t="shared" si="1"/>
        <v/>
      </c>
    </row>
    <row r="30" spans="15:22" x14ac:dyDescent="0.25">
      <c r="O30" t="s">
        <v>5</v>
      </c>
      <c r="Q30" s="1" t="s">
        <v>5</v>
      </c>
      <c r="R30" s="1" t="s">
        <v>5</v>
      </c>
      <c r="S30" s="2" t="s">
        <v>5</v>
      </c>
      <c r="T30" s="1" t="str">
        <f t="shared" si="0"/>
        <v/>
      </c>
      <c r="U30" t="s">
        <v>5</v>
      </c>
      <c r="V30" t="str">
        <f t="shared" si="1"/>
        <v/>
      </c>
    </row>
    <row r="31" spans="15:22" x14ac:dyDescent="0.25">
      <c r="O31" t="s">
        <v>10</v>
      </c>
      <c r="P31" s="1">
        <v>42401</v>
      </c>
      <c r="Q31" s="1" t="s">
        <v>5</v>
      </c>
      <c r="R31" s="1" t="s">
        <v>5</v>
      </c>
      <c r="S31" s="2">
        <v>258.57</v>
      </c>
      <c r="T31" s="1" t="str">
        <f t="shared" si="0"/>
        <v/>
      </c>
      <c r="U31">
        <v>2016</v>
      </c>
      <c r="V31" t="str">
        <f t="shared" si="1"/>
        <v/>
      </c>
    </row>
    <row r="32" spans="15:22" x14ac:dyDescent="0.25">
      <c r="O32" t="s">
        <v>5</v>
      </c>
      <c r="Q32" s="1" t="s">
        <v>5</v>
      </c>
      <c r="R32" s="1" t="s">
        <v>5</v>
      </c>
      <c r="S32" s="2" t="s">
        <v>5</v>
      </c>
      <c r="T32" s="1" t="str">
        <f t="shared" si="0"/>
        <v/>
      </c>
      <c r="U32" t="s">
        <v>5</v>
      </c>
      <c r="V32" t="str">
        <f t="shared" si="1"/>
        <v/>
      </c>
    </row>
    <row r="33" spans="15:22" x14ac:dyDescent="0.25">
      <c r="O33" t="s">
        <v>5</v>
      </c>
      <c r="Q33" s="1" t="s">
        <v>5</v>
      </c>
      <c r="R33" s="1" t="s">
        <v>5</v>
      </c>
      <c r="S33" s="2" t="s">
        <v>5</v>
      </c>
      <c r="T33" s="1" t="str">
        <f t="shared" si="0"/>
        <v/>
      </c>
      <c r="U33" t="s">
        <v>5</v>
      </c>
      <c r="V33" t="str">
        <f t="shared" si="1"/>
        <v/>
      </c>
    </row>
    <row r="34" spans="15:22" x14ac:dyDescent="0.25">
      <c r="O34" t="s">
        <v>10</v>
      </c>
      <c r="P34" s="1">
        <v>42370</v>
      </c>
      <c r="Q34" s="1" t="s">
        <v>5</v>
      </c>
      <c r="R34" s="1" t="s">
        <v>5</v>
      </c>
      <c r="S34" s="2">
        <v>258.57</v>
      </c>
      <c r="T34" s="1" t="str">
        <f t="shared" si="0"/>
        <v/>
      </c>
      <c r="U34">
        <v>2016</v>
      </c>
      <c r="V34" t="str">
        <f t="shared" si="1"/>
        <v/>
      </c>
    </row>
    <row r="35" spans="15:22" x14ac:dyDescent="0.25">
      <c r="O35" t="s">
        <v>5</v>
      </c>
      <c r="Q35" s="1" t="s">
        <v>5</v>
      </c>
      <c r="R35" s="1" t="s">
        <v>5</v>
      </c>
      <c r="S35" s="2" t="s">
        <v>5</v>
      </c>
      <c r="T35" s="1" t="str">
        <f t="shared" si="0"/>
        <v/>
      </c>
      <c r="U35" t="s">
        <v>5</v>
      </c>
      <c r="V35" t="str">
        <f t="shared" si="1"/>
        <v/>
      </c>
    </row>
    <row r="36" spans="15:22" x14ac:dyDescent="0.25">
      <c r="O36" t="s">
        <v>5</v>
      </c>
      <c r="Q36" s="1" t="s">
        <v>5</v>
      </c>
      <c r="R36" s="1" t="s">
        <v>5</v>
      </c>
      <c r="S36" s="2" t="s">
        <v>5</v>
      </c>
      <c r="T36" s="1" t="str">
        <f t="shared" si="0"/>
        <v/>
      </c>
      <c r="U36" t="s">
        <v>5</v>
      </c>
      <c r="V36" t="str">
        <f t="shared" si="1"/>
        <v/>
      </c>
    </row>
    <row r="37" spans="15:22" x14ac:dyDescent="0.25">
      <c r="O37" t="s">
        <v>10</v>
      </c>
      <c r="P37" s="1">
        <v>42339</v>
      </c>
      <c r="Q37" s="1" t="s">
        <v>5</v>
      </c>
      <c r="R37" s="1" t="s">
        <v>5</v>
      </c>
      <c r="S37" s="2">
        <v>258.57</v>
      </c>
      <c r="T37" s="1" t="str">
        <f t="shared" si="0"/>
        <v/>
      </c>
      <c r="U37">
        <v>2015</v>
      </c>
      <c r="V37" t="str">
        <f t="shared" si="1"/>
        <v/>
      </c>
    </row>
    <row r="38" spans="15:22" x14ac:dyDescent="0.25">
      <c r="O38" t="s">
        <v>6</v>
      </c>
      <c r="P38" s="1">
        <v>42366</v>
      </c>
      <c r="Q38" s="1">
        <v>42365</v>
      </c>
      <c r="R38" s="1" t="s">
        <v>16</v>
      </c>
      <c r="S38" s="2">
        <v>260</v>
      </c>
      <c r="T38" s="1" t="str">
        <f t="shared" si="0"/>
        <v>2015.12.27 Сбербанк</v>
      </c>
      <c r="U38">
        <v>2015</v>
      </c>
      <c r="V38" t="str">
        <f t="shared" si="1"/>
        <v>27.12.2015 Сбербанк</v>
      </c>
    </row>
    <row r="39" spans="15:22" x14ac:dyDescent="0.25">
      <c r="O39" t="s">
        <v>5</v>
      </c>
      <c r="Q39" s="1" t="s">
        <v>5</v>
      </c>
      <c r="R39" s="1" t="s">
        <v>5</v>
      </c>
      <c r="S39" s="2" t="s">
        <v>5</v>
      </c>
      <c r="T39" s="1" t="str">
        <f t="shared" si="0"/>
        <v/>
      </c>
      <c r="U39" t="s">
        <v>5</v>
      </c>
      <c r="V39" t="str">
        <f t="shared" si="1"/>
        <v/>
      </c>
    </row>
    <row r="40" spans="15:22" x14ac:dyDescent="0.25">
      <c r="O40" t="s">
        <v>5</v>
      </c>
      <c r="Q40" s="1" t="s">
        <v>5</v>
      </c>
      <c r="R40" s="1" t="s">
        <v>5</v>
      </c>
      <c r="S40" s="2" t="s">
        <v>5</v>
      </c>
      <c r="T40" s="1" t="str">
        <f t="shared" si="0"/>
        <v/>
      </c>
      <c r="U40" t="s">
        <v>5</v>
      </c>
      <c r="V40" t="str">
        <f t="shared" si="1"/>
        <v/>
      </c>
    </row>
    <row r="41" spans="15:22" x14ac:dyDescent="0.25">
      <c r="O41" t="s">
        <v>10</v>
      </c>
      <c r="P41" s="1">
        <v>42309</v>
      </c>
      <c r="Q41" s="1" t="s">
        <v>5</v>
      </c>
      <c r="R41" s="1" t="s">
        <v>5</v>
      </c>
      <c r="S41" s="2">
        <v>258.57</v>
      </c>
      <c r="T41" s="1" t="str">
        <f t="shared" si="0"/>
        <v/>
      </c>
      <c r="U41">
        <v>2015</v>
      </c>
      <c r="V41" t="str">
        <f t="shared" si="1"/>
        <v/>
      </c>
    </row>
    <row r="42" spans="15:22" x14ac:dyDescent="0.25">
      <c r="O42" t="s">
        <v>6</v>
      </c>
      <c r="P42" s="1">
        <v>42338</v>
      </c>
      <c r="Q42" s="1">
        <v>42335</v>
      </c>
      <c r="R42" s="1" t="s">
        <v>16</v>
      </c>
      <c r="S42" s="2">
        <v>260</v>
      </c>
      <c r="T42" s="1" t="str">
        <f t="shared" si="0"/>
        <v>2015.11.27 Сбербанк</v>
      </c>
      <c r="U42">
        <v>2015</v>
      </c>
      <c r="V42" t="str">
        <f t="shared" si="1"/>
        <v>27.11.2015 Сбербанк</v>
      </c>
    </row>
    <row r="43" spans="15:22" x14ac:dyDescent="0.25">
      <c r="O43" t="s">
        <v>5</v>
      </c>
      <c r="Q43" s="1" t="s">
        <v>5</v>
      </c>
      <c r="R43" s="1" t="s">
        <v>5</v>
      </c>
      <c r="S43" s="2" t="s">
        <v>5</v>
      </c>
      <c r="T43" s="1" t="str">
        <f t="shared" si="0"/>
        <v/>
      </c>
      <c r="U43" t="s">
        <v>5</v>
      </c>
      <c r="V43" t="str">
        <f t="shared" si="1"/>
        <v/>
      </c>
    </row>
    <row r="44" spans="15:22" x14ac:dyDescent="0.25">
      <c r="O44" t="s">
        <v>5</v>
      </c>
      <c r="Q44" s="1" t="s">
        <v>5</v>
      </c>
      <c r="R44" s="1" t="s">
        <v>5</v>
      </c>
      <c r="S44" s="2" t="s">
        <v>5</v>
      </c>
      <c r="T44" s="1" t="str">
        <f t="shared" si="0"/>
        <v/>
      </c>
      <c r="U44" t="s">
        <v>5</v>
      </c>
      <c r="V44" t="str">
        <f t="shared" si="1"/>
        <v/>
      </c>
    </row>
    <row r="45" spans="15:22" x14ac:dyDescent="0.25">
      <c r="O45" t="s">
        <v>6</v>
      </c>
      <c r="P45" s="1">
        <v>42285</v>
      </c>
      <c r="Q45" s="1">
        <v>42284</v>
      </c>
      <c r="R45" s="1" t="s">
        <v>7</v>
      </c>
      <c r="S45" s="2">
        <v>258.57</v>
      </c>
      <c r="T45" s="1" t="str">
        <f t="shared" si="0"/>
        <v>2015.10.07 Телекомсервис</v>
      </c>
      <c r="U45">
        <v>2015</v>
      </c>
      <c r="V45" t="str">
        <f t="shared" si="1"/>
        <v>07.10.2015 Телекомсервис</v>
      </c>
    </row>
    <row r="46" spans="15:22" x14ac:dyDescent="0.25">
      <c r="O46" t="s">
        <v>10</v>
      </c>
      <c r="P46" s="1">
        <v>42278</v>
      </c>
      <c r="Q46" s="1" t="s">
        <v>5</v>
      </c>
      <c r="R46" s="1" t="s">
        <v>5</v>
      </c>
      <c r="S46" s="2">
        <v>258.57</v>
      </c>
      <c r="T46" s="1" t="str">
        <f t="shared" si="0"/>
        <v/>
      </c>
      <c r="U46">
        <v>2015</v>
      </c>
      <c r="V46" t="str">
        <f t="shared" si="1"/>
        <v/>
      </c>
    </row>
    <row r="47" spans="15:22" x14ac:dyDescent="0.25">
      <c r="O47" t="s">
        <v>6</v>
      </c>
      <c r="P47" s="1">
        <v>42306</v>
      </c>
      <c r="Q47" s="1">
        <v>42304</v>
      </c>
      <c r="R47" s="1" t="s">
        <v>16</v>
      </c>
      <c r="S47" s="2">
        <v>260</v>
      </c>
      <c r="T47" s="1" t="str">
        <f t="shared" si="0"/>
        <v>2015.10.27 Сбербанк</v>
      </c>
      <c r="U47">
        <v>2015</v>
      </c>
      <c r="V47" t="str">
        <f t="shared" si="1"/>
        <v>27.10.2015 Сбербанк</v>
      </c>
    </row>
    <row r="48" spans="15:22" x14ac:dyDescent="0.25">
      <c r="O48" t="s">
        <v>5</v>
      </c>
      <c r="Q48" s="1" t="s">
        <v>5</v>
      </c>
      <c r="R48" s="1" t="s">
        <v>5</v>
      </c>
      <c r="S48" s="2" t="s">
        <v>5</v>
      </c>
      <c r="T48" s="1" t="str">
        <f t="shared" si="0"/>
        <v/>
      </c>
      <c r="U48" t="s">
        <v>5</v>
      </c>
      <c r="V48" t="str">
        <f t="shared" si="1"/>
        <v/>
      </c>
    </row>
    <row r="49" spans="15:22" x14ac:dyDescent="0.25">
      <c r="O49" t="s">
        <v>5</v>
      </c>
      <c r="Q49" s="1" t="s">
        <v>5</v>
      </c>
      <c r="R49" s="1" t="s">
        <v>5</v>
      </c>
      <c r="S49" s="2" t="s">
        <v>5</v>
      </c>
      <c r="T49" s="1" t="str">
        <f t="shared" si="0"/>
        <v/>
      </c>
      <c r="U49" t="s">
        <v>5</v>
      </c>
      <c r="V49" t="str">
        <f t="shared" si="1"/>
        <v/>
      </c>
    </row>
    <row r="50" spans="15:22" x14ac:dyDescent="0.25">
      <c r="O50" t="s">
        <v>10</v>
      </c>
      <c r="P50" s="1">
        <v>42248</v>
      </c>
      <c r="Q50" s="1" t="s">
        <v>5</v>
      </c>
      <c r="R50" s="1" t="s">
        <v>5</v>
      </c>
      <c r="S50" s="2">
        <v>258.57</v>
      </c>
      <c r="T50" s="1" t="str">
        <f t="shared" si="0"/>
        <v/>
      </c>
      <c r="U50">
        <v>2015</v>
      </c>
      <c r="V50" t="str">
        <f t="shared" si="1"/>
        <v/>
      </c>
    </row>
    <row r="51" spans="15:22" x14ac:dyDescent="0.25">
      <c r="O51" t="s">
        <v>5</v>
      </c>
      <c r="Q51" s="1" t="s">
        <v>5</v>
      </c>
      <c r="R51" s="1" t="s">
        <v>5</v>
      </c>
      <c r="S51" s="2" t="s">
        <v>5</v>
      </c>
      <c r="T51" s="1" t="str">
        <f t="shared" si="0"/>
        <v/>
      </c>
      <c r="U51" t="s">
        <v>5</v>
      </c>
      <c r="V51" t="str">
        <f t="shared" si="1"/>
        <v/>
      </c>
    </row>
    <row r="52" spans="15:22" x14ac:dyDescent="0.25">
      <c r="O52" t="s">
        <v>5</v>
      </c>
      <c r="Q52" s="1" t="s">
        <v>5</v>
      </c>
      <c r="R52" s="1" t="s">
        <v>5</v>
      </c>
      <c r="S52" s="2" t="s">
        <v>5</v>
      </c>
      <c r="T52" s="1" t="str">
        <f t="shared" si="0"/>
        <v/>
      </c>
      <c r="U52" t="s">
        <v>5</v>
      </c>
      <c r="V52" t="str">
        <f t="shared" si="1"/>
        <v/>
      </c>
    </row>
    <row r="53" spans="15:22" x14ac:dyDescent="0.25">
      <c r="O53" t="s">
        <v>10</v>
      </c>
      <c r="P53" s="1">
        <v>42217</v>
      </c>
      <c r="Q53" s="1" t="s">
        <v>5</v>
      </c>
      <c r="R53" s="1" t="s">
        <v>5</v>
      </c>
      <c r="S53" s="2">
        <v>258.57</v>
      </c>
      <c r="T53" s="1" t="str">
        <f t="shared" si="0"/>
        <v/>
      </c>
      <c r="U53">
        <v>2015</v>
      </c>
      <c r="V53" t="str">
        <f t="shared" si="1"/>
        <v/>
      </c>
    </row>
    <row r="54" spans="15:22" x14ac:dyDescent="0.25">
      <c r="O54" t="s">
        <v>6</v>
      </c>
      <c r="P54" s="1">
        <v>42243</v>
      </c>
      <c r="Q54" s="1">
        <v>42242</v>
      </c>
      <c r="R54" s="1" t="s">
        <v>11</v>
      </c>
      <c r="S54" s="2">
        <v>258.57</v>
      </c>
      <c r="T54" s="1" t="str">
        <f t="shared" si="0"/>
        <v>2015.08.26 ИПК</v>
      </c>
      <c r="U54">
        <v>2015</v>
      </c>
      <c r="V54" t="str">
        <f t="shared" si="1"/>
        <v>26.08.2015 ИПК</v>
      </c>
    </row>
    <row r="55" spans="15:22" x14ac:dyDescent="0.25">
      <c r="O55" t="s">
        <v>5</v>
      </c>
      <c r="Q55" s="1" t="s">
        <v>5</v>
      </c>
      <c r="R55" s="1" t="s">
        <v>5</v>
      </c>
      <c r="S55" s="2" t="s">
        <v>5</v>
      </c>
      <c r="T55" s="1" t="str">
        <f t="shared" si="0"/>
        <v/>
      </c>
      <c r="U55" t="s">
        <v>5</v>
      </c>
      <c r="V55" t="str">
        <f t="shared" si="1"/>
        <v/>
      </c>
    </row>
    <row r="56" spans="15:22" x14ac:dyDescent="0.25">
      <c r="O56" t="s">
        <v>5</v>
      </c>
      <c r="Q56" s="1" t="s">
        <v>5</v>
      </c>
      <c r="R56" s="1" t="s">
        <v>5</v>
      </c>
      <c r="S56" s="2" t="s">
        <v>5</v>
      </c>
      <c r="T56" s="1" t="str">
        <f t="shared" si="0"/>
        <v/>
      </c>
      <c r="U56" t="s">
        <v>5</v>
      </c>
      <c r="V56" t="str">
        <f t="shared" si="1"/>
        <v/>
      </c>
    </row>
    <row r="57" spans="15:22" x14ac:dyDescent="0.25">
      <c r="O57" t="s">
        <v>10</v>
      </c>
      <c r="P57" s="1">
        <v>42186</v>
      </c>
      <c r="Q57" s="1" t="s">
        <v>5</v>
      </c>
      <c r="R57" s="1" t="s">
        <v>5</v>
      </c>
      <c r="S57" s="2">
        <v>258.57</v>
      </c>
      <c r="T57" s="1" t="str">
        <f t="shared" si="0"/>
        <v/>
      </c>
      <c r="U57">
        <v>2015</v>
      </c>
      <c r="V57" t="str">
        <f t="shared" si="1"/>
        <v/>
      </c>
    </row>
    <row r="58" spans="15:22" x14ac:dyDescent="0.25">
      <c r="O58" t="s">
        <v>6</v>
      </c>
      <c r="P58" s="1">
        <v>42213</v>
      </c>
      <c r="Q58" s="1">
        <v>42212</v>
      </c>
      <c r="R58" s="1" t="s">
        <v>11</v>
      </c>
      <c r="S58" s="2">
        <v>258.57</v>
      </c>
      <c r="T58" s="1" t="str">
        <f t="shared" si="0"/>
        <v>2015.07.27 ИПК</v>
      </c>
      <c r="U58">
        <v>2015</v>
      </c>
      <c r="V58" t="str">
        <f t="shared" si="1"/>
        <v>27.07.2015 ИПК</v>
      </c>
    </row>
    <row r="59" spans="15:22" x14ac:dyDescent="0.25">
      <c r="O59" t="s">
        <v>5</v>
      </c>
      <c r="Q59" s="1" t="s">
        <v>5</v>
      </c>
      <c r="R59" s="1" t="s">
        <v>5</v>
      </c>
      <c r="S59" s="2" t="s">
        <v>5</v>
      </c>
      <c r="T59" s="1" t="str">
        <f t="shared" si="0"/>
        <v/>
      </c>
      <c r="U59" t="s">
        <v>5</v>
      </c>
      <c r="V59" t="str">
        <f t="shared" si="1"/>
        <v/>
      </c>
    </row>
    <row r="60" spans="15:22" x14ac:dyDescent="0.25">
      <c r="O60" t="s">
        <v>5</v>
      </c>
      <c r="Q60" s="1" t="s">
        <v>5</v>
      </c>
      <c r="R60" s="1" t="s">
        <v>5</v>
      </c>
      <c r="S60" s="2" t="s">
        <v>5</v>
      </c>
      <c r="T60" s="1" t="str">
        <f t="shared" si="0"/>
        <v/>
      </c>
      <c r="U60" t="s">
        <v>5</v>
      </c>
      <c r="V60" t="str">
        <f t="shared" si="1"/>
        <v/>
      </c>
    </row>
    <row r="61" spans="15:22" x14ac:dyDescent="0.25">
      <c r="O61" t="s">
        <v>10</v>
      </c>
      <c r="P61" s="1">
        <v>42156</v>
      </c>
      <c r="Q61" s="1" t="s">
        <v>5</v>
      </c>
      <c r="R61" s="1" t="s">
        <v>5</v>
      </c>
      <c r="S61" s="2">
        <v>258.57</v>
      </c>
      <c r="T61" s="1" t="str">
        <f t="shared" si="0"/>
        <v/>
      </c>
      <c r="U61">
        <v>2015</v>
      </c>
      <c r="V61" t="str">
        <f t="shared" si="1"/>
        <v/>
      </c>
    </row>
    <row r="62" spans="15:22" x14ac:dyDescent="0.25">
      <c r="O62" t="s">
        <v>6</v>
      </c>
      <c r="P62" s="1">
        <v>42181</v>
      </c>
      <c r="Q62" s="1">
        <v>42180</v>
      </c>
      <c r="R62" s="1" t="s">
        <v>11</v>
      </c>
      <c r="S62" s="2">
        <v>258.57</v>
      </c>
      <c r="T62" s="1" t="str">
        <f t="shared" si="0"/>
        <v>2015.06.25 ИПК</v>
      </c>
      <c r="U62">
        <v>2015</v>
      </c>
      <c r="V62" t="str">
        <f t="shared" si="1"/>
        <v>25.06.2015 ИПК</v>
      </c>
    </row>
    <row r="63" spans="15:22" x14ac:dyDescent="0.25">
      <c r="O63" t="s">
        <v>5</v>
      </c>
      <c r="Q63" s="1" t="s">
        <v>5</v>
      </c>
      <c r="R63" s="1" t="s">
        <v>5</v>
      </c>
      <c r="S63" s="2" t="s">
        <v>5</v>
      </c>
      <c r="T63" s="1" t="str">
        <f t="shared" si="0"/>
        <v/>
      </c>
      <c r="U63" t="s">
        <v>5</v>
      </c>
      <c r="V63" t="str">
        <f t="shared" si="1"/>
        <v/>
      </c>
    </row>
    <row r="64" spans="15:22" x14ac:dyDescent="0.25">
      <c r="O64" t="s">
        <v>5</v>
      </c>
      <c r="Q64" s="1" t="s">
        <v>5</v>
      </c>
      <c r="R64" s="1" t="s">
        <v>5</v>
      </c>
      <c r="S64" s="2" t="s">
        <v>5</v>
      </c>
      <c r="T64" s="1" t="str">
        <f t="shared" si="0"/>
        <v/>
      </c>
      <c r="U64" t="s">
        <v>5</v>
      </c>
      <c r="V64" t="str">
        <f t="shared" si="1"/>
        <v/>
      </c>
    </row>
    <row r="65" spans="15:22" x14ac:dyDescent="0.25">
      <c r="O65" t="s">
        <v>10</v>
      </c>
      <c r="P65" s="1">
        <v>42125</v>
      </c>
      <c r="Q65" s="1" t="s">
        <v>5</v>
      </c>
      <c r="R65" s="1" t="s">
        <v>5</v>
      </c>
      <c r="S65" s="2">
        <v>258.57</v>
      </c>
      <c r="T65" s="1" t="str">
        <f t="shared" si="0"/>
        <v/>
      </c>
      <c r="U65">
        <v>2015</v>
      </c>
      <c r="V65" t="str">
        <f t="shared" si="1"/>
        <v/>
      </c>
    </row>
    <row r="66" spans="15:22" x14ac:dyDescent="0.25">
      <c r="O66" t="s">
        <v>6</v>
      </c>
      <c r="P66" s="1">
        <v>42153</v>
      </c>
      <c r="Q66" s="1">
        <v>42153</v>
      </c>
      <c r="R66" s="1" t="s">
        <v>11</v>
      </c>
      <c r="S66" s="2">
        <v>258.57</v>
      </c>
      <c r="T66" s="1" t="str">
        <f t="shared" ref="T66:T95" si="2">IF(O66="оплата",IF(Q66="",P66,TEXT(Q66,"ГГГГ.ММ.ДД")&amp;" "&amp;R66),IF(OR(AD66="начисление",AD66="Пени перерасчет"),R66,IF(AD66="пени",R66,"")))</f>
        <v>2015.05.29 ИПК</v>
      </c>
      <c r="U66">
        <v>2015</v>
      </c>
      <c r="V66" t="str">
        <f t="shared" si="1"/>
        <v>29.05.2015 ИПК</v>
      </c>
    </row>
    <row r="67" spans="15:22" x14ac:dyDescent="0.25">
      <c r="O67" t="s">
        <v>5</v>
      </c>
      <c r="Q67" s="1" t="s">
        <v>5</v>
      </c>
      <c r="R67" s="1" t="s">
        <v>5</v>
      </c>
      <c r="S67" s="2" t="s">
        <v>5</v>
      </c>
      <c r="T67" s="1" t="str">
        <f t="shared" si="2"/>
        <v/>
      </c>
      <c r="U67" t="s">
        <v>5</v>
      </c>
      <c r="V67" t="str">
        <f t="shared" ref="V67:V95" si="3">IF(O67="оплата",IF(Q67="",P67,TEXT(Q67,"ДД.ММ.ГГГГ")&amp;" "&amp;R67),IF(OR(AD67="начисление",AD67="Пени перерасчет"),R67,IF(AD67="пени",R67,"")))</f>
        <v/>
      </c>
    </row>
    <row r="68" spans="15:22" x14ac:dyDescent="0.25">
      <c r="O68" t="s">
        <v>5</v>
      </c>
      <c r="P68" s="1" t="s">
        <v>5</v>
      </c>
      <c r="Q68" s="1" t="s">
        <v>5</v>
      </c>
      <c r="R68" s="1" t="s">
        <v>5</v>
      </c>
      <c r="S68" s="2" t="s">
        <v>5</v>
      </c>
      <c r="T68" s="1" t="str">
        <f t="shared" si="2"/>
        <v/>
      </c>
      <c r="U68" t="s">
        <v>5</v>
      </c>
      <c r="V68" t="str">
        <f t="shared" si="3"/>
        <v/>
      </c>
    </row>
    <row r="69" spans="15:22" x14ac:dyDescent="0.25">
      <c r="O69" t="s">
        <v>10</v>
      </c>
      <c r="P69" s="1">
        <v>42095</v>
      </c>
      <c r="Q69" s="1" t="s">
        <v>5</v>
      </c>
      <c r="R69" s="1" t="s">
        <v>5</v>
      </c>
      <c r="S69" s="2">
        <v>258.57</v>
      </c>
      <c r="T69" s="1" t="str">
        <f t="shared" si="2"/>
        <v/>
      </c>
      <c r="U69">
        <v>2015</v>
      </c>
      <c r="V69" t="str">
        <f t="shared" si="3"/>
        <v/>
      </c>
    </row>
    <row r="70" spans="15:22" x14ac:dyDescent="0.25">
      <c r="O70" t="s">
        <v>6</v>
      </c>
      <c r="P70" s="1">
        <v>42121</v>
      </c>
      <c r="Q70" s="1">
        <v>42119</v>
      </c>
      <c r="R70" s="1" t="s">
        <v>11</v>
      </c>
      <c r="S70" s="2">
        <v>258.57</v>
      </c>
      <c r="T70" s="1" t="str">
        <f t="shared" si="2"/>
        <v>2015.04.25 ИПК</v>
      </c>
      <c r="U70">
        <v>2015</v>
      </c>
      <c r="V70" t="str">
        <f t="shared" si="3"/>
        <v>25.04.2015 ИПК</v>
      </c>
    </row>
    <row r="71" spans="15:22" x14ac:dyDescent="0.25">
      <c r="O71" t="s">
        <v>5</v>
      </c>
      <c r="P71" s="1" t="s">
        <v>5</v>
      </c>
      <c r="Q71" s="1" t="s">
        <v>5</v>
      </c>
      <c r="R71" s="1" t="s">
        <v>5</v>
      </c>
      <c r="S71" s="2" t="s">
        <v>5</v>
      </c>
      <c r="T71" s="1" t="str">
        <f t="shared" si="2"/>
        <v/>
      </c>
      <c r="U71" t="s">
        <v>5</v>
      </c>
      <c r="V71" t="str">
        <f t="shared" si="3"/>
        <v/>
      </c>
    </row>
    <row r="72" spans="15:22" x14ac:dyDescent="0.25">
      <c r="O72" t="s">
        <v>5</v>
      </c>
      <c r="P72" s="1" t="s">
        <v>5</v>
      </c>
      <c r="Q72" s="1" t="s">
        <v>5</v>
      </c>
      <c r="R72" s="1" t="s">
        <v>5</v>
      </c>
      <c r="S72" s="2" t="s">
        <v>5</v>
      </c>
      <c r="T72" s="1" t="str">
        <f t="shared" si="2"/>
        <v/>
      </c>
      <c r="U72" t="s">
        <v>5</v>
      </c>
      <c r="V72" t="str">
        <f t="shared" si="3"/>
        <v/>
      </c>
    </row>
    <row r="73" spans="15:22" x14ac:dyDescent="0.25">
      <c r="O73" t="s">
        <v>6</v>
      </c>
      <c r="P73" s="1">
        <v>42072</v>
      </c>
      <c r="Q73" s="1">
        <v>42069</v>
      </c>
      <c r="R73" s="1" t="s">
        <v>11</v>
      </c>
      <c r="S73" s="2">
        <v>258.57</v>
      </c>
      <c r="T73" s="1" t="str">
        <f t="shared" si="2"/>
        <v>2015.03.06 ИПК</v>
      </c>
      <c r="U73">
        <v>2015</v>
      </c>
      <c r="V73" t="str">
        <f t="shared" si="3"/>
        <v>06.03.2015 ИПК</v>
      </c>
    </row>
    <row r="74" spans="15:22" x14ac:dyDescent="0.25">
      <c r="O74" t="s">
        <v>6</v>
      </c>
      <c r="P74" s="1">
        <v>42089</v>
      </c>
      <c r="Q74" s="1">
        <v>42088</v>
      </c>
      <c r="R74" s="1" t="s">
        <v>11</v>
      </c>
      <c r="S74" s="2">
        <v>258.57</v>
      </c>
      <c r="T74" s="1" t="str">
        <f t="shared" si="2"/>
        <v>2015.03.25 ИПК</v>
      </c>
      <c r="U74">
        <v>2015</v>
      </c>
      <c r="V74" t="str">
        <f t="shared" si="3"/>
        <v>25.03.2015 ИПК</v>
      </c>
    </row>
    <row r="75" spans="15:22" x14ac:dyDescent="0.25">
      <c r="O75" t="s">
        <v>10</v>
      </c>
      <c r="P75" s="1">
        <v>42064</v>
      </c>
      <c r="Q75" s="1" t="s">
        <v>5</v>
      </c>
      <c r="R75" s="1" t="s">
        <v>5</v>
      </c>
      <c r="S75" s="2">
        <v>258.57</v>
      </c>
      <c r="T75" s="1" t="str">
        <f t="shared" si="2"/>
        <v/>
      </c>
      <c r="U75">
        <v>2015</v>
      </c>
      <c r="V75" t="str">
        <f t="shared" si="3"/>
        <v/>
      </c>
    </row>
    <row r="76" spans="15:22" x14ac:dyDescent="0.25">
      <c r="O76" t="s">
        <v>5</v>
      </c>
      <c r="P76" s="1" t="s">
        <v>5</v>
      </c>
      <c r="Q76" s="1" t="s">
        <v>5</v>
      </c>
      <c r="R76" s="1" t="s">
        <v>5</v>
      </c>
      <c r="S76" s="2" t="s">
        <v>5</v>
      </c>
      <c r="T76" s="1" t="str">
        <f t="shared" si="2"/>
        <v/>
      </c>
      <c r="U76" t="s">
        <v>5</v>
      </c>
      <c r="V76" t="str">
        <f t="shared" si="3"/>
        <v/>
      </c>
    </row>
    <row r="77" spans="15:22" x14ac:dyDescent="0.25">
      <c r="O77" t="s">
        <v>5</v>
      </c>
      <c r="P77" s="1" t="s">
        <v>5</v>
      </c>
      <c r="Q77" s="1" t="s">
        <v>5</v>
      </c>
      <c r="R77" s="1" t="s">
        <v>5</v>
      </c>
      <c r="S77" s="2" t="s">
        <v>5</v>
      </c>
      <c r="T77" s="1" t="str">
        <f t="shared" si="2"/>
        <v/>
      </c>
      <c r="U77" t="s">
        <v>5</v>
      </c>
      <c r="V77" t="str">
        <f t="shared" si="3"/>
        <v/>
      </c>
    </row>
    <row r="78" spans="15:22" x14ac:dyDescent="0.25">
      <c r="O78" t="s">
        <v>10</v>
      </c>
      <c r="P78" s="1">
        <v>42036</v>
      </c>
      <c r="Q78" s="1" t="s">
        <v>5</v>
      </c>
      <c r="R78" s="1" t="s">
        <v>5</v>
      </c>
      <c r="S78" s="2">
        <v>258.57</v>
      </c>
      <c r="T78" s="1" t="str">
        <f t="shared" si="2"/>
        <v/>
      </c>
      <c r="U78">
        <v>2015</v>
      </c>
      <c r="V78" t="str">
        <f t="shared" si="3"/>
        <v/>
      </c>
    </row>
    <row r="79" spans="15:22" x14ac:dyDescent="0.25">
      <c r="O79" t="s">
        <v>5</v>
      </c>
      <c r="P79" s="1" t="s">
        <v>5</v>
      </c>
      <c r="Q79" s="1" t="s">
        <v>5</v>
      </c>
      <c r="R79" s="1" t="s">
        <v>5</v>
      </c>
      <c r="S79" s="2" t="s">
        <v>5</v>
      </c>
      <c r="T79" s="1" t="str">
        <f t="shared" si="2"/>
        <v/>
      </c>
      <c r="U79" t="s">
        <v>5</v>
      </c>
      <c r="V79" t="str">
        <f t="shared" si="3"/>
        <v/>
      </c>
    </row>
    <row r="80" spans="15:22" x14ac:dyDescent="0.25">
      <c r="O80" t="s">
        <v>5</v>
      </c>
      <c r="P80" s="1" t="s">
        <v>5</v>
      </c>
      <c r="Q80" s="1" t="s">
        <v>5</v>
      </c>
      <c r="R80" s="1" t="s">
        <v>5</v>
      </c>
      <c r="S80" s="2" t="s">
        <v>5</v>
      </c>
      <c r="T80" s="1" t="str">
        <f t="shared" si="2"/>
        <v/>
      </c>
      <c r="U80" t="s">
        <v>5</v>
      </c>
      <c r="V80" t="str">
        <f t="shared" si="3"/>
        <v/>
      </c>
    </row>
    <row r="81" spans="15:22" x14ac:dyDescent="0.25">
      <c r="O81" t="s">
        <v>6</v>
      </c>
      <c r="P81" s="1">
        <v>42018</v>
      </c>
      <c r="Q81" s="1">
        <v>42027</v>
      </c>
      <c r="R81" s="1" t="s">
        <v>11</v>
      </c>
      <c r="S81" s="2">
        <v>258.57</v>
      </c>
      <c r="T81" s="1" t="str">
        <f t="shared" si="2"/>
        <v>2015.01.23 ИПК</v>
      </c>
      <c r="U81">
        <v>2015</v>
      </c>
      <c r="V81" t="str">
        <f t="shared" si="3"/>
        <v>23.01.2015 ИПК</v>
      </c>
    </row>
    <row r="82" spans="15:22" x14ac:dyDescent="0.25">
      <c r="O82" t="s">
        <v>10</v>
      </c>
      <c r="P82" s="1">
        <v>42005</v>
      </c>
      <c r="Q82" s="1" t="s">
        <v>5</v>
      </c>
      <c r="R82" s="1" t="s">
        <v>5</v>
      </c>
      <c r="S82" s="2">
        <v>258.57</v>
      </c>
      <c r="T82" s="1" t="str">
        <f t="shared" si="2"/>
        <v/>
      </c>
      <c r="U82">
        <v>2015</v>
      </c>
      <c r="V82" t="str">
        <f t="shared" si="3"/>
        <v/>
      </c>
    </row>
    <row r="83" spans="15:22" x14ac:dyDescent="0.25">
      <c r="O83" t="s">
        <v>5</v>
      </c>
      <c r="P83" s="1" t="s">
        <v>5</v>
      </c>
      <c r="Q83" s="1" t="s">
        <v>5</v>
      </c>
      <c r="R83" s="1" t="s">
        <v>5</v>
      </c>
      <c r="S83" s="2" t="s">
        <v>5</v>
      </c>
      <c r="T83" s="1" t="str">
        <f t="shared" si="2"/>
        <v/>
      </c>
      <c r="U83" t="s">
        <v>5</v>
      </c>
      <c r="V83" t="str">
        <f t="shared" si="3"/>
        <v/>
      </c>
    </row>
    <row r="84" spans="15:22" x14ac:dyDescent="0.25">
      <c r="O84" t="s">
        <v>5</v>
      </c>
      <c r="P84" s="1" t="s">
        <v>5</v>
      </c>
      <c r="Q84" s="1" t="s">
        <v>5</v>
      </c>
      <c r="R84" s="1" t="s">
        <v>5</v>
      </c>
      <c r="S84" s="2" t="s">
        <v>5</v>
      </c>
      <c r="T84" s="1" t="str">
        <f t="shared" si="2"/>
        <v/>
      </c>
      <c r="U84" t="s">
        <v>5</v>
      </c>
      <c r="V84" t="str">
        <f t="shared" si="3"/>
        <v/>
      </c>
    </row>
    <row r="85" spans="15:22" x14ac:dyDescent="0.25">
      <c r="O85" t="s">
        <v>10</v>
      </c>
      <c r="P85" s="1">
        <v>41974</v>
      </c>
      <c r="Q85" s="1" t="s">
        <v>5</v>
      </c>
      <c r="R85" s="1" t="s">
        <v>5</v>
      </c>
      <c r="S85" s="2">
        <v>258.57</v>
      </c>
      <c r="T85" s="1" t="str">
        <f t="shared" si="2"/>
        <v/>
      </c>
      <c r="U85">
        <v>2014</v>
      </c>
      <c r="V85" t="str">
        <f t="shared" si="3"/>
        <v/>
      </c>
    </row>
    <row r="86" spans="15:22" x14ac:dyDescent="0.25">
      <c r="O86" t="s">
        <v>5</v>
      </c>
      <c r="P86" s="1" t="s">
        <v>5</v>
      </c>
      <c r="Q86" s="1" t="s">
        <v>5</v>
      </c>
      <c r="R86" s="1" t="s">
        <v>5</v>
      </c>
      <c r="S86" s="2" t="s">
        <v>5</v>
      </c>
      <c r="T86" s="1" t="str">
        <f t="shared" si="2"/>
        <v/>
      </c>
      <c r="U86" t="s">
        <v>5</v>
      </c>
      <c r="V86" t="str">
        <f t="shared" si="3"/>
        <v/>
      </c>
    </row>
    <row r="87" spans="15:22" x14ac:dyDescent="0.25">
      <c r="O87" t="s">
        <v>5</v>
      </c>
      <c r="P87" s="1" t="s">
        <v>5</v>
      </c>
      <c r="Q87" s="1" t="s">
        <v>5</v>
      </c>
      <c r="R87" s="1" t="s">
        <v>5</v>
      </c>
      <c r="S87" s="2" t="s">
        <v>5</v>
      </c>
      <c r="T87" s="1" t="str">
        <f t="shared" si="2"/>
        <v/>
      </c>
      <c r="U87" t="s">
        <v>5</v>
      </c>
      <c r="V87" t="str">
        <f t="shared" si="3"/>
        <v/>
      </c>
    </row>
    <row r="88" spans="15:22" x14ac:dyDescent="0.25">
      <c r="O88" t="s">
        <v>10</v>
      </c>
      <c r="P88" s="1">
        <v>41944</v>
      </c>
      <c r="Q88" s="1" t="s">
        <v>5</v>
      </c>
      <c r="R88" s="1" t="s">
        <v>5</v>
      </c>
      <c r="S88" s="2">
        <v>258.57</v>
      </c>
      <c r="T88" s="1" t="str">
        <f t="shared" si="2"/>
        <v/>
      </c>
      <c r="U88">
        <v>2014</v>
      </c>
      <c r="V88" t="str">
        <f t="shared" si="3"/>
        <v/>
      </c>
    </row>
    <row r="89" spans="15:22" x14ac:dyDescent="0.25">
      <c r="O89" t="s">
        <v>6</v>
      </c>
      <c r="P89" s="1">
        <v>41970</v>
      </c>
      <c r="Q89" s="1">
        <v>41996</v>
      </c>
      <c r="R89" s="1" t="s">
        <v>11</v>
      </c>
      <c r="S89" s="2">
        <v>775.71</v>
      </c>
      <c r="T89" s="1" t="str">
        <f t="shared" si="2"/>
        <v>2014.12.23 ИПК</v>
      </c>
      <c r="U89">
        <v>2014</v>
      </c>
      <c r="V89" t="str">
        <f t="shared" si="3"/>
        <v>23.12.2014 ИПК</v>
      </c>
    </row>
    <row r="90" spans="15:22" x14ac:dyDescent="0.25">
      <c r="O90" t="s">
        <v>5</v>
      </c>
      <c r="P90" s="1" t="s">
        <v>5</v>
      </c>
      <c r="Q90" s="1" t="s">
        <v>5</v>
      </c>
      <c r="R90" s="1" t="s">
        <v>5</v>
      </c>
      <c r="S90" s="2" t="s">
        <v>5</v>
      </c>
      <c r="T90" s="1" t="str">
        <f t="shared" si="2"/>
        <v/>
      </c>
      <c r="U90" t="s">
        <v>5</v>
      </c>
      <c r="V90" t="str">
        <f t="shared" si="3"/>
        <v/>
      </c>
    </row>
    <row r="91" spans="15:22" x14ac:dyDescent="0.25">
      <c r="O91" t="s">
        <v>5</v>
      </c>
      <c r="P91" s="1" t="s">
        <v>5</v>
      </c>
      <c r="Q91" s="1" t="s">
        <v>5</v>
      </c>
      <c r="R91" s="1" t="s">
        <v>5</v>
      </c>
      <c r="S91" s="2" t="s">
        <v>5</v>
      </c>
      <c r="T91" s="1" t="str">
        <f t="shared" si="2"/>
        <v/>
      </c>
      <c r="U91" t="s">
        <v>5</v>
      </c>
      <c r="V91" t="str">
        <f t="shared" si="3"/>
        <v/>
      </c>
    </row>
    <row r="92" spans="15:22" x14ac:dyDescent="0.25">
      <c r="O92" t="s">
        <v>10</v>
      </c>
      <c r="P92" s="1">
        <v>41913</v>
      </c>
      <c r="Q92" s="1" t="s">
        <v>5</v>
      </c>
      <c r="R92" s="1" t="s">
        <v>5</v>
      </c>
      <c r="S92" s="2">
        <v>258.57</v>
      </c>
      <c r="T92" s="1" t="str">
        <f t="shared" si="2"/>
        <v/>
      </c>
      <c r="U92">
        <v>2014</v>
      </c>
      <c r="V92" t="str">
        <f t="shared" si="3"/>
        <v/>
      </c>
    </row>
    <row r="93" spans="15:22" x14ac:dyDescent="0.25">
      <c r="O93" t="s">
        <v>5</v>
      </c>
      <c r="P93" s="1" t="s">
        <v>5</v>
      </c>
      <c r="Q93" s="1" t="s">
        <v>5</v>
      </c>
      <c r="R93" s="1" t="s">
        <v>5</v>
      </c>
      <c r="S93" s="2" t="s">
        <v>5</v>
      </c>
      <c r="T93" s="1" t="str">
        <f t="shared" si="2"/>
        <v/>
      </c>
      <c r="U93" t="s">
        <v>5</v>
      </c>
      <c r="V93" t="str">
        <f t="shared" si="3"/>
        <v/>
      </c>
    </row>
    <row r="94" spans="15:22" x14ac:dyDescent="0.25">
      <c r="O94" t="s">
        <v>5</v>
      </c>
      <c r="P94" s="1" t="s">
        <v>5</v>
      </c>
      <c r="Q94" s="1" t="s">
        <v>5</v>
      </c>
      <c r="R94" s="1" t="s">
        <v>5</v>
      </c>
      <c r="S94" s="2" t="s">
        <v>5</v>
      </c>
      <c r="T94" s="1" t="str">
        <f t="shared" si="2"/>
        <v/>
      </c>
      <c r="U94" t="s">
        <v>5</v>
      </c>
      <c r="V94" t="str">
        <f t="shared" si="3"/>
        <v/>
      </c>
    </row>
    <row r="95" spans="15:22" x14ac:dyDescent="0.25">
      <c r="O95" t="s">
        <v>10</v>
      </c>
      <c r="P95" s="1">
        <v>41883</v>
      </c>
      <c r="Q95" s="1" t="s">
        <v>5</v>
      </c>
      <c r="R95" s="1" t="s">
        <v>5</v>
      </c>
      <c r="S95" s="2">
        <v>258.57</v>
      </c>
      <c r="T95" s="1" t="str">
        <f t="shared" si="2"/>
        <v/>
      </c>
      <c r="U95">
        <v>2014</v>
      </c>
      <c r="V95" t="str">
        <f t="shared" si="3"/>
        <v/>
      </c>
    </row>
  </sheetData>
  <autoFilter ref="O1:V9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2" sqref="A12"/>
    </sheetView>
  </sheetViews>
  <sheetFormatPr defaultRowHeight="15" x14ac:dyDescent="0.25"/>
  <cols>
    <col min="1" max="1" width="30.85546875" bestFit="1" customWidth="1"/>
    <col min="2" max="2" width="13.5703125" bestFit="1" customWidth="1"/>
    <col min="4" max="4" width="26.42578125" customWidth="1"/>
    <col min="5" max="5" width="14.7109375" customWidth="1"/>
    <col min="7" max="7" width="20.28515625" style="4" customWidth="1"/>
    <col min="8" max="8" width="24.28515625" customWidth="1"/>
    <col min="9" max="9" width="12.85546875" customWidth="1"/>
    <col min="10" max="10" width="9.140625" customWidth="1"/>
    <col min="11" max="11" width="15.85546875" style="11" customWidth="1"/>
    <col min="12" max="12" width="19.5703125" customWidth="1"/>
    <col min="13" max="13" width="12.28515625" customWidth="1"/>
    <col min="15" max="15" width="29.140625" customWidth="1"/>
    <col min="16" max="16" width="11.28515625" customWidth="1"/>
    <col min="18" max="18" width="25.140625" customWidth="1"/>
  </cols>
  <sheetData>
    <row r="1" spans="1:16" ht="46.5" customHeight="1" x14ac:dyDescent="0.25">
      <c r="A1" s="14" t="s">
        <v>63</v>
      </c>
      <c r="D1" s="23" t="s">
        <v>64</v>
      </c>
      <c r="E1" s="23"/>
      <c r="G1" s="19" t="s">
        <v>43</v>
      </c>
      <c r="H1" s="20"/>
      <c r="I1" s="20"/>
      <c r="K1" s="15" t="s">
        <v>40</v>
      </c>
      <c r="O1" s="14" t="s">
        <v>41</v>
      </c>
    </row>
    <row r="2" spans="1:16" ht="15.75" thickBot="1" x14ac:dyDescent="0.3"/>
    <row r="3" spans="1:16" x14ac:dyDescent="0.25">
      <c r="A3" s="3" t="s">
        <v>38</v>
      </c>
      <c r="B3" t="s">
        <v>39</v>
      </c>
      <c r="D3" s="3" t="s">
        <v>38</v>
      </c>
      <c r="E3" t="s">
        <v>39</v>
      </c>
      <c r="G3"/>
      <c r="H3" t="str">
        <f t="shared" ref="H3:I5" si="0">A3</f>
        <v>Сводные данные</v>
      </c>
      <c r="I3" t="str">
        <f t="shared" si="0"/>
        <v xml:space="preserve">Сумма (руб.) </v>
      </c>
      <c r="K3" s="8" t="s">
        <v>38</v>
      </c>
      <c r="L3" s="8"/>
      <c r="M3" s="8" t="s">
        <v>31</v>
      </c>
      <c r="O3" s="8" t="s">
        <v>38</v>
      </c>
      <c r="P3" s="8" t="s">
        <v>31</v>
      </c>
    </row>
    <row r="4" spans="1:16" x14ac:dyDescent="0.25">
      <c r="A4" s="4" t="s">
        <v>36</v>
      </c>
      <c r="B4" s="7">
        <v>6464.2499999999982</v>
      </c>
      <c r="D4" s="4" t="s">
        <v>36</v>
      </c>
      <c r="E4" s="7">
        <v>6464.2499999999982</v>
      </c>
      <c r="G4"/>
      <c r="H4" t="str">
        <f t="shared" si="0"/>
        <v>Начисление за все время</v>
      </c>
      <c r="I4">
        <f t="shared" si="0"/>
        <v>6464.2499999999982</v>
      </c>
      <c r="K4" s="9" t="s">
        <v>36</v>
      </c>
      <c r="L4" s="9"/>
      <c r="M4" s="16">
        <v>6464.2499999999982</v>
      </c>
      <c r="O4" s="9" t="s">
        <v>36</v>
      </c>
      <c r="P4" s="16">
        <v>6464.2499999999982</v>
      </c>
    </row>
    <row r="5" spans="1:16" ht="14.25" customHeight="1" x14ac:dyDescent="0.25">
      <c r="A5" s="4" t="s">
        <v>37</v>
      </c>
      <c r="B5" s="7">
        <v>6210</v>
      </c>
      <c r="D5" s="4" t="s">
        <v>37</v>
      </c>
      <c r="E5" s="7">
        <v>6210</v>
      </c>
      <c r="G5"/>
      <c r="H5" t="str">
        <f t="shared" si="0"/>
        <v>Оплата за все время</v>
      </c>
      <c r="I5">
        <f t="shared" si="0"/>
        <v>6210</v>
      </c>
      <c r="K5" s="9" t="s">
        <v>37</v>
      </c>
      <c r="L5" s="9"/>
      <c r="M5" s="16">
        <v>6210</v>
      </c>
      <c r="O5" s="9" t="s">
        <v>37</v>
      </c>
      <c r="P5" s="16">
        <v>6210</v>
      </c>
    </row>
    <row r="6" spans="1:16" x14ac:dyDescent="0.25">
      <c r="A6" s="5">
        <v>2014</v>
      </c>
      <c r="B6" s="7">
        <v>775.71</v>
      </c>
      <c r="D6" s="5">
        <v>2014</v>
      </c>
      <c r="E6" s="7">
        <v>775.71</v>
      </c>
      <c r="G6" s="11" t="str">
        <f t="shared" ref="G6:G25" si="1">IF(OR(A6=2014,A6=2015,A6=2016,A6=2017,A6=2018),A6&amp;" г.",IFERROR(--(SUBSTITUTE(SUBSTITUTE(MID(A6,1,(FIND(" ",A6,1))),LEFT(MID(A6,1,(FIND(" ",A6,1))),8),"")&amp;"."&amp;SUBSTITUTE(SUBSTITUTE(MID(A6,1,(FIND(" ",A6,1))),LEFT(MID(A6,1,(FIND(" ",A6,1))),4)&amp;".",""),"."&amp;SUBSTITUTE(MID(A6,1,(FIND(" ",A6,1))),LEFT(MID(A6,1,(FIND(" ",A6,1))),8),""),"")&amp;"."&amp;LEFT(MID(A6,1,(FIND(" ",A6,1))),4),"","")),A6))</f>
        <v>2014 г.</v>
      </c>
      <c r="H6" t="str">
        <f t="shared" ref="H6:H25" si="2">IFERROR(SUBSTITUTE(SUBSTITUTE(A6,MID(A6,1,(FIND(" ",A6,1))),""),"г.",""),"")</f>
        <v/>
      </c>
      <c r="I6">
        <f t="shared" ref="I6:I25" si="3">B6</f>
        <v>775.71</v>
      </c>
      <c r="K6" s="21" t="s">
        <v>33</v>
      </c>
      <c r="L6" s="22"/>
      <c r="M6" s="13">
        <v>775.71</v>
      </c>
      <c r="O6" s="13" t="str">
        <f>TEXT(K6,"ДД.ММ.ГГГГ ")&amp;L6</f>
        <v>2014 г.</v>
      </c>
      <c r="P6" s="13">
        <f>M6</f>
        <v>775.71</v>
      </c>
    </row>
    <row r="7" spans="1:16" x14ac:dyDescent="0.25">
      <c r="A7" s="6" t="s">
        <v>29</v>
      </c>
      <c r="B7" s="7">
        <v>775.71</v>
      </c>
      <c r="D7" s="6" t="s">
        <v>46</v>
      </c>
      <c r="E7" s="7">
        <v>775.71</v>
      </c>
      <c r="G7" s="11">
        <f t="shared" si="1"/>
        <v>41996</v>
      </c>
      <c r="H7" t="str">
        <f t="shared" si="2"/>
        <v>ИПК</v>
      </c>
      <c r="I7">
        <f t="shared" si="3"/>
        <v>775.71</v>
      </c>
      <c r="K7" s="12">
        <v>41996</v>
      </c>
      <c r="L7" t="s">
        <v>11</v>
      </c>
      <c r="M7">
        <v>775.71</v>
      </c>
      <c r="O7" t="str">
        <f>TEXT(K7,"ДД.ММ.ГГГГ ")&amp;L7</f>
        <v>23.12.2014 ИПК</v>
      </c>
      <c r="P7">
        <f>M7</f>
        <v>775.71</v>
      </c>
    </row>
    <row r="8" spans="1:16" x14ac:dyDescent="0.25">
      <c r="A8" s="5">
        <v>2015</v>
      </c>
      <c r="B8" s="7">
        <v>3107.13</v>
      </c>
      <c r="D8" s="5">
        <v>2015</v>
      </c>
      <c r="E8" s="7">
        <v>3107.13</v>
      </c>
      <c r="G8" s="11" t="str">
        <f t="shared" si="1"/>
        <v>2015 г.</v>
      </c>
      <c r="H8" t="str">
        <f t="shared" si="2"/>
        <v/>
      </c>
      <c r="I8">
        <f t="shared" si="3"/>
        <v>3107.13</v>
      </c>
      <c r="K8" s="21" t="s">
        <v>34</v>
      </c>
      <c r="L8" s="22"/>
      <c r="M8" s="13">
        <v>3107.13</v>
      </c>
      <c r="O8" s="13" t="str">
        <f t="shared" ref="O8:O25" si="4">TEXT(K8,"ДД.ММ.ГГГГ ")&amp;L8</f>
        <v>2015 г.</v>
      </c>
      <c r="P8" s="13">
        <f t="shared" ref="P8:P25" si="5">M8</f>
        <v>3107.13</v>
      </c>
    </row>
    <row r="9" spans="1:16" x14ac:dyDescent="0.25">
      <c r="A9" s="6" t="s">
        <v>28</v>
      </c>
      <c r="B9" s="7">
        <v>258.57</v>
      </c>
      <c r="D9" s="6" t="s">
        <v>47</v>
      </c>
      <c r="E9" s="7">
        <v>258.57</v>
      </c>
      <c r="G9" s="11">
        <f t="shared" si="1"/>
        <v>42027</v>
      </c>
      <c r="H9" t="str">
        <f t="shared" si="2"/>
        <v>ИПК</v>
      </c>
      <c r="I9">
        <f t="shared" si="3"/>
        <v>258.57</v>
      </c>
      <c r="K9" s="12">
        <v>42027</v>
      </c>
      <c r="L9" t="s">
        <v>11</v>
      </c>
      <c r="M9">
        <v>258.57</v>
      </c>
      <c r="O9" t="str">
        <f t="shared" si="4"/>
        <v>23.01.2015 ИПК</v>
      </c>
      <c r="P9">
        <f t="shared" si="5"/>
        <v>258.57</v>
      </c>
    </row>
    <row r="10" spans="1:16" x14ac:dyDescent="0.25">
      <c r="A10" s="6" t="s">
        <v>26</v>
      </c>
      <c r="B10" s="7">
        <v>258.57</v>
      </c>
      <c r="D10" s="6" t="s">
        <v>48</v>
      </c>
      <c r="E10" s="7">
        <v>258.57</v>
      </c>
      <c r="G10" s="11">
        <f t="shared" si="1"/>
        <v>42069</v>
      </c>
      <c r="H10" t="str">
        <f t="shared" si="2"/>
        <v>ИПК</v>
      </c>
      <c r="I10">
        <f t="shared" si="3"/>
        <v>258.57</v>
      </c>
      <c r="K10" s="12">
        <v>42069</v>
      </c>
      <c r="L10" t="s">
        <v>11</v>
      </c>
      <c r="M10">
        <v>258.57</v>
      </c>
      <c r="O10" t="str">
        <f t="shared" si="4"/>
        <v>06.03.2015 ИПК</v>
      </c>
      <c r="P10">
        <f t="shared" si="5"/>
        <v>258.57</v>
      </c>
    </row>
    <row r="11" spans="1:16" x14ac:dyDescent="0.25">
      <c r="A11" s="6" t="s">
        <v>27</v>
      </c>
      <c r="B11" s="7">
        <v>258.57</v>
      </c>
      <c r="D11" s="6" t="s">
        <v>49</v>
      </c>
      <c r="E11" s="7">
        <v>258.57</v>
      </c>
      <c r="G11" s="11">
        <f t="shared" si="1"/>
        <v>42088</v>
      </c>
      <c r="H11" t="str">
        <f t="shared" si="2"/>
        <v>ИПК</v>
      </c>
      <c r="I11">
        <f t="shared" si="3"/>
        <v>258.57</v>
      </c>
      <c r="K11" s="12">
        <v>42088</v>
      </c>
      <c r="L11" t="s">
        <v>11</v>
      </c>
      <c r="M11">
        <v>258.57</v>
      </c>
      <c r="O11" t="str">
        <f t="shared" si="4"/>
        <v>25.03.2015 ИПК</v>
      </c>
      <c r="P11">
        <f t="shared" si="5"/>
        <v>258.57</v>
      </c>
    </row>
    <row r="12" spans="1:16" x14ac:dyDescent="0.25">
      <c r="A12" s="6" t="s">
        <v>25</v>
      </c>
      <c r="B12" s="7">
        <v>258.57</v>
      </c>
      <c r="D12" s="6" t="s">
        <v>50</v>
      </c>
      <c r="E12" s="7">
        <v>258.57</v>
      </c>
      <c r="G12" s="11">
        <f t="shared" si="1"/>
        <v>42119</v>
      </c>
      <c r="H12" t="str">
        <f t="shared" si="2"/>
        <v>ИПК</v>
      </c>
      <c r="I12">
        <f t="shared" si="3"/>
        <v>258.57</v>
      </c>
      <c r="K12" s="12">
        <v>42119</v>
      </c>
      <c r="L12" t="s">
        <v>11</v>
      </c>
      <c r="M12">
        <v>258.57</v>
      </c>
      <c r="O12" t="str">
        <f t="shared" si="4"/>
        <v>25.04.2015 ИПК</v>
      </c>
      <c r="P12">
        <f t="shared" si="5"/>
        <v>258.57</v>
      </c>
    </row>
    <row r="13" spans="1:16" x14ac:dyDescent="0.25">
      <c r="A13" s="6" t="s">
        <v>24</v>
      </c>
      <c r="B13" s="7">
        <v>258.57</v>
      </c>
      <c r="D13" s="6" t="s">
        <v>51</v>
      </c>
      <c r="E13" s="7">
        <v>258.57</v>
      </c>
      <c r="G13" s="11">
        <f t="shared" si="1"/>
        <v>42153</v>
      </c>
      <c r="H13" t="str">
        <f t="shared" si="2"/>
        <v>ИПК</v>
      </c>
      <c r="I13">
        <f t="shared" si="3"/>
        <v>258.57</v>
      </c>
      <c r="K13" s="12">
        <v>42153</v>
      </c>
      <c r="L13" t="s">
        <v>11</v>
      </c>
      <c r="M13">
        <v>258.57</v>
      </c>
      <c r="O13" t="str">
        <f t="shared" si="4"/>
        <v>29.05.2015 ИПК</v>
      </c>
      <c r="P13">
        <f t="shared" si="5"/>
        <v>258.57</v>
      </c>
    </row>
    <row r="14" spans="1:16" x14ac:dyDescent="0.25">
      <c r="A14" s="6" t="s">
        <v>23</v>
      </c>
      <c r="B14" s="7">
        <v>258.57</v>
      </c>
      <c r="D14" s="6" t="s">
        <v>52</v>
      </c>
      <c r="E14" s="7">
        <v>258.57</v>
      </c>
      <c r="G14" s="11">
        <f t="shared" si="1"/>
        <v>42180</v>
      </c>
      <c r="H14" t="str">
        <f t="shared" si="2"/>
        <v>ИПК</v>
      </c>
      <c r="I14">
        <f t="shared" si="3"/>
        <v>258.57</v>
      </c>
      <c r="K14" s="12">
        <v>42180</v>
      </c>
      <c r="L14" t="s">
        <v>11</v>
      </c>
      <c r="M14">
        <v>258.57</v>
      </c>
      <c r="O14" t="str">
        <f t="shared" si="4"/>
        <v>25.06.2015 ИПК</v>
      </c>
      <c r="P14">
        <f t="shared" si="5"/>
        <v>258.57</v>
      </c>
    </row>
    <row r="15" spans="1:16" x14ac:dyDescent="0.25">
      <c r="A15" s="6" t="s">
        <v>22</v>
      </c>
      <c r="B15" s="7">
        <v>258.57</v>
      </c>
      <c r="D15" s="6" t="s">
        <v>53</v>
      </c>
      <c r="E15" s="7">
        <v>258.57</v>
      </c>
      <c r="G15" s="11">
        <f t="shared" si="1"/>
        <v>42212</v>
      </c>
      <c r="H15" t="str">
        <f t="shared" si="2"/>
        <v>ИПК</v>
      </c>
      <c r="I15">
        <f t="shared" si="3"/>
        <v>258.57</v>
      </c>
      <c r="K15" s="12">
        <v>42212</v>
      </c>
      <c r="L15" t="s">
        <v>11</v>
      </c>
      <c r="M15">
        <v>258.57</v>
      </c>
      <c r="O15" t="str">
        <f t="shared" si="4"/>
        <v>27.07.2015 ИПК</v>
      </c>
      <c r="P15">
        <f t="shared" si="5"/>
        <v>258.57</v>
      </c>
    </row>
    <row r="16" spans="1:16" x14ac:dyDescent="0.25">
      <c r="A16" s="6" t="s">
        <v>21</v>
      </c>
      <c r="B16" s="7">
        <v>258.57</v>
      </c>
      <c r="D16" s="6" t="s">
        <v>54</v>
      </c>
      <c r="E16" s="7">
        <v>258.57</v>
      </c>
      <c r="G16" s="11">
        <f t="shared" si="1"/>
        <v>42242</v>
      </c>
      <c r="H16" t="str">
        <f t="shared" si="2"/>
        <v>ИПК</v>
      </c>
      <c r="I16">
        <f t="shared" si="3"/>
        <v>258.57</v>
      </c>
      <c r="K16" s="12">
        <v>42242</v>
      </c>
      <c r="L16" t="s">
        <v>11</v>
      </c>
      <c r="M16">
        <v>258.57</v>
      </c>
      <c r="O16" t="str">
        <f t="shared" si="4"/>
        <v>26.08.2015 ИПК</v>
      </c>
      <c r="P16">
        <f t="shared" si="5"/>
        <v>258.57</v>
      </c>
    </row>
    <row r="17" spans="1:16" x14ac:dyDescent="0.25">
      <c r="A17" s="6" t="s">
        <v>19</v>
      </c>
      <c r="B17" s="7">
        <v>258.57</v>
      </c>
      <c r="D17" s="6" t="s">
        <v>55</v>
      </c>
      <c r="E17" s="7">
        <v>260</v>
      </c>
      <c r="G17" s="11">
        <f t="shared" si="1"/>
        <v>42284</v>
      </c>
      <c r="H17" t="str">
        <f t="shared" si="2"/>
        <v>Телекомсервис</v>
      </c>
      <c r="I17">
        <f t="shared" si="3"/>
        <v>258.57</v>
      </c>
      <c r="K17" s="12">
        <v>42284</v>
      </c>
      <c r="L17" t="s">
        <v>7</v>
      </c>
      <c r="M17">
        <v>258.57</v>
      </c>
      <c r="O17" t="str">
        <f t="shared" si="4"/>
        <v>07.10.2015 Телекомсервис</v>
      </c>
      <c r="P17">
        <f t="shared" si="5"/>
        <v>258.57</v>
      </c>
    </row>
    <row r="18" spans="1:16" x14ac:dyDescent="0.25">
      <c r="A18" s="6" t="s">
        <v>20</v>
      </c>
      <c r="B18" s="7">
        <v>260</v>
      </c>
      <c r="D18" s="6" t="s">
        <v>56</v>
      </c>
      <c r="E18" s="7">
        <v>260</v>
      </c>
      <c r="G18" s="11">
        <f t="shared" si="1"/>
        <v>42304</v>
      </c>
      <c r="H18" t="str">
        <f t="shared" si="2"/>
        <v>Сбербанк</v>
      </c>
      <c r="I18">
        <f t="shared" si="3"/>
        <v>260</v>
      </c>
      <c r="K18" s="12">
        <v>42304</v>
      </c>
      <c r="L18" t="s">
        <v>16</v>
      </c>
      <c r="M18">
        <v>260</v>
      </c>
      <c r="O18" t="str">
        <f t="shared" si="4"/>
        <v>27.10.2015 Сбербанк</v>
      </c>
      <c r="P18">
        <f t="shared" si="5"/>
        <v>260</v>
      </c>
    </row>
    <row r="19" spans="1:16" x14ac:dyDescent="0.25">
      <c r="A19" s="6" t="s">
        <v>18</v>
      </c>
      <c r="B19" s="7">
        <v>260</v>
      </c>
      <c r="D19" s="6" t="s">
        <v>57</v>
      </c>
      <c r="E19" s="7">
        <v>260</v>
      </c>
      <c r="G19" s="11">
        <f t="shared" si="1"/>
        <v>42335</v>
      </c>
      <c r="H19" t="str">
        <f t="shared" si="2"/>
        <v>Сбербанк</v>
      </c>
      <c r="I19">
        <f t="shared" si="3"/>
        <v>260</v>
      </c>
      <c r="K19" s="12">
        <v>42335</v>
      </c>
      <c r="L19" t="s">
        <v>16</v>
      </c>
      <c r="M19">
        <v>260</v>
      </c>
      <c r="O19" t="str">
        <f t="shared" si="4"/>
        <v>27.11.2015 Сбербанк</v>
      </c>
      <c r="P19">
        <f t="shared" si="5"/>
        <v>260</v>
      </c>
    </row>
    <row r="20" spans="1:16" x14ac:dyDescent="0.25">
      <c r="A20" s="6" t="s">
        <v>17</v>
      </c>
      <c r="B20" s="7">
        <v>260</v>
      </c>
      <c r="D20" s="6" t="s">
        <v>58</v>
      </c>
      <c r="E20" s="7">
        <v>258.57</v>
      </c>
      <c r="G20" s="11">
        <f t="shared" si="1"/>
        <v>42365</v>
      </c>
      <c r="H20" t="str">
        <f t="shared" si="2"/>
        <v>Сбербанк</v>
      </c>
      <c r="I20">
        <f t="shared" si="3"/>
        <v>260</v>
      </c>
      <c r="K20" s="12">
        <v>42365</v>
      </c>
      <c r="L20" t="s">
        <v>16</v>
      </c>
      <c r="M20">
        <v>260</v>
      </c>
      <c r="O20" t="str">
        <f t="shared" si="4"/>
        <v>27.12.2015 Сбербанк</v>
      </c>
      <c r="P20">
        <f t="shared" si="5"/>
        <v>260</v>
      </c>
    </row>
    <row r="21" spans="1:16" x14ac:dyDescent="0.25">
      <c r="A21" s="5">
        <v>2016</v>
      </c>
      <c r="B21" s="7">
        <v>2327.1600000000003</v>
      </c>
      <c r="D21" s="5">
        <v>2016</v>
      </c>
      <c r="E21" s="7">
        <v>2327.1600000000003</v>
      </c>
      <c r="G21" s="11" t="str">
        <f t="shared" si="1"/>
        <v>2016 г.</v>
      </c>
      <c r="H21" t="str">
        <f t="shared" si="2"/>
        <v/>
      </c>
      <c r="I21">
        <f t="shared" si="3"/>
        <v>2327.1600000000003</v>
      </c>
      <c r="K21" s="21" t="s">
        <v>35</v>
      </c>
      <c r="L21" s="22"/>
      <c r="M21" s="13">
        <v>2327.1600000000003</v>
      </c>
      <c r="O21" s="13" t="str">
        <f t="shared" si="4"/>
        <v>2016 г.</v>
      </c>
      <c r="P21" s="13">
        <f t="shared" si="5"/>
        <v>2327.1600000000003</v>
      </c>
    </row>
    <row r="22" spans="1:16" x14ac:dyDescent="0.25">
      <c r="A22" s="6" t="s">
        <v>13</v>
      </c>
      <c r="B22" s="7">
        <v>775.71</v>
      </c>
      <c r="D22" s="6" t="s">
        <v>59</v>
      </c>
      <c r="E22" s="7">
        <v>775.71</v>
      </c>
      <c r="G22" s="11">
        <f t="shared" si="1"/>
        <v>42584</v>
      </c>
      <c r="H22" t="str">
        <f t="shared" si="2"/>
        <v>ИПК</v>
      </c>
      <c r="I22">
        <f t="shared" si="3"/>
        <v>775.71</v>
      </c>
      <c r="K22" s="12">
        <v>42584</v>
      </c>
      <c r="L22" t="s">
        <v>11</v>
      </c>
      <c r="M22">
        <v>775.71</v>
      </c>
      <c r="O22" t="str">
        <f t="shared" si="4"/>
        <v>02.08.2016 ИПК</v>
      </c>
      <c r="P22">
        <f t="shared" si="5"/>
        <v>775.71</v>
      </c>
    </row>
    <row r="23" spans="1:16" x14ac:dyDescent="0.25">
      <c r="A23" s="6" t="s">
        <v>15</v>
      </c>
      <c r="B23" s="7">
        <v>1034.31</v>
      </c>
      <c r="D23" s="6" t="s">
        <v>60</v>
      </c>
      <c r="E23" s="7">
        <v>1034.31</v>
      </c>
      <c r="G23" s="11">
        <f t="shared" si="1"/>
        <v>42585</v>
      </c>
      <c r="H23" t="str">
        <f t="shared" si="2"/>
        <v>Город</v>
      </c>
      <c r="I23">
        <f t="shared" si="3"/>
        <v>1034.31</v>
      </c>
      <c r="K23" s="12">
        <v>42585</v>
      </c>
      <c r="L23" t="s">
        <v>14</v>
      </c>
      <c r="M23">
        <v>1034.31</v>
      </c>
      <c r="O23" t="str">
        <f t="shared" si="4"/>
        <v>03.08.2016 Город</v>
      </c>
      <c r="P23">
        <f t="shared" si="5"/>
        <v>1034.31</v>
      </c>
    </row>
    <row r="24" spans="1:16" x14ac:dyDescent="0.25">
      <c r="A24" s="6" t="s">
        <v>8</v>
      </c>
      <c r="B24" s="7">
        <v>258.57</v>
      </c>
      <c r="D24" s="6" t="s">
        <v>61</v>
      </c>
      <c r="E24" s="7">
        <v>258.57</v>
      </c>
      <c r="G24" s="11">
        <f t="shared" si="1"/>
        <v>42618</v>
      </c>
      <c r="H24" t="str">
        <f t="shared" si="2"/>
        <v>Телекомсервис</v>
      </c>
      <c r="I24">
        <f t="shared" si="3"/>
        <v>258.57</v>
      </c>
      <c r="K24" s="12">
        <v>42618</v>
      </c>
      <c r="L24" t="s">
        <v>7</v>
      </c>
      <c r="M24">
        <v>258.57</v>
      </c>
      <c r="O24" t="str">
        <f t="shared" si="4"/>
        <v>05.09.2016 Телекомсервис</v>
      </c>
      <c r="P24">
        <f t="shared" si="5"/>
        <v>258.57</v>
      </c>
    </row>
    <row r="25" spans="1:16" x14ac:dyDescent="0.25">
      <c r="A25" s="6" t="s">
        <v>12</v>
      </c>
      <c r="B25" s="7">
        <v>258.57</v>
      </c>
      <c r="D25" s="6" t="s">
        <v>62</v>
      </c>
      <c r="E25" s="7">
        <v>258.57</v>
      </c>
      <c r="G25" s="11">
        <f t="shared" si="1"/>
        <v>42637</v>
      </c>
      <c r="H25" t="str">
        <f t="shared" si="2"/>
        <v>ИПК</v>
      </c>
      <c r="I25">
        <f t="shared" si="3"/>
        <v>258.57</v>
      </c>
      <c r="K25" s="12">
        <v>42637</v>
      </c>
      <c r="L25" t="s">
        <v>11</v>
      </c>
      <c r="M25">
        <v>258.57</v>
      </c>
      <c r="O25" t="str">
        <f t="shared" si="4"/>
        <v>24.09.2016 ИПК</v>
      </c>
      <c r="P25">
        <f t="shared" si="5"/>
        <v>258.57</v>
      </c>
    </row>
    <row r="26" spans="1:16" x14ac:dyDescent="0.25">
      <c r="D26" s="4" t="s">
        <v>45</v>
      </c>
      <c r="E26" s="7">
        <v>12674.249999999995</v>
      </c>
      <c r="G26" s="10" t="str">
        <f>IFERROR(--(SUBSTITUTE(SUBSTITUTE(MID(#REF!,1,(FIND(" ",#REF!,1))),LEFT(MID(#REF!,1,(FIND(" ",#REF!,1))),8),"")&amp;"."&amp;SUBSTITUTE(SUBSTITUTE(MID(#REF!,1,(FIND(" ",#REF!,1))),LEFT(MID(#REF!,1,(FIND(" ",#REF!,1))),4)&amp;".",""),"."&amp;SUBSTITUTE(MID(#REF!,1,(FIND(" ",#REF!,1))),LEFT(MID(#REF!,1,(FIND(" ",#REF!,1))),8),""),"")&amp;"."&amp;LEFT(MID(#REF!,1,(FIND(" ",#REF!,1))),4),"","")),"")</f>
        <v/>
      </c>
      <c r="H26" t="str">
        <f>IFERROR(SUBSTITUTE(SUBSTITUTE(#REF!,MID(#REF!,1,(FIND(" ",#REF!,1))),""),"г.",""),"")</f>
        <v/>
      </c>
    </row>
    <row r="27" spans="1:16" x14ac:dyDescent="0.25">
      <c r="A27" s="6"/>
      <c r="G27" s="10" t="str">
        <f>IFERROR(--(SUBSTITUTE(SUBSTITUTE(MID(#REF!,1,(FIND(" ",#REF!,1))),LEFT(MID(#REF!,1,(FIND(" ",#REF!,1))),8),"")&amp;"."&amp;SUBSTITUTE(SUBSTITUTE(MID(#REF!,1,(FIND(" ",#REF!,1))),LEFT(MID(#REF!,1,(FIND(" ",#REF!,1))),4)&amp;".",""),"."&amp;SUBSTITUTE(MID(#REF!,1,(FIND(" ",#REF!,1))),LEFT(MID(#REF!,1,(FIND(" ",#REF!,1))),8),""),"")&amp;"."&amp;LEFT(MID(#REF!,1,(FIND(" ",#REF!,1))),4),"","")),"")</f>
        <v/>
      </c>
    </row>
    <row r="28" spans="1:16" x14ac:dyDescent="0.25">
      <c r="A28" s="6" t="s">
        <v>42</v>
      </c>
    </row>
  </sheetData>
  <mergeCells count="5">
    <mergeCell ref="G1:I1"/>
    <mergeCell ref="K6:L6"/>
    <mergeCell ref="K8:L8"/>
    <mergeCell ref="K21:L2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O1:W47"/>
  <sheetViews>
    <sheetView topLeftCell="N1" workbookViewId="0">
      <selection activeCell="P8" sqref="P8"/>
    </sheetView>
  </sheetViews>
  <sheetFormatPr defaultRowHeight="15" x14ac:dyDescent="0.25"/>
  <cols>
    <col min="15" max="15" width="17.28515625" bestFit="1" customWidth="1"/>
    <col min="16" max="16" width="19.5703125" style="1" bestFit="1" customWidth="1"/>
    <col min="17" max="17" width="18.140625" style="1" bestFit="1" customWidth="1"/>
    <col min="18" max="18" width="18.140625" bestFit="1" customWidth="1"/>
    <col min="19" max="19" width="15.28515625" bestFit="1" customWidth="1"/>
    <col min="20" max="20" width="7.5703125" bestFit="1" customWidth="1"/>
    <col min="21" max="21" width="25.140625" style="1" bestFit="1" customWidth="1"/>
    <col min="22" max="22" width="5" bestFit="1" customWidth="1"/>
    <col min="23" max="23" width="25.140625" bestFit="1" customWidth="1"/>
  </cols>
  <sheetData>
    <row r="1" spans="15:23" x14ac:dyDescent="0.25">
      <c r="O1" t="s">
        <v>0</v>
      </c>
      <c r="P1" s="1" t="s">
        <v>71</v>
      </c>
      <c r="Q1" s="1" t="s">
        <v>32</v>
      </c>
      <c r="R1" t="s">
        <v>1</v>
      </c>
      <c r="S1" t="s">
        <v>2</v>
      </c>
      <c r="T1" t="s">
        <v>3</v>
      </c>
      <c r="U1" s="1" t="s">
        <v>4</v>
      </c>
      <c r="V1" t="s">
        <v>30</v>
      </c>
      <c r="W1" t="s">
        <v>44</v>
      </c>
    </row>
    <row r="2" spans="15:23" x14ac:dyDescent="0.25">
      <c r="O2" t="s">
        <v>6</v>
      </c>
      <c r="P2" s="1">
        <v>42618</v>
      </c>
      <c r="Q2" s="1">
        <v>42619</v>
      </c>
      <c r="R2" s="1">
        <v>42618</v>
      </c>
      <c r="S2" s="1" t="s">
        <v>7</v>
      </c>
      <c r="T2" s="2">
        <v>258.57</v>
      </c>
      <c r="U2" s="1" t="str">
        <f t="shared" ref="U2:U47" si="0">IF(O2="оплата",IF(R2="",Q2,TEXT(R2,"ГГГГ.ММ.ДД")&amp;" "&amp;S2),IF(OR(AE2="начисление",AE2="Пени перерасчет"),S2,IF(AE2="пени",S2,"")))</f>
        <v>2016.09.05 Телекомсервис</v>
      </c>
      <c r="V2">
        <v>2016</v>
      </c>
      <c r="W2" t="str">
        <f t="shared" ref="W2:W47" si="1">IF(O2="оплата",IF(R2="",Q2,TEXT(R2,"ДД.ММ.ГГГГ")&amp;" "&amp;S2),IF(OR(AE2="начисление",AE2="Пени перерасчет"),S2,IF(AE2="пени",S2,"")))</f>
        <v>05.09.2016 Телекомсервис</v>
      </c>
    </row>
    <row r="3" spans="15:23" x14ac:dyDescent="0.25">
      <c r="O3" t="s">
        <v>70</v>
      </c>
      <c r="P3" s="1">
        <v>42635</v>
      </c>
      <c r="Q3" s="1">
        <v>42614</v>
      </c>
      <c r="R3" s="1" t="s">
        <v>5</v>
      </c>
      <c r="S3" s="1" t="s">
        <v>5</v>
      </c>
      <c r="T3" s="2">
        <v>0</v>
      </c>
      <c r="U3" s="1" t="str">
        <f t="shared" si="0"/>
        <v/>
      </c>
      <c r="V3">
        <v>2016</v>
      </c>
      <c r="W3" t="str">
        <f t="shared" si="1"/>
        <v/>
      </c>
    </row>
    <row r="4" spans="15:23" x14ac:dyDescent="0.25">
      <c r="O4" t="s">
        <v>10</v>
      </c>
      <c r="P4" s="1">
        <v>42635</v>
      </c>
      <c r="Q4" s="1">
        <v>42614</v>
      </c>
      <c r="R4" s="1" t="s">
        <v>5</v>
      </c>
      <c r="S4" s="1" t="s">
        <v>5</v>
      </c>
      <c r="T4" s="2">
        <v>258.57</v>
      </c>
      <c r="U4" s="1" t="str">
        <f t="shared" si="0"/>
        <v/>
      </c>
      <c r="V4">
        <v>2016</v>
      </c>
      <c r="W4" t="str">
        <f t="shared" si="1"/>
        <v/>
      </c>
    </row>
    <row r="5" spans="15:23" x14ac:dyDescent="0.25">
      <c r="O5" t="s">
        <v>6</v>
      </c>
      <c r="P5" s="1">
        <v>42637</v>
      </c>
      <c r="Q5" s="1">
        <v>42639</v>
      </c>
      <c r="R5" s="1">
        <v>42637</v>
      </c>
      <c r="S5" s="1" t="s">
        <v>11</v>
      </c>
      <c r="T5" s="2">
        <v>258.57</v>
      </c>
      <c r="U5" s="1" t="str">
        <f t="shared" si="0"/>
        <v>2016.09.24 ИПК</v>
      </c>
      <c r="V5">
        <v>2016</v>
      </c>
      <c r="W5" t="str">
        <f t="shared" si="1"/>
        <v>24.09.2016 ИПК</v>
      </c>
    </row>
    <row r="6" spans="15:23" x14ac:dyDescent="0.25">
      <c r="O6" t="s">
        <v>6</v>
      </c>
      <c r="P6" s="1">
        <v>42584</v>
      </c>
      <c r="Q6" s="1">
        <v>42585</v>
      </c>
      <c r="R6" s="1">
        <v>42584</v>
      </c>
      <c r="S6" s="1" t="s">
        <v>11</v>
      </c>
      <c r="T6" s="2">
        <v>775.71</v>
      </c>
      <c r="U6" s="1" t="str">
        <f t="shared" si="0"/>
        <v>2016.08.02 ИПК</v>
      </c>
      <c r="V6">
        <v>2016</v>
      </c>
      <c r="W6" t="str">
        <f t="shared" si="1"/>
        <v>02.08.2016 ИПК</v>
      </c>
    </row>
    <row r="7" spans="15:23" x14ac:dyDescent="0.25">
      <c r="O7" t="s">
        <v>6</v>
      </c>
      <c r="P7" s="1">
        <v>42585</v>
      </c>
      <c r="Q7" s="1">
        <v>42586</v>
      </c>
      <c r="R7" s="1">
        <v>42585</v>
      </c>
      <c r="S7" s="1" t="s">
        <v>14</v>
      </c>
      <c r="T7" s="2">
        <v>1034.31</v>
      </c>
      <c r="U7" s="1" t="str">
        <f t="shared" si="0"/>
        <v>2016.08.03 Город</v>
      </c>
      <c r="V7">
        <v>2016</v>
      </c>
      <c r="W7" t="str">
        <f t="shared" si="1"/>
        <v>03.08.2016 Город</v>
      </c>
    </row>
    <row r="8" spans="15:23" x14ac:dyDescent="0.25">
      <c r="O8" t="s">
        <v>10</v>
      </c>
      <c r="P8" s="1">
        <v>42604</v>
      </c>
      <c r="Q8" s="1">
        <v>42583</v>
      </c>
      <c r="R8" s="1" t="s">
        <v>5</v>
      </c>
      <c r="S8" s="1" t="s">
        <v>5</v>
      </c>
      <c r="T8" s="2">
        <v>258.57</v>
      </c>
      <c r="U8" s="1" t="str">
        <f t="shared" si="0"/>
        <v/>
      </c>
      <c r="V8">
        <v>2016</v>
      </c>
      <c r="W8" t="str">
        <f t="shared" si="1"/>
        <v/>
      </c>
    </row>
    <row r="9" spans="15:23" x14ac:dyDescent="0.25">
      <c r="O9" t="s">
        <v>10</v>
      </c>
      <c r="P9" s="1">
        <v>42573</v>
      </c>
      <c r="Q9" s="1">
        <v>42552</v>
      </c>
      <c r="R9" s="1" t="s">
        <v>5</v>
      </c>
      <c r="S9" s="1" t="s">
        <v>5</v>
      </c>
      <c r="T9" s="2">
        <v>258.57</v>
      </c>
      <c r="U9" s="1" t="str">
        <f t="shared" si="0"/>
        <v/>
      </c>
      <c r="V9">
        <v>2016</v>
      </c>
      <c r="W9" t="str">
        <f t="shared" si="1"/>
        <v/>
      </c>
    </row>
    <row r="10" spans="15:23" x14ac:dyDescent="0.25">
      <c r="O10" t="s">
        <v>70</v>
      </c>
      <c r="P10" s="1">
        <v>42543</v>
      </c>
      <c r="Q10" s="1">
        <v>42522</v>
      </c>
      <c r="R10" s="1" t="s">
        <v>5</v>
      </c>
      <c r="S10" s="1" t="s">
        <v>5</v>
      </c>
      <c r="T10" s="2">
        <v>14.16</v>
      </c>
      <c r="U10" s="1" t="str">
        <f t="shared" si="0"/>
        <v/>
      </c>
      <c r="V10">
        <v>2016</v>
      </c>
      <c r="W10" t="str">
        <f t="shared" si="1"/>
        <v/>
      </c>
    </row>
    <row r="11" spans="15:23" x14ac:dyDescent="0.25">
      <c r="O11" t="s">
        <v>10</v>
      </c>
      <c r="P11" s="1">
        <v>42543</v>
      </c>
      <c r="Q11" s="1">
        <v>42522</v>
      </c>
      <c r="R11" s="1" t="s">
        <v>5</v>
      </c>
      <c r="S11" s="1" t="s">
        <v>5</v>
      </c>
      <c r="T11" s="2">
        <v>258.57</v>
      </c>
      <c r="U11" s="1" t="str">
        <f t="shared" si="0"/>
        <v/>
      </c>
      <c r="V11">
        <v>2016</v>
      </c>
      <c r="W11" t="str">
        <f t="shared" si="1"/>
        <v/>
      </c>
    </row>
    <row r="12" spans="15:23" x14ac:dyDescent="0.25">
      <c r="O12" t="s">
        <v>70</v>
      </c>
      <c r="P12" s="1">
        <v>42513</v>
      </c>
      <c r="Q12" s="1">
        <v>42491</v>
      </c>
      <c r="R12" s="1" t="s">
        <v>5</v>
      </c>
      <c r="S12" s="1" t="s">
        <v>5</v>
      </c>
      <c r="T12" s="2">
        <v>11.99</v>
      </c>
      <c r="U12" s="1" t="str">
        <f t="shared" si="0"/>
        <v/>
      </c>
      <c r="V12">
        <v>2016</v>
      </c>
      <c r="W12" t="str">
        <f t="shared" si="1"/>
        <v/>
      </c>
    </row>
    <row r="13" spans="15:23" x14ac:dyDescent="0.25">
      <c r="O13" t="s">
        <v>10</v>
      </c>
      <c r="P13" s="1">
        <v>42513</v>
      </c>
      <c r="Q13" s="1">
        <v>42491</v>
      </c>
      <c r="R13" s="1" t="s">
        <v>5</v>
      </c>
      <c r="S13" s="1" t="s">
        <v>5</v>
      </c>
      <c r="T13" s="2">
        <v>258.57</v>
      </c>
      <c r="U13" s="1" t="str">
        <f t="shared" si="0"/>
        <v/>
      </c>
      <c r="V13">
        <v>2016</v>
      </c>
      <c r="W13" t="str">
        <f t="shared" si="1"/>
        <v/>
      </c>
    </row>
    <row r="14" spans="15:23" x14ac:dyDescent="0.25">
      <c r="O14" t="s">
        <v>70</v>
      </c>
      <c r="P14" s="1">
        <v>42482</v>
      </c>
      <c r="Q14" s="1">
        <v>42461</v>
      </c>
      <c r="R14" s="1" t="s">
        <v>5</v>
      </c>
      <c r="S14" s="1" t="s">
        <v>5</v>
      </c>
      <c r="T14" s="2">
        <v>6.41</v>
      </c>
      <c r="U14" s="1" t="str">
        <f t="shared" si="0"/>
        <v/>
      </c>
      <c r="V14">
        <v>2016</v>
      </c>
      <c r="W14" t="str">
        <f t="shared" si="1"/>
        <v/>
      </c>
    </row>
    <row r="15" spans="15:23" x14ac:dyDescent="0.25">
      <c r="O15" t="s">
        <v>10</v>
      </c>
      <c r="P15" s="1">
        <v>42482</v>
      </c>
      <c r="Q15" s="1">
        <v>42461</v>
      </c>
      <c r="R15" s="1" t="s">
        <v>5</v>
      </c>
      <c r="S15" s="1" t="s">
        <v>5</v>
      </c>
      <c r="T15" s="2">
        <v>258.57</v>
      </c>
      <c r="U15" s="1" t="str">
        <f t="shared" si="0"/>
        <v/>
      </c>
      <c r="V15">
        <v>2016</v>
      </c>
      <c r="W15" t="str">
        <f t="shared" si="1"/>
        <v/>
      </c>
    </row>
    <row r="16" spans="15:23" x14ac:dyDescent="0.25">
      <c r="O16" t="s">
        <v>10</v>
      </c>
      <c r="P16" s="1">
        <v>42451</v>
      </c>
      <c r="Q16" s="1">
        <v>42430</v>
      </c>
      <c r="R16" s="1" t="s">
        <v>5</v>
      </c>
      <c r="S16" s="1" t="s">
        <v>5</v>
      </c>
      <c r="T16" s="2">
        <v>258.57</v>
      </c>
      <c r="U16" s="1" t="str">
        <f t="shared" si="0"/>
        <v/>
      </c>
      <c r="V16">
        <v>2016</v>
      </c>
      <c r="W16" t="str">
        <f t="shared" si="1"/>
        <v/>
      </c>
    </row>
    <row r="17" spans="15:23" x14ac:dyDescent="0.25">
      <c r="O17" t="s">
        <v>10</v>
      </c>
      <c r="P17" s="1">
        <v>42425</v>
      </c>
      <c r="Q17" s="1">
        <v>42401</v>
      </c>
      <c r="R17" s="1" t="s">
        <v>5</v>
      </c>
      <c r="S17" s="1" t="s">
        <v>5</v>
      </c>
      <c r="T17" s="2">
        <v>258.57</v>
      </c>
      <c r="U17" s="1" t="str">
        <f t="shared" si="0"/>
        <v/>
      </c>
      <c r="V17">
        <v>2016</v>
      </c>
      <c r="W17" t="str">
        <f t="shared" si="1"/>
        <v/>
      </c>
    </row>
    <row r="18" spans="15:23" x14ac:dyDescent="0.25">
      <c r="O18" t="s">
        <v>10</v>
      </c>
      <c r="P18" s="1">
        <v>42391</v>
      </c>
      <c r="Q18" s="1">
        <v>42370</v>
      </c>
      <c r="R18" s="1" t="s">
        <v>5</v>
      </c>
      <c r="S18" s="1" t="s">
        <v>5</v>
      </c>
      <c r="T18" s="2">
        <v>258.57</v>
      </c>
      <c r="U18" s="1" t="str">
        <f t="shared" si="0"/>
        <v/>
      </c>
      <c r="V18">
        <v>2016</v>
      </c>
      <c r="W18" t="str">
        <f t="shared" si="1"/>
        <v/>
      </c>
    </row>
    <row r="19" spans="15:23" x14ac:dyDescent="0.25">
      <c r="O19" t="s">
        <v>10</v>
      </c>
      <c r="P19" s="1">
        <v>42359</v>
      </c>
      <c r="Q19" s="1">
        <v>42339</v>
      </c>
      <c r="R19" s="1" t="s">
        <v>5</v>
      </c>
      <c r="S19" s="1" t="s">
        <v>5</v>
      </c>
      <c r="T19" s="2">
        <v>258.57</v>
      </c>
      <c r="U19" s="1" t="str">
        <f t="shared" si="0"/>
        <v/>
      </c>
      <c r="V19">
        <v>2015</v>
      </c>
      <c r="W19" t="str">
        <f t="shared" si="1"/>
        <v/>
      </c>
    </row>
    <row r="20" spans="15:23" x14ac:dyDescent="0.25">
      <c r="O20" t="s">
        <v>6</v>
      </c>
      <c r="P20" s="1">
        <v>42365</v>
      </c>
      <c r="Q20" s="1">
        <v>42366</v>
      </c>
      <c r="R20" s="1">
        <v>42365</v>
      </c>
      <c r="S20" s="1" t="s">
        <v>16</v>
      </c>
      <c r="T20" s="2">
        <v>260</v>
      </c>
      <c r="U20" s="1" t="str">
        <f t="shared" si="0"/>
        <v>2015.12.27 Сбербанк</v>
      </c>
      <c r="V20">
        <v>2015</v>
      </c>
      <c r="W20" t="str">
        <f t="shared" si="1"/>
        <v>27.12.2015 Сбербанк</v>
      </c>
    </row>
    <row r="21" spans="15:23" x14ac:dyDescent="0.25">
      <c r="O21" t="s">
        <v>10</v>
      </c>
      <c r="P21" s="1">
        <v>42333</v>
      </c>
      <c r="Q21" s="1">
        <v>42309</v>
      </c>
      <c r="R21" s="1" t="s">
        <v>5</v>
      </c>
      <c r="S21" s="1" t="s">
        <v>5</v>
      </c>
      <c r="T21" s="2">
        <v>258.57</v>
      </c>
      <c r="U21" s="1" t="str">
        <f t="shared" si="0"/>
        <v/>
      </c>
      <c r="V21">
        <v>2015</v>
      </c>
      <c r="W21" t="str">
        <f t="shared" si="1"/>
        <v/>
      </c>
    </row>
    <row r="22" spans="15:23" x14ac:dyDescent="0.25">
      <c r="O22" t="s">
        <v>6</v>
      </c>
      <c r="P22" s="1">
        <v>42335</v>
      </c>
      <c r="Q22" s="1">
        <v>42338</v>
      </c>
      <c r="R22" s="1">
        <v>42335</v>
      </c>
      <c r="S22" s="1" t="s">
        <v>16</v>
      </c>
      <c r="T22" s="2">
        <v>260</v>
      </c>
      <c r="U22" s="1" t="str">
        <f t="shared" si="0"/>
        <v>2015.11.27 Сбербанк</v>
      </c>
      <c r="V22">
        <v>2015</v>
      </c>
      <c r="W22" t="str">
        <f t="shared" si="1"/>
        <v>27.11.2015 Сбербанк</v>
      </c>
    </row>
    <row r="23" spans="15:23" x14ac:dyDescent="0.25">
      <c r="O23" t="s">
        <v>6</v>
      </c>
      <c r="P23" s="1">
        <v>42284</v>
      </c>
      <c r="Q23" s="1">
        <v>42285</v>
      </c>
      <c r="R23" s="1">
        <v>42284</v>
      </c>
      <c r="S23" s="1" t="s">
        <v>7</v>
      </c>
      <c r="T23" s="2">
        <v>258.57</v>
      </c>
      <c r="U23" s="1" t="str">
        <f t="shared" si="0"/>
        <v>2015.10.07 Телекомсервис</v>
      </c>
      <c r="V23">
        <v>2015</v>
      </c>
      <c r="W23" t="str">
        <f t="shared" si="1"/>
        <v>07.10.2015 Телекомсервис</v>
      </c>
    </row>
    <row r="24" spans="15:23" x14ac:dyDescent="0.25">
      <c r="O24" t="s">
        <v>10</v>
      </c>
      <c r="P24" s="1">
        <v>42298</v>
      </c>
      <c r="Q24" s="1">
        <v>42278</v>
      </c>
      <c r="R24" s="1" t="s">
        <v>5</v>
      </c>
      <c r="S24" s="1" t="s">
        <v>5</v>
      </c>
      <c r="T24" s="2">
        <v>258.57</v>
      </c>
      <c r="U24" s="1" t="str">
        <f t="shared" si="0"/>
        <v/>
      </c>
      <c r="V24">
        <v>2015</v>
      </c>
      <c r="W24" t="str">
        <f t="shared" si="1"/>
        <v/>
      </c>
    </row>
    <row r="25" spans="15:23" x14ac:dyDescent="0.25">
      <c r="O25" t="s">
        <v>6</v>
      </c>
      <c r="P25" s="1">
        <v>42304</v>
      </c>
      <c r="Q25" s="1">
        <v>42306</v>
      </c>
      <c r="R25" s="1">
        <v>42304</v>
      </c>
      <c r="S25" s="1" t="s">
        <v>16</v>
      </c>
      <c r="T25" s="2">
        <v>260</v>
      </c>
      <c r="U25" s="1" t="str">
        <f t="shared" si="0"/>
        <v>2015.10.27 Сбербанк</v>
      </c>
      <c r="V25">
        <v>2015</v>
      </c>
      <c r="W25" t="str">
        <f t="shared" si="1"/>
        <v>27.10.2015 Сбербанк</v>
      </c>
    </row>
    <row r="26" spans="15:23" x14ac:dyDescent="0.25">
      <c r="O26" t="s">
        <v>10</v>
      </c>
      <c r="P26" s="1">
        <v>42268</v>
      </c>
      <c r="Q26" s="1">
        <v>42248</v>
      </c>
      <c r="R26" s="1" t="s">
        <v>5</v>
      </c>
      <c r="S26" s="1" t="s">
        <v>5</v>
      </c>
      <c r="T26" s="2">
        <v>258.57</v>
      </c>
      <c r="U26" s="1" t="str">
        <f t="shared" si="0"/>
        <v/>
      </c>
      <c r="V26">
        <v>2015</v>
      </c>
      <c r="W26" t="str">
        <f t="shared" si="1"/>
        <v/>
      </c>
    </row>
    <row r="27" spans="15:23" x14ac:dyDescent="0.25">
      <c r="O27" t="s">
        <v>10</v>
      </c>
      <c r="P27" s="1">
        <v>42240</v>
      </c>
      <c r="Q27" s="1">
        <v>42217</v>
      </c>
      <c r="R27" s="1" t="s">
        <v>5</v>
      </c>
      <c r="S27" s="1" t="s">
        <v>5</v>
      </c>
      <c r="T27" s="2">
        <v>258.57</v>
      </c>
      <c r="U27" s="1" t="str">
        <f t="shared" si="0"/>
        <v/>
      </c>
      <c r="V27">
        <v>2015</v>
      </c>
      <c r="W27" t="str">
        <f t="shared" si="1"/>
        <v/>
      </c>
    </row>
    <row r="28" spans="15:23" x14ac:dyDescent="0.25">
      <c r="O28" t="s">
        <v>6</v>
      </c>
      <c r="P28" s="1">
        <v>42242</v>
      </c>
      <c r="Q28" s="1">
        <v>42243</v>
      </c>
      <c r="R28" s="1">
        <v>42242</v>
      </c>
      <c r="S28" s="1" t="s">
        <v>11</v>
      </c>
      <c r="T28" s="2">
        <v>258.57</v>
      </c>
      <c r="U28" s="1" t="str">
        <f t="shared" si="0"/>
        <v>2015.08.26 ИПК</v>
      </c>
      <c r="V28">
        <v>2015</v>
      </c>
      <c r="W28" t="str">
        <f t="shared" si="1"/>
        <v>26.08.2015 ИПК</v>
      </c>
    </row>
    <row r="29" spans="15:23" x14ac:dyDescent="0.25">
      <c r="O29" t="s">
        <v>10</v>
      </c>
      <c r="P29" s="1">
        <v>42207</v>
      </c>
      <c r="Q29" s="1">
        <v>42186</v>
      </c>
      <c r="R29" s="1" t="s">
        <v>5</v>
      </c>
      <c r="S29" s="1" t="s">
        <v>5</v>
      </c>
      <c r="T29" s="2">
        <v>258.57</v>
      </c>
      <c r="U29" s="1" t="str">
        <f t="shared" si="0"/>
        <v/>
      </c>
      <c r="V29">
        <v>2015</v>
      </c>
      <c r="W29" t="str">
        <f t="shared" si="1"/>
        <v/>
      </c>
    </row>
    <row r="30" spans="15:23" x14ac:dyDescent="0.25">
      <c r="O30" t="s">
        <v>6</v>
      </c>
      <c r="P30" s="1">
        <v>42212</v>
      </c>
      <c r="Q30" s="1">
        <v>42213</v>
      </c>
      <c r="R30" s="1">
        <v>42212</v>
      </c>
      <c r="S30" s="1" t="s">
        <v>11</v>
      </c>
      <c r="T30" s="2">
        <v>258.57</v>
      </c>
      <c r="U30" s="1" t="str">
        <f t="shared" si="0"/>
        <v>2015.07.27 ИПК</v>
      </c>
      <c r="V30">
        <v>2015</v>
      </c>
      <c r="W30" t="str">
        <f t="shared" si="1"/>
        <v>27.07.2015 ИПК</v>
      </c>
    </row>
    <row r="31" spans="15:23" x14ac:dyDescent="0.25">
      <c r="O31" t="s">
        <v>10</v>
      </c>
      <c r="P31" s="1">
        <v>42178</v>
      </c>
      <c r="Q31" s="1">
        <v>42156</v>
      </c>
      <c r="R31" s="1" t="s">
        <v>5</v>
      </c>
      <c r="S31" s="1" t="s">
        <v>5</v>
      </c>
      <c r="T31" s="2">
        <v>258.57</v>
      </c>
      <c r="U31" s="1" t="str">
        <f t="shared" si="0"/>
        <v/>
      </c>
      <c r="V31">
        <v>2015</v>
      </c>
      <c r="W31" t="str">
        <f t="shared" si="1"/>
        <v/>
      </c>
    </row>
    <row r="32" spans="15:23" x14ac:dyDescent="0.25">
      <c r="O32" t="s">
        <v>6</v>
      </c>
      <c r="P32" s="1">
        <v>42180</v>
      </c>
      <c r="Q32" s="1">
        <v>42181</v>
      </c>
      <c r="R32" s="1">
        <v>42180</v>
      </c>
      <c r="S32" s="1" t="s">
        <v>11</v>
      </c>
      <c r="T32" s="2">
        <v>258.57</v>
      </c>
      <c r="U32" s="1" t="str">
        <f t="shared" si="0"/>
        <v>2015.06.25 ИПК</v>
      </c>
      <c r="V32">
        <v>2015</v>
      </c>
      <c r="W32" t="str">
        <f t="shared" si="1"/>
        <v>25.06.2015 ИПК</v>
      </c>
    </row>
    <row r="33" spans="15:23" x14ac:dyDescent="0.25">
      <c r="O33" t="s">
        <v>10</v>
      </c>
      <c r="P33" s="1">
        <v>42145</v>
      </c>
      <c r="Q33" s="1">
        <v>42125</v>
      </c>
      <c r="R33" s="1" t="s">
        <v>5</v>
      </c>
      <c r="S33" s="1" t="s">
        <v>5</v>
      </c>
      <c r="T33" s="2">
        <v>258.57</v>
      </c>
      <c r="U33" s="1" t="str">
        <f t="shared" si="0"/>
        <v/>
      </c>
      <c r="V33">
        <v>2015</v>
      </c>
      <c r="W33" t="str">
        <f t="shared" si="1"/>
        <v/>
      </c>
    </row>
    <row r="34" spans="15:23" x14ac:dyDescent="0.25">
      <c r="O34" t="s">
        <v>6</v>
      </c>
      <c r="P34" s="1">
        <v>42153</v>
      </c>
      <c r="Q34" s="1">
        <v>42153</v>
      </c>
      <c r="R34" s="1">
        <v>42153</v>
      </c>
      <c r="S34" s="1" t="s">
        <v>11</v>
      </c>
      <c r="T34" s="2">
        <v>258.57</v>
      </c>
      <c r="U34" s="1" t="str">
        <f t="shared" si="0"/>
        <v>2015.05.29 ИПК</v>
      </c>
      <c r="V34">
        <v>2015</v>
      </c>
      <c r="W34" t="str">
        <f t="shared" si="1"/>
        <v>29.05.2015 ИПК</v>
      </c>
    </row>
    <row r="35" spans="15:23" x14ac:dyDescent="0.25">
      <c r="O35" t="s">
        <v>10</v>
      </c>
      <c r="P35" s="1">
        <v>42115</v>
      </c>
      <c r="Q35" s="1">
        <v>42095</v>
      </c>
      <c r="R35" s="1" t="s">
        <v>5</v>
      </c>
      <c r="S35" s="1" t="s">
        <v>5</v>
      </c>
      <c r="T35" s="2">
        <v>258.57</v>
      </c>
      <c r="U35" s="1" t="str">
        <f t="shared" si="0"/>
        <v/>
      </c>
      <c r="V35">
        <v>2015</v>
      </c>
      <c r="W35" t="str">
        <f t="shared" si="1"/>
        <v/>
      </c>
    </row>
    <row r="36" spans="15:23" x14ac:dyDescent="0.25">
      <c r="O36" t="s">
        <v>6</v>
      </c>
      <c r="P36" s="1">
        <v>42119</v>
      </c>
      <c r="Q36" s="1">
        <v>42121</v>
      </c>
      <c r="R36" s="1">
        <v>42119</v>
      </c>
      <c r="S36" s="1" t="s">
        <v>11</v>
      </c>
      <c r="T36" s="2">
        <v>258.57</v>
      </c>
      <c r="U36" s="1" t="str">
        <f t="shared" si="0"/>
        <v>2015.04.25 ИПК</v>
      </c>
      <c r="V36">
        <v>2015</v>
      </c>
      <c r="W36" t="str">
        <f t="shared" si="1"/>
        <v>25.04.2015 ИПК</v>
      </c>
    </row>
    <row r="37" spans="15:23" x14ac:dyDescent="0.25">
      <c r="O37" t="s">
        <v>6</v>
      </c>
      <c r="P37" s="1">
        <v>42069</v>
      </c>
      <c r="Q37" s="1">
        <v>42072</v>
      </c>
      <c r="R37" s="1">
        <v>42069</v>
      </c>
      <c r="S37" s="1" t="s">
        <v>11</v>
      </c>
      <c r="T37" s="2">
        <v>258.57</v>
      </c>
      <c r="U37" s="1" t="str">
        <f t="shared" si="0"/>
        <v>2015.03.06 ИПК</v>
      </c>
      <c r="V37">
        <v>2015</v>
      </c>
      <c r="W37" t="str">
        <f t="shared" si="1"/>
        <v>06.03.2015 ИПК</v>
      </c>
    </row>
    <row r="38" spans="15:23" x14ac:dyDescent="0.25">
      <c r="O38" t="s">
        <v>6</v>
      </c>
      <c r="P38" s="1">
        <v>42088</v>
      </c>
      <c r="Q38" s="1">
        <v>42089</v>
      </c>
      <c r="R38" s="1">
        <v>42088</v>
      </c>
      <c r="S38" s="1" t="s">
        <v>11</v>
      </c>
      <c r="T38" s="2">
        <v>258.57</v>
      </c>
      <c r="U38" s="1" t="str">
        <f t="shared" si="0"/>
        <v>2015.03.25 ИПК</v>
      </c>
      <c r="V38">
        <v>2015</v>
      </c>
      <c r="W38" t="str">
        <f t="shared" si="1"/>
        <v>25.03.2015 ИПК</v>
      </c>
    </row>
    <row r="39" spans="15:23" x14ac:dyDescent="0.25">
      <c r="O39" t="s">
        <v>10</v>
      </c>
      <c r="P39" s="1">
        <v>42089</v>
      </c>
      <c r="Q39" s="1">
        <v>42064</v>
      </c>
      <c r="R39" s="1" t="s">
        <v>5</v>
      </c>
      <c r="S39" s="1" t="s">
        <v>5</v>
      </c>
      <c r="T39" s="2">
        <v>258.57</v>
      </c>
      <c r="U39" s="1" t="str">
        <f t="shared" si="0"/>
        <v/>
      </c>
      <c r="V39">
        <v>2015</v>
      </c>
      <c r="W39" t="str">
        <f t="shared" si="1"/>
        <v/>
      </c>
    </row>
    <row r="40" spans="15:23" x14ac:dyDescent="0.25">
      <c r="O40" t="s">
        <v>10</v>
      </c>
      <c r="P40" s="1">
        <v>42059</v>
      </c>
      <c r="Q40" s="1">
        <v>42036</v>
      </c>
      <c r="R40" s="1" t="s">
        <v>5</v>
      </c>
      <c r="S40" s="1" t="s">
        <v>5</v>
      </c>
      <c r="T40" s="2">
        <v>258.57</v>
      </c>
      <c r="U40" s="1" t="str">
        <f t="shared" si="0"/>
        <v/>
      </c>
      <c r="V40">
        <v>2015</v>
      </c>
      <c r="W40" t="str">
        <f t="shared" si="1"/>
        <v/>
      </c>
    </row>
    <row r="41" spans="15:23" x14ac:dyDescent="0.25">
      <c r="O41" t="s">
        <v>6</v>
      </c>
      <c r="P41" s="1">
        <v>42027</v>
      </c>
      <c r="Q41" s="1">
        <v>42018</v>
      </c>
      <c r="R41" s="1">
        <v>42027</v>
      </c>
      <c r="S41" s="1" t="s">
        <v>11</v>
      </c>
      <c r="T41" s="2">
        <v>258.57</v>
      </c>
      <c r="U41" s="1" t="str">
        <f t="shared" si="0"/>
        <v>2015.01.23 ИПК</v>
      </c>
      <c r="V41">
        <v>2015</v>
      </c>
      <c r="W41" t="str">
        <f t="shared" si="1"/>
        <v>23.01.2015 ИПК</v>
      </c>
    </row>
    <row r="42" spans="15:23" x14ac:dyDescent="0.25">
      <c r="O42" t="s">
        <v>10</v>
      </c>
      <c r="P42" s="1">
        <v>42030</v>
      </c>
      <c r="Q42" s="1">
        <v>42005</v>
      </c>
      <c r="R42" s="1" t="s">
        <v>5</v>
      </c>
      <c r="S42" s="1" t="s">
        <v>5</v>
      </c>
      <c r="T42" s="2">
        <v>258.57</v>
      </c>
      <c r="U42" s="1" t="str">
        <f t="shared" si="0"/>
        <v/>
      </c>
      <c r="V42">
        <v>2015</v>
      </c>
      <c r="W42" t="str">
        <f t="shared" si="1"/>
        <v/>
      </c>
    </row>
    <row r="43" spans="15:23" x14ac:dyDescent="0.25">
      <c r="O43" t="s">
        <v>10</v>
      </c>
      <c r="P43" s="1">
        <v>41994</v>
      </c>
      <c r="Q43" s="1">
        <v>41974</v>
      </c>
      <c r="R43" s="1" t="s">
        <v>5</v>
      </c>
      <c r="S43" s="1" t="s">
        <v>5</v>
      </c>
      <c r="T43" s="2">
        <v>258.57</v>
      </c>
      <c r="U43" s="1" t="str">
        <f t="shared" si="0"/>
        <v/>
      </c>
      <c r="V43">
        <v>2014</v>
      </c>
      <c r="W43" t="str">
        <f t="shared" si="1"/>
        <v/>
      </c>
    </row>
    <row r="44" spans="15:23" x14ac:dyDescent="0.25">
      <c r="O44" t="s">
        <v>10</v>
      </c>
      <c r="P44" s="1">
        <v>41972</v>
      </c>
      <c r="Q44" s="1">
        <v>41944</v>
      </c>
      <c r="R44" s="1" t="s">
        <v>5</v>
      </c>
      <c r="S44" s="1" t="s">
        <v>5</v>
      </c>
      <c r="T44" s="2">
        <v>258.57</v>
      </c>
      <c r="U44" s="1" t="str">
        <f t="shared" si="0"/>
        <v/>
      </c>
      <c r="V44">
        <v>2014</v>
      </c>
      <c r="W44" t="str">
        <f t="shared" si="1"/>
        <v/>
      </c>
    </row>
    <row r="45" spans="15:23" x14ac:dyDescent="0.25">
      <c r="O45" t="s">
        <v>6</v>
      </c>
      <c r="P45" s="1">
        <v>41996</v>
      </c>
      <c r="Q45" s="1">
        <v>41970</v>
      </c>
      <c r="R45" s="1">
        <v>41996</v>
      </c>
      <c r="S45" s="1" t="s">
        <v>11</v>
      </c>
      <c r="T45" s="2">
        <v>775.71</v>
      </c>
      <c r="U45" s="1" t="str">
        <f t="shared" si="0"/>
        <v>2014.12.23 ИПК</v>
      </c>
      <c r="V45">
        <v>2014</v>
      </c>
      <c r="W45" t="str">
        <f t="shared" si="1"/>
        <v>23.12.2014 ИПК</v>
      </c>
    </row>
    <row r="46" spans="15:23" x14ac:dyDescent="0.25">
      <c r="O46" t="s">
        <v>10</v>
      </c>
      <c r="P46" s="1">
        <v>41942</v>
      </c>
      <c r="Q46" s="1">
        <v>41913</v>
      </c>
      <c r="R46" s="1" t="s">
        <v>5</v>
      </c>
      <c r="S46" s="1" t="s">
        <v>5</v>
      </c>
      <c r="T46" s="2">
        <v>258.57</v>
      </c>
      <c r="U46" s="1" t="str">
        <f t="shared" si="0"/>
        <v/>
      </c>
      <c r="V46">
        <v>2014</v>
      </c>
      <c r="W46" t="str">
        <f t="shared" si="1"/>
        <v/>
      </c>
    </row>
    <row r="47" spans="15:23" x14ac:dyDescent="0.25">
      <c r="O47" t="s">
        <v>10</v>
      </c>
      <c r="P47" s="1">
        <v>41922</v>
      </c>
      <c r="Q47" s="1">
        <v>41883</v>
      </c>
      <c r="R47" s="1" t="s">
        <v>5</v>
      </c>
      <c r="S47" s="1" t="s">
        <v>5</v>
      </c>
      <c r="T47" s="2">
        <v>258.57</v>
      </c>
      <c r="U47" s="1" t="str">
        <f t="shared" si="0"/>
        <v/>
      </c>
      <c r="V47">
        <v>2014</v>
      </c>
      <c r="W47" t="str">
        <f t="shared" si="1"/>
        <v/>
      </c>
    </row>
  </sheetData>
  <autoFilter ref="O1:W4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53"/>
  <sheetViews>
    <sheetView tabSelected="1" workbookViewId="0">
      <selection activeCell="A3" sqref="A3"/>
    </sheetView>
  </sheetViews>
  <sheetFormatPr defaultRowHeight="15" x14ac:dyDescent="0.25"/>
  <cols>
    <col min="1" max="1" width="23.7109375" customWidth="1"/>
    <col min="2" max="3" width="22.5703125" customWidth="1"/>
    <col min="4" max="4" width="8" customWidth="1"/>
    <col min="5" max="5" width="9.85546875" bestFit="1" customWidth="1"/>
    <col min="6" max="6" width="15.42578125" bestFit="1" customWidth="1"/>
    <col min="7" max="7" width="11.85546875" bestFit="1" customWidth="1"/>
  </cols>
  <sheetData>
    <row r="3" spans="1:2" x14ac:dyDescent="0.25">
      <c r="A3" s="3" t="s">
        <v>66</v>
      </c>
      <c r="B3" t="s">
        <v>65</v>
      </c>
    </row>
    <row r="4" spans="1:2" x14ac:dyDescent="0.25">
      <c r="A4" s="4" t="s">
        <v>10</v>
      </c>
      <c r="B4" s="7">
        <v>6464.2499999999982</v>
      </c>
    </row>
    <row r="5" spans="1:2" x14ac:dyDescent="0.25">
      <c r="A5" s="4" t="s">
        <v>6</v>
      </c>
      <c r="B5" s="7">
        <v>6210</v>
      </c>
    </row>
    <row r="6" spans="1:2" x14ac:dyDescent="0.25">
      <c r="A6" s="5" t="s">
        <v>67</v>
      </c>
      <c r="B6" s="7">
        <v>775.71</v>
      </c>
    </row>
    <row r="7" spans="1:2" x14ac:dyDescent="0.25">
      <c r="A7" s="17">
        <v>41996</v>
      </c>
      <c r="B7" s="7"/>
    </row>
    <row r="8" spans="1:2" x14ac:dyDescent="0.25">
      <c r="A8" s="18" t="s">
        <v>11</v>
      </c>
      <c r="B8" s="7">
        <v>775.71</v>
      </c>
    </row>
    <row r="9" spans="1:2" x14ac:dyDescent="0.25">
      <c r="A9" s="5" t="s">
        <v>68</v>
      </c>
      <c r="B9" s="7">
        <v>3107.13</v>
      </c>
    </row>
    <row r="10" spans="1:2" x14ac:dyDescent="0.25">
      <c r="A10" s="17">
        <v>42027</v>
      </c>
      <c r="B10" s="7"/>
    </row>
    <row r="11" spans="1:2" x14ac:dyDescent="0.25">
      <c r="A11" s="18" t="s">
        <v>11</v>
      </c>
      <c r="B11" s="7">
        <v>258.57</v>
      </c>
    </row>
    <row r="12" spans="1:2" x14ac:dyDescent="0.25">
      <c r="A12" s="17">
        <v>42069</v>
      </c>
      <c r="B12" s="7"/>
    </row>
    <row r="13" spans="1:2" x14ac:dyDescent="0.25">
      <c r="A13" s="18" t="s">
        <v>11</v>
      </c>
      <c r="B13" s="7">
        <v>258.57</v>
      </c>
    </row>
    <row r="14" spans="1:2" x14ac:dyDescent="0.25">
      <c r="A14" s="17">
        <v>42088</v>
      </c>
      <c r="B14" s="7"/>
    </row>
    <row r="15" spans="1:2" x14ac:dyDescent="0.25">
      <c r="A15" s="18" t="s">
        <v>11</v>
      </c>
      <c r="B15" s="7">
        <v>258.57</v>
      </c>
    </row>
    <row r="16" spans="1:2" x14ac:dyDescent="0.25">
      <c r="A16" s="17">
        <v>42119</v>
      </c>
      <c r="B16" s="7"/>
    </row>
    <row r="17" spans="1:2" x14ac:dyDescent="0.25">
      <c r="A17" s="18" t="s">
        <v>11</v>
      </c>
      <c r="B17" s="7">
        <v>258.57</v>
      </c>
    </row>
    <row r="18" spans="1:2" x14ac:dyDescent="0.25">
      <c r="A18" s="17">
        <v>42153</v>
      </c>
      <c r="B18" s="7"/>
    </row>
    <row r="19" spans="1:2" x14ac:dyDescent="0.25">
      <c r="A19" s="18" t="s">
        <v>11</v>
      </c>
      <c r="B19" s="7">
        <v>258.57</v>
      </c>
    </row>
    <row r="20" spans="1:2" x14ac:dyDescent="0.25">
      <c r="A20" s="17">
        <v>42180</v>
      </c>
      <c r="B20" s="7"/>
    </row>
    <row r="21" spans="1:2" x14ac:dyDescent="0.25">
      <c r="A21" s="18" t="s">
        <v>11</v>
      </c>
      <c r="B21" s="7">
        <v>258.57</v>
      </c>
    </row>
    <row r="22" spans="1:2" x14ac:dyDescent="0.25">
      <c r="A22" s="17">
        <v>42212</v>
      </c>
      <c r="B22" s="7"/>
    </row>
    <row r="23" spans="1:2" x14ac:dyDescent="0.25">
      <c r="A23" s="18" t="s">
        <v>11</v>
      </c>
      <c r="B23" s="7">
        <v>258.57</v>
      </c>
    </row>
    <row r="24" spans="1:2" x14ac:dyDescent="0.25">
      <c r="A24" s="17">
        <v>42242</v>
      </c>
      <c r="B24" s="7"/>
    </row>
    <row r="25" spans="1:2" x14ac:dyDescent="0.25">
      <c r="A25" s="18" t="s">
        <v>11</v>
      </c>
      <c r="B25" s="7">
        <v>258.57</v>
      </c>
    </row>
    <row r="26" spans="1:2" x14ac:dyDescent="0.25">
      <c r="A26" s="17">
        <v>42284</v>
      </c>
      <c r="B26" s="7"/>
    </row>
    <row r="27" spans="1:2" x14ac:dyDescent="0.25">
      <c r="A27" s="18" t="s">
        <v>7</v>
      </c>
      <c r="B27" s="7">
        <v>258.57</v>
      </c>
    </row>
    <row r="28" spans="1:2" x14ac:dyDescent="0.25">
      <c r="A28" s="17">
        <v>42304</v>
      </c>
      <c r="B28" s="7"/>
    </row>
    <row r="29" spans="1:2" x14ac:dyDescent="0.25">
      <c r="A29" s="18" t="s">
        <v>16</v>
      </c>
      <c r="B29" s="7">
        <v>260</v>
      </c>
    </row>
    <row r="30" spans="1:2" x14ac:dyDescent="0.25">
      <c r="A30" s="17">
        <v>42335</v>
      </c>
      <c r="B30" s="7"/>
    </row>
    <row r="31" spans="1:2" x14ac:dyDescent="0.25">
      <c r="A31" s="18" t="s">
        <v>16</v>
      </c>
      <c r="B31" s="7">
        <v>260</v>
      </c>
    </row>
    <row r="32" spans="1:2" x14ac:dyDescent="0.25">
      <c r="A32" s="17">
        <v>42365</v>
      </c>
      <c r="B32" s="7"/>
    </row>
    <row r="33" spans="1:2" x14ac:dyDescent="0.25">
      <c r="A33" s="18" t="s">
        <v>16</v>
      </c>
      <c r="B33" s="7">
        <v>260</v>
      </c>
    </row>
    <row r="34" spans="1:2" x14ac:dyDescent="0.25">
      <c r="A34" s="5" t="s">
        <v>69</v>
      </c>
      <c r="B34" s="7">
        <v>2327.1600000000003</v>
      </c>
    </row>
    <row r="35" spans="1:2" x14ac:dyDescent="0.25">
      <c r="A35" s="17">
        <v>42584</v>
      </c>
      <c r="B35" s="7"/>
    </row>
    <row r="36" spans="1:2" x14ac:dyDescent="0.25">
      <c r="A36" s="18" t="s">
        <v>11</v>
      </c>
      <c r="B36" s="7">
        <v>775.71</v>
      </c>
    </row>
    <row r="37" spans="1:2" x14ac:dyDescent="0.25">
      <c r="A37" s="17">
        <v>42585</v>
      </c>
      <c r="B37" s="7"/>
    </row>
    <row r="38" spans="1:2" x14ac:dyDescent="0.25">
      <c r="A38" s="18" t="s">
        <v>14</v>
      </c>
      <c r="B38" s="7">
        <v>1034.31</v>
      </c>
    </row>
    <row r="39" spans="1:2" x14ac:dyDescent="0.25">
      <c r="A39" s="17">
        <v>42618</v>
      </c>
      <c r="B39" s="7"/>
    </row>
    <row r="40" spans="1:2" x14ac:dyDescent="0.25">
      <c r="A40" s="18" t="s">
        <v>7</v>
      </c>
      <c r="B40" s="7">
        <v>258.57</v>
      </c>
    </row>
    <row r="41" spans="1:2" x14ac:dyDescent="0.25">
      <c r="A41" s="17">
        <v>42637</v>
      </c>
      <c r="B41" s="7"/>
    </row>
    <row r="42" spans="1:2" x14ac:dyDescent="0.25">
      <c r="A42" s="18" t="s">
        <v>11</v>
      </c>
      <c r="B42" s="7">
        <v>258.57</v>
      </c>
    </row>
    <row r="43" spans="1:2" x14ac:dyDescent="0.25">
      <c r="A43" s="4" t="s">
        <v>70</v>
      </c>
      <c r="B43" s="7">
        <v>32.56</v>
      </c>
    </row>
    <row r="44" spans="1:2" x14ac:dyDescent="0.25">
      <c r="A44" s="5" t="s">
        <v>69</v>
      </c>
      <c r="B44" s="7">
        <v>32.56</v>
      </c>
    </row>
    <row r="45" spans="1:2" x14ac:dyDescent="0.25">
      <c r="A45" s="17">
        <v>42482</v>
      </c>
      <c r="B45" s="7"/>
    </row>
    <row r="46" spans="1:2" x14ac:dyDescent="0.25">
      <c r="A46" s="18"/>
      <c r="B46" s="7">
        <v>6.41</v>
      </c>
    </row>
    <row r="47" spans="1:2" x14ac:dyDescent="0.25">
      <c r="A47" s="17">
        <v>42513</v>
      </c>
      <c r="B47" s="7"/>
    </row>
    <row r="48" spans="1:2" x14ac:dyDescent="0.25">
      <c r="A48" s="18"/>
      <c r="B48" s="7">
        <v>11.99</v>
      </c>
    </row>
    <row r="49" spans="1:2" x14ac:dyDescent="0.25">
      <c r="A49" s="17">
        <v>42543</v>
      </c>
      <c r="B49" s="7"/>
    </row>
    <row r="50" spans="1:2" x14ac:dyDescent="0.25">
      <c r="A50" s="18"/>
      <c r="B50" s="7">
        <v>14.16</v>
      </c>
    </row>
    <row r="51" spans="1:2" x14ac:dyDescent="0.25">
      <c r="A51" s="17">
        <v>42635</v>
      </c>
      <c r="B51" s="7"/>
    </row>
    <row r="52" spans="1:2" x14ac:dyDescent="0.25">
      <c r="A52" s="18"/>
      <c r="B52" s="7">
        <v>0</v>
      </c>
    </row>
    <row r="53" spans="1:2" x14ac:dyDescent="0.25">
      <c r="A53" s="4" t="s">
        <v>45</v>
      </c>
      <c r="B53" s="7">
        <v>12706.809999999994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Исходный</vt:lpstr>
      <vt:lpstr>Сводная</vt:lpstr>
      <vt:lpstr>Исходный (2)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2016-09-30T16:53:03Z</dcterms:modified>
</cp:coreProperties>
</file>