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9440" windowHeight="12330" tabRatio="636" activeTab="2"/>
  </bookViews>
  <sheets>
    <sheet name="СВОД" sheetId="10" r:id="rId1"/>
    <sheet name="Общая" sheetId="11" r:id="rId2"/>
    <sheet name="2016-3006 1 Computer Controls" sheetId="1" r:id="rId3"/>
    <sheet name="17_06 HONGKONG LEADING TECH" sheetId="2" r:id="rId4"/>
  </sheets>
  <calcPr calcId="144525"/>
</workbook>
</file>

<file path=xl/calcChain.xml><?xml version="1.0" encoding="utf-8"?>
<calcChain xmlns="http://schemas.openxmlformats.org/spreadsheetml/2006/main">
  <c r="U5" i="1" l="1"/>
  <c r="B35" i="2" l="1"/>
  <c r="D3" i="10" s="1"/>
  <c r="O9" i="2"/>
  <c r="O7" i="2"/>
  <c r="O6" i="2"/>
  <c r="O5" i="2"/>
  <c r="O3" i="2"/>
  <c r="O9" i="1"/>
  <c r="O7" i="1"/>
  <c r="O6" i="1"/>
  <c r="B35" i="1"/>
  <c r="D2" i="10" s="1"/>
  <c r="O3" i="1"/>
  <c r="C3" i="10" l="1"/>
  <c r="B3" i="10"/>
  <c r="A3" i="10"/>
  <c r="B2" i="10"/>
  <c r="A2" i="10"/>
  <c r="A35" i="2"/>
  <c r="Q4" i="2"/>
  <c r="U3" i="2" s="1"/>
  <c r="U4" i="1" l="1"/>
  <c r="U3" i="1" l="1"/>
  <c r="A35" i="1" s="1"/>
  <c r="C2" i="10" s="1"/>
</calcChain>
</file>

<file path=xl/sharedStrings.xml><?xml version="1.0" encoding="utf-8"?>
<sst xmlns="http://schemas.openxmlformats.org/spreadsheetml/2006/main" count="57" uniqueCount="31">
  <si>
    <t>Контракт</t>
  </si>
  <si>
    <t>Спецификация</t>
  </si>
  <si>
    <t>Дата заявки</t>
  </si>
  <si>
    <t>Сумма заявки</t>
  </si>
  <si>
    <t>Дата спец.</t>
  </si>
  <si>
    <t>Сумма спец.</t>
  </si>
  <si>
    <t>Дата контр.</t>
  </si>
  <si>
    <t>Дата оплаты</t>
  </si>
  <si>
    <t>Специф.</t>
  </si>
  <si>
    <t>2016-3006/1</t>
  </si>
  <si>
    <t>сп.</t>
  </si>
  <si>
    <t>17/06</t>
  </si>
  <si>
    <t>Остаток</t>
  </si>
  <si>
    <t>Проц.опл.</t>
  </si>
  <si>
    <t>Сумма оплаты</t>
  </si>
  <si>
    <t>Заявка на покупку</t>
  </si>
  <si>
    <t>Платежка</t>
  </si>
  <si>
    <t>Задолженность</t>
  </si>
  <si>
    <t>Нет свифта</t>
  </si>
  <si>
    <t>№</t>
  </si>
  <si>
    <t>9</t>
  </si>
  <si>
    <t>13</t>
  </si>
  <si>
    <t>Контрагент</t>
  </si>
  <si>
    <t>Computer Controls AG, Switzerland</t>
  </si>
  <si>
    <t>HONGKONG LEADING TECHNOLOGY ENTERPRISE LTD</t>
  </si>
  <si>
    <t>18</t>
  </si>
  <si>
    <t>Нет заявки</t>
  </si>
  <si>
    <t>Остаток оплаты</t>
  </si>
  <si>
    <t>Нужно заказать</t>
  </si>
  <si>
    <t>СВОД</t>
  </si>
  <si>
    <t>2016-3006/2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</si>
</sst>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;@"/>
    <numFmt numFmtId="165" formatCode="0.00000"/>
    <numFmt numFmtId="166" formatCode="0.000000"/>
    <numFmt numFmtId="167" formatCode="0.0000"/>
  </numFmts>
  <fonts count="10" x14ac:knownFonts="1">
    <font>
      <sz val="12"/>
      <color theme="1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8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name val="Times New Roman"/>
      <family val="2"/>
      <charset val="204"/>
    </font>
    <font>
      <sz val="12"/>
      <name val="Times New Roman"/>
      <family val="2"/>
      <charset val="204"/>
    </font>
    <font>
      <sz val="18"/>
      <color theme="1"/>
      <name val="Times New Roman"/>
      <family val="2"/>
      <charset val="204"/>
    </font>
    <font>
      <i/>
      <sz val="11"/>
      <color theme="1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u/>
      <sz val="20"/>
      <color theme="10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2">
    <xf numFmtId="0" fontId="0" fillId="0" borderId="0" xfId="0"/>
    <xf numFmtId="14" fontId="1" fillId="0" borderId="2" xfId="0" applyNumberFormat="1" applyFont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/>
    <xf numFmtId="49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/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wrapText="1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9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49" fontId="0" fillId="0" borderId="5" xfId="0" applyNumberFormat="1" applyFont="1" applyBorder="1" applyAlignment="1">
      <alignment horizontal="center" wrapText="1"/>
    </xf>
    <xf numFmtId="14" fontId="0" fillId="0" borderId="5" xfId="0" applyNumberFormat="1" applyFont="1" applyBorder="1" applyAlignment="1">
      <alignment horizontal="center"/>
    </xf>
    <xf numFmtId="9" fontId="0" fillId="0" borderId="5" xfId="0" applyNumberFormat="1" applyFont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49" fontId="0" fillId="0" borderId="5" xfId="0" applyNumberFormat="1" applyFont="1" applyFill="1" applyBorder="1" applyAlignment="1">
      <alignment horizontal="center"/>
    </xf>
    <xf numFmtId="9" fontId="0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49" fontId="0" fillId="0" borderId="6" xfId="0" applyNumberFormat="1" applyFont="1" applyBorder="1" applyAlignment="1">
      <alignment horizontal="center"/>
    </xf>
    <xf numFmtId="49" fontId="0" fillId="0" borderId="6" xfId="0" applyNumberFormat="1" applyFont="1" applyBorder="1" applyAlignment="1">
      <alignment horizontal="center" wrapText="1"/>
    </xf>
    <xf numFmtId="14" fontId="0" fillId="0" borderId="6" xfId="0" applyNumberFormat="1" applyFont="1" applyBorder="1" applyAlignment="1">
      <alignment horizontal="center"/>
    </xf>
    <xf numFmtId="9" fontId="0" fillId="0" borderId="6" xfId="0" applyNumberFormat="1" applyFon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14" fontId="0" fillId="0" borderId="6" xfId="0" applyNumberFormat="1" applyFont="1" applyFill="1" applyBorder="1" applyAlignment="1">
      <alignment horizontal="center"/>
    </xf>
    <xf numFmtId="2" fontId="0" fillId="0" borderId="6" xfId="0" applyNumberFormat="1" applyFont="1" applyFill="1" applyBorder="1" applyAlignment="1">
      <alignment horizontal="center"/>
    </xf>
    <xf numFmtId="164" fontId="0" fillId="0" borderId="6" xfId="0" applyNumberFormat="1" applyFont="1" applyFill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49" fontId="0" fillId="0" borderId="6" xfId="0" applyNumberFormat="1" applyFont="1" applyFill="1" applyBorder="1" applyAlignment="1">
      <alignment horizontal="center"/>
    </xf>
    <xf numFmtId="9" fontId="0" fillId="0" borderId="6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167" fontId="6" fillId="0" borderId="7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49" fontId="8" fillId="0" borderId="1" xfId="1" applyNumberFormat="1" applyBorder="1" applyAlignment="1">
      <alignment horizontal="center" vertical="center"/>
    </xf>
    <xf numFmtId="0" fontId="0" fillId="0" borderId="7" xfId="0" applyBorder="1"/>
    <xf numFmtId="0" fontId="9" fillId="2" borderId="0" xfId="1" applyFont="1" applyFill="1" applyAlignment="1">
      <alignment horizontal="center"/>
    </xf>
    <xf numFmtId="0" fontId="9" fillId="2" borderId="7" xfId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15" sqref="B15"/>
    </sheetView>
  </sheetViews>
  <sheetFormatPr defaultRowHeight="15.75" x14ac:dyDescent="0.25"/>
  <cols>
    <col min="1" max="1" width="11.125" bestFit="1" customWidth="1"/>
    <col min="2" max="2" width="29" style="82" bestFit="1" customWidth="1"/>
    <col min="3" max="4" width="13" bestFit="1" customWidth="1"/>
  </cols>
  <sheetData>
    <row r="1" spans="1:4" ht="30" x14ac:dyDescent="0.25">
      <c r="A1" s="85" t="s">
        <v>0</v>
      </c>
      <c r="B1" s="85" t="s">
        <v>22</v>
      </c>
      <c r="C1" s="86" t="s">
        <v>27</v>
      </c>
      <c r="D1" s="86" t="s">
        <v>28</v>
      </c>
    </row>
    <row r="2" spans="1:4" x14ac:dyDescent="0.25">
      <c r="A2" s="95" t="str">
        <f>'2016-3006 1 Computer Controls'!A3</f>
        <v>2016-3006/1</v>
      </c>
      <c r="B2" s="83" t="str">
        <f>'2016-3006 1 Computer Controls'!B3</f>
        <v>Computer Controls AG, Switzerland</v>
      </c>
      <c r="C2" s="84" t="str">
        <f>'2016-3006 1 Computer Controls'!A35</f>
        <v/>
      </c>
      <c r="D2" s="84" t="str">
        <f>'2016-3006 1 Computer Controls'!B35</f>
        <v/>
      </c>
    </row>
    <row r="3" spans="1:4" ht="47.25" x14ac:dyDescent="0.25">
      <c r="A3" s="95" t="str">
        <f>'17_06 HONGKONG LEADING TECH'!A3</f>
        <v>17/06</v>
      </c>
      <c r="B3" s="83" t="str">
        <f>'17_06 HONGKONG LEADING TECH'!B3</f>
        <v>HONGKONG LEADING TECHNOLOGY ENTERPRISE LTD</v>
      </c>
      <c r="C3" s="84" t="str">
        <f>'17_06 HONGKONG LEADING TECH'!A35</f>
        <v/>
      </c>
      <c r="D3" s="84" t="str">
        <f>'17_06 HONGKONG LEADING TECH'!B35</f>
        <v/>
      </c>
    </row>
    <row r="4" spans="1:4" x14ac:dyDescent="0.25">
      <c r="A4" s="95"/>
      <c r="B4" s="83"/>
      <c r="C4" s="84"/>
      <c r="D4" s="84"/>
    </row>
    <row r="5" spans="1:4" x14ac:dyDescent="0.25">
      <c r="A5" s="95"/>
      <c r="B5" s="83"/>
      <c r="C5" s="84"/>
      <c r="D5" s="84"/>
    </row>
    <row r="6" spans="1:4" x14ac:dyDescent="0.25">
      <c r="A6" s="95"/>
      <c r="B6" s="83"/>
      <c r="C6" s="84"/>
      <c r="D6" s="84"/>
    </row>
    <row r="7" spans="1:4" x14ac:dyDescent="0.25">
      <c r="A7" s="95"/>
      <c r="B7" s="83"/>
      <c r="C7" s="84"/>
      <c r="D7" s="84"/>
    </row>
    <row r="8" spans="1:4" x14ac:dyDescent="0.25">
      <c r="A8" s="95"/>
      <c r="B8" s="83"/>
      <c r="C8" s="84"/>
      <c r="D8" s="84"/>
    </row>
    <row r="9" spans="1:4" x14ac:dyDescent="0.25">
      <c r="A9" s="95"/>
      <c r="B9" s="83"/>
      <c r="C9" s="84"/>
      <c r="D9" s="84"/>
    </row>
  </sheetData>
  <conditionalFormatting sqref="D2:D9">
    <cfRule type="iconSet" priority="1">
      <iconSet>
        <cfvo type="percent" val="0"/>
        <cfvo type="percent" val="0"/>
        <cfvo type="num" val="0" gte="0"/>
      </iconSet>
    </cfRule>
  </conditionalFormatting>
  <hyperlinks>
    <hyperlink ref="A2" location="'2016-3006 1 Computer Controls'!R1C1" display="'2016-3006 1 Computer Controls'!R1C1"/>
    <hyperlink ref="A3" location="'17_06 HONGKONG LEADING TECH'!R1C1" display="'17_06 HONGKONG LEADING TECH'!R1C1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A76F47AC-0E7C-4F85-83E8-A82DEFFC24AB}">
            <x14:iconSet custom="1">
              <x14:cfvo type="percent">
                <xm:f>0</xm:f>
              </x14:cfvo>
              <x14:cfvo type="percent">
                <xm:f>0</xm:f>
              </x14:cfvo>
              <x14:cfvo type="num" gte="0">
                <xm:f>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C2:C9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.75" x14ac:dyDescent="0.25"/>
  <cols>
    <col min="1" max="1" width="15.25" bestFit="1" customWidth="1"/>
    <col min="2" max="2" width="27.75" bestFit="1" customWidth="1"/>
    <col min="3" max="3" width="13.5" bestFit="1" customWidth="1"/>
    <col min="4" max="4" width="12.25" bestFit="1" customWidth="1"/>
    <col min="5" max="5" width="5.625" customWidth="1"/>
    <col min="6" max="6" width="10.5" bestFit="1" customWidth="1"/>
    <col min="7" max="7" width="13.5" bestFit="1" customWidth="1"/>
    <col min="8" max="8" width="12.125" customWidth="1"/>
    <col min="9" max="9" width="5.625" customWidth="1"/>
    <col min="10" max="10" width="13.5" bestFit="1" customWidth="1"/>
    <col min="11" max="11" width="4.875" customWidth="1"/>
    <col min="12" max="12" width="12.25" bestFit="1" customWidth="1"/>
    <col min="13" max="13" width="12.125" customWidth="1"/>
    <col min="14" max="14" width="5.625" customWidth="1"/>
    <col min="15" max="15" width="12.125" customWidth="1"/>
    <col min="16" max="16" width="5.625" customWidth="1"/>
    <col min="17" max="17" width="12.125" customWidth="1"/>
    <col min="18" max="18" width="13.5" bestFit="1" customWidth="1"/>
    <col min="19" max="19" width="9.125" customWidth="1"/>
    <col min="20" max="20" width="3.125" customWidth="1"/>
    <col min="21" max="21" width="12.375" customWidth="1"/>
  </cols>
  <sheetData/>
  <dataConsolidate>
    <dataRefs count="8">
      <dataRef ref="A1:XFD17" sheet="07_07-1 ZHEJIANG HANPU POWER"/>
      <dataRef ref="A1:XFD17" sheet="17_06 HONGKONG LEADING TECH"/>
      <dataRef ref="A1:XFD17" sheet="17_06A ARROW CENTRAL "/>
      <dataRef ref="A1:XFD17" sheet="18_03Н Holley "/>
      <dataRef ref="A1:XFD17" sheet="19К_2 T.Y.Z"/>
      <dataRef ref="A1:XFD17" sheet="2016-3006 1 Computer Controls"/>
      <dataRef ref="A1:XFD17" sheet="23_06 T.Y.Z"/>
      <dataRef ref="A1:XFD17" sheet="24_08W  Weljia"/>
    </dataRefs>
  </dataConsolid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zoomScale="55" zoomScaleNormal="55" workbookViewId="0">
      <selection activeCell="B9" sqref="B9"/>
    </sheetView>
  </sheetViews>
  <sheetFormatPr defaultRowHeight="15" x14ac:dyDescent="0.25"/>
  <cols>
    <col min="1" max="1" width="15.25" style="27" bestFit="1" customWidth="1"/>
    <col min="2" max="2" width="27.75" style="27" bestFit="1" customWidth="1"/>
    <col min="3" max="3" width="13.5" style="28" bestFit="1" customWidth="1"/>
    <col min="4" max="4" width="12.25" style="28" bestFit="1" customWidth="1"/>
    <col min="5" max="5" width="5.625" style="14" customWidth="1"/>
    <col min="6" max="6" width="10.5" style="28" bestFit="1" customWidth="1"/>
    <col min="7" max="7" width="13.5" style="28" bestFit="1" customWidth="1"/>
    <col min="8" max="8" width="12.125" style="17" customWidth="1"/>
    <col min="9" max="9" width="5.625" style="15" customWidth="1"/>
    <col min="10" max="10" width="13.5" style="28" bestFit="1" customWidth="1"/>
    <col min="11" max="11" width="4.875" style="28" customWidth="1"/>
    <col min="12" max="12" width="12.25" style="28" bestFit="1" customWidth="1"/>
    <col min="13" max="13" width="12.125" style="69" customWidth="1"/>
    <col min="14" max="14" width="5.75" style="69" customWidth="1"/>
    <col min="15" max="15" width="12.125" style="69" customWidth="1"/>
    <col min="16" max="16" width="5.625" style="77" customWidth="1"/>
    <col min="17" max="17" width="12.125" style="17" customWidth="1"/>
    <col min="18" max="18" width="13.5" style="29" bestFit="1" customWidth="1"/>
    <col min="19" max="19" width="9.125" style="29" customWidth="1"/>
    <col min="20" max="20" width="3.125" style="16" customWidth="1"/>
    <col min="21" max="21" width="12.375" style="70" customWidth="1"/>
    <col min="22" max="16384" width="9" style="18"/>
  </cols>
  <sheetData>
    <row r="1" spans="1:21" x14ac:dyDescent="0.25">
      <c r="A1" s="99" t="s">
        <v>0</v>
      </c>
      <c r="B1" s="99"/>
      <c r="C1" s="99"/>
      <c r="D1" s="99"/>
      <c r="F1" s="100" t="s">
        <v>1</v>
      </c>
      <c r="G1" s="100"/>
      <c r="H1" s="100"/>
      <c r="J1" s="100" t="s">
        <v>15</v>
      </c>
      <c r="K1" s="100"/>
      <c r="L1" s="100"/>
      <c r="M1" s="100"/>
      <c r="N1" s="14"/>
      <c r="O1" s="14"/>
      <c r="Q1" s="101" t="s">
        <v>16</v>
      </c>
      <c r="R1" s="101"/>
      <c r="S1" s="101"/>
      <c r="U1" s="70" t="s">
        <v>17</v>
      </c>
    </row>
    <row r="2" spans="1:21" s="26" customFormat="1" ht="30" x14ac:dyDescent="0.25">
      <c r="A2" s="19" t="s">
        <v>0</v>
      </c>
      <c r="B2" s="19" t="s">
        <v>22</v>
      </c>
      <c r="C2" s="20" t="s">
        <v>6</v>
      </c>
      <c r="D2" s="20" t="s">
        <v>13</v>
      </c>
      <c r="E2" s="21"/>
      <c r="F2" s="20" t="s">
        <v>8</v>
      </c>
      <c r="G2" s="20" t="s">
        <v>4</v>
      </c>
      <c r="H2" s="22" t="s">
        <v>5</v>
      </c>
      <c r="I2" s="23"/>
      <c r="J2" s="20" t="s">
        <v>2</v>
      </c>
      <c r="K2" s="20" t="s">
        <v>19</v>
      </c>
      <c r="L2" s="20" t="s">
        <v>13</v>
      </c>
      <c r="M2" s="68" t="s">
        <v>3</v>
      </c>
      <c r="N2" s="89"/>
      <c r="O2" s="68" t="s">
        <v>26</v>
      </c>
      <c r="P2" s="78"/>
      <c r="Q2" s="22" t="s">
        <v>14</v>
      </c>
      <c r="R2" s="24" t="s">
        <v>7</v>
      </c>
      <c r="S2" s="24" t="s">
        <v>18</v>
      </c>
      <c r="T2" s="25"/>
      <c r="U2" s="71" t="s">
        <v>12</v>
      </c>
    </row>
    <row r="3" spans="1:21" s="31" customFormat="1" ht="31.5" x14ac:dyDescent="0.25">
      <c r="A3" s="32" t="s">
        <v>9</v>
      </c>
      <c r="B3" s="33" t="s">
        <v>23</v>
      </c>
      <c r="C3" s="34">
        <v>42551</v>
      </c>
      <c r="D3" s="34" t="s">
        <v>10</v>
      </c>
      <c r="E3" s="87"/>
      <c r="F3" s="35">
        <v>1</v>
      </c>
      <c r="G3" s="36">
        <v>42555</v>
      </c>
      <c r="H3" s="37">
        <v>7596.9</v>
      </c>
      <c r="I3" s="38"/>
      <c r="J3" s="36">
        <v>42559</v>
      </c>
      <c r="K3" s="39" t="s">
        <v>21</v>
      </c>
      <c r="L3" s="40">
        <v>1</v>
      </c>
      <c r="M3" s="75">
        <v>7596.9</v>
      </c>
      <c r="N3" s="64"/>
      <c r="O3" s="75" t="str">
        <f>IF(H3-M3-M4=0,"",H3-M3-M4)</f>
        <v/>
      </c>
      <c r="P3" s="73"/>
      <c r="Q3" s="37">
        <v>7596.9</v>
      </c>
      <c r="R3" s="41">
        <v>42569</v>
      </c>
      <c r="S3" s="41"/>
      <c r="T3" s="30"/>
      <c r="U3" s="88" t="str">
        <f>IF(H3-Q3=0,"",H3-Q3)</f>
        <v/>
      </c>
    </row>
    <row r="4" spans="1:21" s="4" customFormat="1" ht="15.75" x14ac:dyDescent="0.25">
      <c r="A4" s="5"/>
      <c r="B4" s="6"/>
      <c r="C4" s="7"/>
      <c r="D4" s="7"/>
      <c r="E4" s="1"/>
      <c r="F4" s="8"/>
      <c r="G4" s="9"/>
      <c r="H4" s="10"/>
      <c r="I4" s="2"/>
      <c r="J4" s="9"/>
      <c r="K4" s="11"/>
      <c r="L4" s="9"/>
      <c r="M4" s="12"/>
      <c r="N4" s="64"/>
      <c r="O4" s="80"/>
      <c r="P4" s="73"/>
      <c r="Q4" s="10"/>
      <c r="R4" s="13"/>
      <c r="S4" s="13"/>
      <c r="T4" s="3"/>
      <c r="U4" s="72" t="str">
        <f>IF(H4-Q4=0,"",H4-Q4)</f>
        <v/>
      </c>
    </row>
    <row r="5" spans="1:21" s="94" customFormat="1" ht="15.75" x14ac:dyDescent="0.25">
      <c r="A5" s="32" t="s">
        <v>30</v>
      </c>
      <c r="B5" s="33"/>
      <c r="C5" s="34"/>
      <c r="D5" s="34"/>
      <c r="E5" s="87"/>
      <c r="F5" s="35"/>
      <c r="G5" s="36"/>
      <c r="H5" s="37"/>
      <c r="I5" s="38"/>
      <c r="J5" s="36"/>
      <c r="K5" s="39"/>
      <c r="L5" s="40"/>
      <c r="M5" s="75"/>
      <c r="N5" s="64"/>
      <c r="O5" s="75"/>
      <c r="P5" s="73"/>
      <c r="Q5" s="37"/>
      <c r="R5" s="41"/>
      <c r="S5" s="41"/>
      <c r="T5" s="30"/>
      <c r="U5" s="88" t="str">
        <f>IF(H5-Q5=0,"",H5-Q5)</f>
        <v/>
      </c>
    </row>
    <row r="6" spans="1:21" s="94" customFormat="1" ht="15.75" x14ac:dyDescent="0.25">
      <c r="A6" s="90"/>
      <c r="B6" s="90"/>
      <c r="C6" s="14"/>
      <c r="D6" s="14"/>
      <c r="E6" s="14"/>
      <c r="F6" s="14"/>
      <c r="G6" s="14"/>
      <c r="H6" s="79"/>
      <c r="I6" s="79"/>
      <c r="J6" s="14"/>
      <c r="K6" s="14"/>
      <c r="L6" s="14"/>
      <c r="M6" s="91"/>
      <c r="N6" s="92"/>
      <c r="O6" s="92" t="str">
        <f>IF(H6-M6=0,"",H6-M6)</f>
        <v/>
      </c>
      <c r="P6" s="74"/>
      <c r="Q6" s="79"/>
      <c r="R6" s="16"/>
      <c r="S6" s="16"/>
      <c r="T6" s="16"/>
      <c r="U6" s="93"/>
    </row>
    <row r="7" spans="1:21" s="94" customFormat="1" ht="15.75" x14ac:dyDescent="0.25">
      <c r="A7" s="90"/>
      <c r="B7" s="90"/>
      <c r="C7" s="14"/>
      <c r="D7" s="14"/>
      <c r="E7" s="14"/>
      <c r="F7" s="14"/>
      <c r="G7" s="14"/>
      <c r="H7" s="79"/>
      <c r="I7" s="79"/>
      <c r="J7" s="14"/>
      <c r="K7" s="14"/>
      <c r="L7" s="14"/>
      <c r="M7" s="91"/>
      <c r="N7" s="92"/>
      <c r="O7" s="92" t="str">
        <f>IF(H7-M7=0,"",H7-M7)</f>
        <v/>
      </c>
      <c r="P7" s="74"/>
      <c r="Q7" s="79"/>
      <c r="R7" s="16"/>
      <c r="S7" s="16"/>
      <c r="T7" s="16"/>
      <c r="U7" s="93"/>
    </row>
    <row r="8" spans="1:21" s="94" customFormat="1" ht="15.75" x14ac:dyDescent="0.25">
      <c r="A8" s="90"/>
      <c r="B8" s="90"/>
      <c r="C8" s="14"/>
      <c r="D8" s="14"/>
      <c r="E8" s="14"/>
      <c r="F8" s="14"/>
      <c r="G8" s="14"/>
      <c r="H8" s="79"/>
      <c r="I8" s="79"/>
      <c r="J8" s="14"/>
      <c r="K8" s="14"/>
      <c r="L8" s="14"/>
      <c r="M8" s="91"/>
      <c r="N8" s="92"/>
      <c r="O8" s="92"/>
      <c r="P8" s="74"/>
      <c r="Q8" s="79"/>
      <c r="R8" s="16"/>
      <c r="S8" s="16"/>
      <c r="T8" s="16"/>
      <c r="U8" s="93"/>
    </row>
    <row r="9" spans="1:21" s="94" customFormat="1" ht="15.75" x14ac:dyDescent="0.25">
      <c r="A9" s="90"/>
      <c r="B9" s="90"/>
      <c r="C9" s="14"/>
      <c r="D9" s="14"/>
      <c r="E9" s="14"/>
      <c r="F9" s="14"/>
      <c r="G9" s="14"/>
      <c r="H9" s="79"/>
      <c r="I9" s="79"/>
      <c r="J9" s="14"/>
      <c r="K9" s="14"/>
      <c r="L9" s="14"/>
      <c r="M9" s="91"/>
      <c r="N9" s="92"/>
      <c r="O9" s="92" t="str">
        <f>IF(H9-M9=0,"",H9-M9)</f>
        <v/>
      </c>
      <c r="P9" s="74"/>
      <c r="Q9" s="79"/>
      <c r="R9" s="16"/>
      <c r="S9" s="16"/>
      <c r="T9" s="16"/>
      <c r="U9" s="93"/>
    </row>
    <row r="10" spans="1:21" s="94" customFormat="1" ht="15.75" x14ac:dyDescent="0.25">
      <c r="A10" s="90"/>
      <c r="B10" s="90"/>
      <c r="C10" s="14"/>
      <c r="D10" s="14"/>
      <c r="E10" s="14"/>
      <c r="F10" s="14"/>
      <c r="G10" s="14"/>
      <c r="H10" s="79"/>
      <c r="I10" s="79"/>
      <c r="J10" s="14"/>
      <c r="K10" s="14"/>
      <c r="L10" s="14"/>
      <c r="M10" s="91"/>
      <c r="N10" s="92"/>
      <c r="O10" s="92"/>
      <c r="P10" s="74"/>
      <c r="Q10" s="79"/>
      <c r="R10" s="16"/>
      <c r="S10" s="16"/>
      <c r="T10" s="16"/>
      <c r="U10" s="93"/>
    </row>
    <row r="34" spans="1:21" ht="15.75" thickBot="1" x14ac:dyDescent="0.3"/>
    <row r="35" spans="1:21" ht="27" thickBot="1" x14ac:dyDescent="0.45">
      <c r="A35" s="96" t="str">
        <f>IF(SUM(U3:U35)=0,"",SUM(U3:U35))</f>
        <v/>
      </c>
      <c r="B35" s="81" t="str">
        <f>IF(SUM(O3:O35)=0,"",SUM(O3:O35))</f>
        <v/>
      </c>
      <c r="D35" s="97" t="s">
        <v>29</v>
      </c>
      <c r="U35" s="18"/>
    </row>
  </sheetData>
  <mergeCells count="4">
    <mergeCell ref="A1:D1"/>
    <mergeCell ref="F1:H1"/>
    <mergeCell ref="J1:M1"/>
    <mergeCell ref="Q1:S1"/>
  </mergeCells>
  <hyperlinks>
    <hyperlink ref="D35" location="СВОД!R1C1" display="СВОД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activeCell="A3" sqref="A3:U4"/>
    </sheetView>
  </sheetViews>
  <sheetFormatPr defaultRowHeight="15" x14ac:dyDescent="0.25"/>
  <cols>
    <col min="1" max="1" width="15.25" style="27" bestFit="1" customWidth="1"/>
    <col min="2" max="2" width="27.75" style="27" bestFit="1" customWidth="1"/>
    <col min="3" max="3" width="13.5" style="28" bestFit="1" customWidth="1"/>
    <col min="4" max="4" width="12.25" style="28" bestFit="1" customWidth="1"/>
    <col min="5" max="5" width="5.625" style="14" customWidth="1"/>
    <col min="6" max="6" width="10.5" style="28" bestFit="1" customWidth="1"/>
    <col min="7" max="7" width="13.5" style="28" bestFit="1" customWidth="1"/>
    <col min="8" max="8" width="12.125" style="17" customWidth="1"/>
    <col min="9" max="9" width="5.625" style="76" customWidth="1"/>
    <col min="10" max="10" width="13.5" style="28" bestFit="1" customWidth="1"/>
    <col min="11" max="11" width="4.875" style="28" customWidth="1"/>
    <col min="12" max="12" width="12.25" style="28" bestFit="1" customWidth="1"/>
    <col min="13" max="13" width="12.125" style="69" customWidth="1"/>
    <col min="14" max="14" width="5.625" style="77" customWidth="1"/>
    <col min="15" max="15" width="12.125" style="69" customWidth="1"/>
    <col min="16" max="16" width="5.625" style="77" customWidth="1"/>
    <col min="17" max="17" width="12.125" style="17" customWidth="1"/>
    <col min="18" max="18" width="13.5" style="29" bestFit="1" customWidth="1"/>
    <col min="19" max="19" width="9.125" style="29" customWidth="1"/>
    <col min="20" max="20" width="3.125" style="16" customWidth="1"/>
    <col min="21" max="21" width="12.375" style="70" customWidth="1"/>
    <col min="22" max="16384" width="9" style="18"/>
  </cols>
  <sheetData>
    <row r="1" spans="1:21" x14ac:dyDescent="0.25">
      <c r="A1" s="99" t="s">
        <v>0</v>
      </c>
      <c r="B1" s="99"/>
      <c r="C1" s="99"/>
      <c r="D1" s="99"/>
      <c r="F1" s="100" t="s">
        <v>1</v>
      </c>
      <c r="G1" s="100"/>
      <c r="H1" s="100"/>
      <c r="J1" s="100" t="s">
        <v>15</v>
      </c>
      <c r="K1" s="100"/>
      <c r="L1" s="100"/>
      <c r="M1" s="100"/>
      <c r="O1" s="14"/>
      <c r="Q1" s="101" t="s">
        <v>16</v>
      </c>
      <c r="R1" s="101"/>
      <c r="S1" s="101"/>
      <c r="U1" s="70" t="s">
        <v>17</v>
      </c>
    </row>
    <row r="2" spans="1:21" s="26" customFormat="1" ht="30.75" thickBot="1" x14ac:dyDescent="0.3">
      <c r="A2" s="19" t="s">
        <v>0</v>
      </c>
      <c r="B2" s="19" t="s">
        <v>22</v>
      </c>
      <c r="C2" s="20" t="s">
        <v>6</v>
      </c>
      <c r="D2" s="20" t="s">
        <v>13</v>
      </c>
      <c r="E2" s="21"/>
      <c r="F2" s="20" t="s">
        <v>8</v>
      </c>
      <c r="G2" s="20" t="s">
        <v>4</v>
      </c>
      <c r="H2" s="22" t="s">
        <v>5</v>
      </c>
      <c r="I2" s="23"/>
      <c r="J2" s="20" t="s">
        <v>2</v>
      </c>
      <c r="K2" s="20" t="s">
        <v>19</v>
      </c>
      <c r="L2" s="20" t="s">
        <v>13</v>
      </c>
      <c r="M2" s="68" t="s">
        <v>3</v>
      </c>
      <c r="N2" s="78"/>
      <c r="O2" s="68" t="s">
        <v>26</v>
      </c>
      <c r="P2" s="78"/>
      <c r="Q2" s="22" t="s">
        <v>14</v>
      </c>
      <c r="R2" s="24" t="s">
        <v>7</v>
      </c>
      <c r="S2" s="24" t="s">
        <v>18</v>
      </c>
      <c r="T2" s="25"/>
      <c r="U2" s="71" t="s">
        <v>12</v>
      </c>
    </row>
    <row r="3" spans="1:21" ht="47.25" x14ac:dyDescent="0.25">
      <c r="A3" s="42" t="s">
        <v>11</v>
      </c>
      <c r="B3" s="43" t="s">
        <v>24</v>
      </c>
      <c r="C3" s="44">
        <v>42538</v>
      </c>
      <c r="D3" s="45">
        <v>0.2</v>
      </c>
      <c r="E3" s="46"/>
      <c r="F3" s="47">
        <v>1</v>
      </c>
      <c r="G3" s="48">
        <v>42538</v>
      </c>
      <c r="H3" s="49">
        <v>29400</v>
      </c>
      <c r="I3" s="38"/>
      <c r="J3" s="48">
        <v>42556</v>
      </c>
      <c r="K3" s="50" t="s">
        <v>20</v>
      </c>
      <c r="L3" s="51">
        <v>0.2</v>
      </c>
      <c r="M3" s="52">
        <v>5880</v>
      </c>
      <c r="N3" s="73"/>
      <c r="O3" s="75" t="str">
        <f>IF(H3-M3-M4=0,"",H3-M3-M4)</f>
        <v/>
      </c>
      <c r="P3" s="73"/>
      <c r="Q3" s="49">
        <v>5880</v>
      </c>
      <c r="R3" s="53">
        <v>42565</v>
      </c>
      <c r="S3" s="53"/>
      <c r="T3" s="30"/>
      <c r="U3" s="54" t="str">
        <f>IF(H3-Q3-Q4=0,"",H3-Q3-Q4)</f>
        <v/>
      </c>
    </row>
    <row r="4" spans="1:21" ht="16.5" thickBot="1" x14ac:dyDescent="0.3">
      <c r="A4" s="55"/>
      <c r="B4" s="56"/>
      <c r="C4" s="57"/>
      <c r="D4" s="58"/>
      <c r="E4" s="46"/>
      <c r="F4" s="59"/>
      <c r="G4" s="60"/>
      <c r="H4" s="61"/>
      <c r="I4" s="38"/>
      <c r="J4" s="60">
        <v>42590</v>
      </c>
      <c r="K4" s="65" t="s">
        <v>25</v>
      </c>
      <c r="L4" s="66">
        <v>0.8</v>
      </c>
      <c r="M4" s="67">
        <v>23520</v>
      </c>
      <c r="N4" s="73"/>
      <c r="O4" s="80"/>
      <c r="P4" s="73"/>
      <c r="Q4" s="61">
        <f>M4</f>
        <v>23520</v>
      </c>
      <c r="R4" s="62">
        <v>42592</v>
      </c>
      <c r="S4" s="62"/>
      <c r="T4" s="30"/>
      <c r="U4" s="63"/>
    </row>
    <row r="5" spans="1:21" ht="15.75" x14ac:dyDescent="0.25">
      <c r="O5" s="92" t="str">
        <f>IF(H5-M5=0,"",H5-M5)</f>
        <v/>
      </c>
      <c r="P5" s="74"/>
    </row>
    <row r="6" spans="1:21" ht="15.75" x14ac:dyDescent="0.25">
      <c r="O6" s="92" t="str">
        <f>IF(H6-M6=0,"",H6-M6)</f>
        <v/>
      </c>
      <c r="P6" s="74"/>
    </row>
    <row r="7" spans="1:21" ht="15.75" x14ac:dyDescent="0.25">
      <c r="O7" s="92" t="str">
        <f>IF(H7-M7=0,"",H7-M7)</f>
        <v/>
      </c>
      <c r="P7" s="74"/>
    </row>
    <row r="8" spans="1:21" ht="15.75" x14ac:dyDescent="0.25">
      <c r="O8" s="92"/>
      <c r="P8" s="74"/>
    </row>
    <row r="9" spans="1:21" ht="15.75" x14ac:dyDescent="0.25">
      <c r="O9" s="92" t="str">
        <f>IF(H9-M9=0,"",H9-M9)</f>
        <v/>
      </c>
      <c r="P9" s="74"/>
    </row>
    <row r="10" spans="1:21" ht="15.75" x14ac:dyDescent="0.25">
      <c r="O10" s="92"/>
      <c r="P10" s="74"/>
    </row>
    <row r="34" spans="1:21" ht="15.75" thickBot="1" x14ac:dyDescent="0.3"/>
    <row r="35" spans="1:21" ht="27" thickBot="1" x14ac:dyDescent="0.45">
      <c r="A35" s="96" t="str">
        <f>IF(SUM(U3:U35)=0,"",SUM(U3:U35))</f>
        <v/>
      </c>
      <c r="B35" s="81" t="str">
        <f>IF(SUM(O3:O35)=0,"",SUM(O3:O35))</f>
        <v/>
      </c>
      <c r="D35" s="98" t="s">
        <v>29</v>
      </c>
      <c r="U35" s="18"/>
    </row>
  </sheetData>
  <mergeCells count="4">
    <mergeCell ref="A1:D1"/>
    <mergeCell ref="F1:H1"/>
    <mergeCell ref="J1:M1"/>
    <mergeCell ref="Q1:S1"/>
  </mergeCells>
  <hyperlinks>
    <hyperlink ref="D35" location="СВОД!R1C1" display="СВОД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</vt:lpstr>
      <vt:lpstr>Общая</vt:lpstr>
      <vt:lpstr>2016-3006 1 Computer Controls</vt:lpstr>
      <vt:lpstr>17_06 HONGKONG LEADING TECH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Kostiantin Kolmachov</cp:lastModifiedBy>
  <cp:lastPrinted>2016-08-04T14:25:59Z</cp:lastPrinted>
  <dcterms:created xsi:type="dcterms:W3CDTF">2016-07-12T07:13:49Z</dcterms:created>
  <dcterms:modified xsi:type="dcterms:W3CDTF">2016-09-28T17:12:01Z</dcterms:modified>
</cp:coreProperties>
</file>