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F10" i="1" s="1"/>
  <c r="E9" i="1"/>
  <c r="D9" i="1"/>
  <c r="F9" i="1" s="1"/>
  <c r="D8" i="1"/>
  <c r="E7" i="1"/>
  <c r="F7" i="1" s="1"/>
  <c r="D7" i="1"/>
  <c r="D6" i="1"/>
  <c r="E6" i="1" s="1"/>
  <c r="F6" i="1" s="1"/>
  <c r="D5" i="1"/>
  <c r="D4" i="1"/>
  <c r="E4" i="1" s="1"/>
  <c r="G6" i="1" l="1"/>
  <c r="H6" i="1" s="1"/>
  <c r="F8" i="1"/>
  <c r="G9" i="1"/>
  <c r="H9" i="1"/>
  <c r="G7" i="1"/>
  <c r="H7" i="1" s="1"/>
  <c r="G10" i="1"/>
  <c r="H10" i="1" s="1"/>
  <c r="E8" i="1"/>
  <c r="F4" i="1"/>
  <c r="E5" i="1"/>
  <c r="F5" i="1" s="1"/>
  <c r="G5" i="1" l="1"/>
  <c r="H5" i="1" s="1"/>
  <c r="G4" i="1"/>
  <c r="H4" i="1" s="1"/>
  <c r="H12" i="1" s="1"/>
  <c r="G8" i="1"/>
  <c r="H8" i="1" s="1"/>
</calcChain>
</file>

<file path=xl/sharedStrings.xml><?xml version="1.0" encoding="utf-8"?>
<sst xmlns="http://schemas.openxmlformats.org/spreadsheetml/2006/main" count="17" uniqueCount="17">
  <si>
    <t>Ведомость расчета заработной платы</t>
  </si>
  <si>
    <t>№ п/п</t>
  </si>
  <si>
    <t>Фио</t>
  </si>
  <si>
    <t>Оклад</t>
  </si>
  <si>
    <t>Премия</t>
  </si>
  <si>
    <t>Уральский коэффициент</t>
  </si>
  <si>
    <t>Всего начислено</t>
  </si>
  <si>
    <t>НДФЛ</t>
  </si>
  <si>
    <t>На руки</t>
  </si>
  <si>
    <t>Короткошеин Данила Петрович</t>
  </si>
  <si>
    <t>Касимянов Никита Сергеевич</t>
  </si>
  <si>
    <t>Тупиков Роман Фазильевич</t>
  </si>
  <si>
    <t>Моторолов Илья Богданович</t>
  </si>
  <si>
    <t>Принцев Леонид Янович</t>
  </si>
  <si>
    <t>Длинков Роутер Азизович</t>
  </si>
  <si>
    <t>Кулаков Евгений Витальевич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</si>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</sst>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Font="1" applyBorder="1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 applyFont="1" applyBorder="1"/>
    <xf numFmtId="0" fontId="0" fillId="0" borderId="10" xfId="0" applyBorder="1"/>
    <xf numFmtId="164" fontId="0" fillId="0" borderId="11" xfId="0" applyNumberFormat="1" applyBorder="1"/>
  </cellXfs>
  <cellStyles count="1">
    <cellStyle name="Обычный" xfId="0" builtinId="0"/>
  </cellStyles>
  <dxfs count="12">
    <dxf>
      <numFmt numFmtId="164" formatCode="#,##0.00\ &quot;₽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₽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₽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₽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₽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₽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" displayName="Таблица2" ref="A3:H10" totalsRowShown="0" headerRowDxfId="11" headerRowBorderDxfId="9" tableBorderDxfId="10" totalsRowBorderDxfId="8">
  <autoFilter ref="A3:H10"/>
  <tableColumns count="8">
    <tableColumn id="1" name="№ п/п" dataDxfId="7"/>
    <tableColumn id="2" name="Фио" dataDxfId="6"/>
    <tableColumn id="3" name="Оклад" dataDxfId="5"/>
    <tableColumn id="4" name="Премия" dataDxfId="4"/>
    <tableColumn id="5" name="Уральский коэффициент" dataDxfId="3">
      <calculatedColumnFormula>0.15*(C4+D4)</calculatedColumnFormula>
    </tableColumn>
    <tableColumn id="6" name="Всего начислено" dataDxfId="2">
      <calculatedColumnFormula>SUM(C4:E4)</calculatedColumnFormula>
    </tableColumn>
    <tableColumn id="7" name="НДФЛ" dataDxfId="1">
      <calculatedColumnFormula>IF(F4&gt;7500,F4*0.13,0)</calculatedColumnFormula>
    </tableColumn>
    <tableColumn id="8" name="На руки" dataDxfId="0">
      <calculatedColumnFormula>F4-G4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G1" sqref="G1:G1048576"/>
    </sheetView>
  </sheetViews>
  <sheetFormatPr defaultRowHeight="15" x14ac:dyDescent="0.25"/>
  <cols>
    <col min="2" max="2" width="33.5" customWidth="1"/>
    <col min="3" max="3" width="18.375" customWidth="1"/>
    <col min="4" max="4" width="22.25" customWidth="1"/>
    <col min="5" max="5" width="20.75" customWidth="1"/>
    <col min="6" max="6" width="27.625" customWidth="1"/>
    <col min="7" max="7" width="17.875" customWidth="1"/>
    <col min="8" max="8" width="27.125" customWidth="1"/>
  </cols>
  <sheetData>
    <row r="1" spans="1:8" x14ac:dyDescent="0.25">
      <c r="C1" t="s">
        <v>0</v>
      </c>
    </row>
    <row r="3" spans="1:8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spans="1:8" x14ac:dyDescent="0.25">
      <c r="A4" s="4">
        <v>1</v>
      </c>
      <c r="B4" s="5" t="s">
        <v>9</v>
      </c>
      <c r="C4" s="6">
        <v>7900</v>
      </c>
      <c r="D4" s="6">
        <f>C4*0.15</f>
        <v>1185</v>
      </c>
      <c r="E4" s="6">
        <f>0.15*(C4+D4)</f>
        <v>1362.75</v>
      </c>
      <c r="F4" s="6">
        <f>SUM(C4:E4)</f>
        <v>10447.75</v>
      </c>
      <c r="G4" s="6">
        <f>IF(F4&gt;7500,F4*0.13,0)</f>
        <v>1358.2075</v>
      </c>
      <c r="H4" s="7">
        <f>F4-G4</f>
        <v>9089.5424999999996</v>
      </c>
    </row>
    <row r="5" spans="1:8" x14ac:dyDescent="0.25">
      <c r="A5" s="4">
        <v>2</v>
      </c>
      <c r="B5" s="5" t="s">
        <v>10</v>
      </c>
      <c r="C5" s="6">
        <v>12320</v>
      </c>
      <c r="D5" s="6">
        <f>C5*0.25</f>
        <v>3080</v>
      </c>
      <c r="E5" s="6">
        <f t="shared" ref="E5:E10" si="0">0.15*(C5+D5)</f>
        <v>2310</v>
      </c>
      <c r="F5" s="6">
        <f t="shared" ref="F5:F10" si="1">SUM(C5:E5)</f>
        <v>17710</v>
      </c>
      <c r="G5" s="6">
        <f t="shared" ref="G5:G10" si="2">IF(F5&gt;7500,F5*0.13,0)</f>
        <v>2302.3000000000002</v>
      </c>
      <c r="H5" s="7">
        <f t="shared" ref="H5:H10" si="3">F5-G5</f>
        <v>15407.7</v>
      </c>
    </row>
    <row r="6" spans="1:8" x14ac:dyDescent="0.25">
      <c r="A6" s="4">
        <v>3</v>
      </c>
      <c r="B6" s="5" t="s">
        <v>11</v>
      </c>
      <c r="C6" s="6">
        <v>13370</v>
      </c>
      <c r="D6" s="6">
        <f>C6*0</f>
        <v>0</v>
      </c>
      <c r="E6" s="6">
        <f t="shared" si="0"/>
        <v>2005.5</v>
      </c>
      <c r="F6" s="6">
        <f t="shared" si="1"/>
        <v>15375.5</v>
      </c>
      <c r="G6" s="6">
        <f t="shared" si="2"/>
        <v>1998.8150000000001</v>
      </c>
      <c r="H6" s="7">
        <f t="shared" si="3"/>
        <v>13376.684999999999</v>
      </c>
    </row>
    <row r="7" spans="1:8" x14ac:dyDescent="0.25">
      <c r="A7" s="4">
        <v>4</v>
      </c>
      <c r="B7" s="5" t="s">
        <v>12</v>
      </c>
      <c r="C7" s="6">
        <v>8300</v>
      </c>
      <c r="D7" s="6">
        <f>C7*0.4</f>
        <v>3320</v>
      </c>
      <c r="E7" s="6">
        <f t="shared" si="0"/>
        <v>1743</v>
      </c>
      <c r="F7" s="6">
        <f t="shared" si="1"/>
        <v>13363</v>
      </c>
      <c r="G7" s="6">
        <f t="shared" si="2"/>
        <v>1737.19</v>
      </c>
      <c r="H7" s="7">
        <f t="shared" si="3"/>
        <v>11625.81</v>
      </c>
    </row>
    <row r="8" spans="1:8" x14ac:dyDescent="0.25">
      <c r="A8" s="4">
        <v>5</v>
      </c>
      <c r="B8" s="5" t="s">
        <v>13</v>
      </c>
      <c r="C8" s="6">
        <v>4500</v>
      </c>
      <c r="D8" s="6">
        <f>C8*0.1</f>
        <v>450</v>
      </c>
      <c r="E8" s="6">
        <f t="shared" si="0"/>
        <v>742.5</v>
      </c>
      <c r="F8" s="6">
        <f t="shared" si="1"/>
        <v>5692.5</v>
      </c>
      <c r="G8" s="6">
        <f t="shared" si="2"/>
        <v>0</v>
      </c>
      <c r="H8" s="7">
        <f t="shared" si="3"/>
        <v>5692.5</v>
      </c>
    </row>
    <row r="9" spans="1:8" x14ac:dyDescent="0.25">
      <c r="A9" s="4">
        <v>6</v>
      </c>
      <c r="B9" s="5" t="s">
        <v>14</v>
      </c>
      <c r="C9" s="6">
        <v>10000</v>
      </c>
      <c r="D9" s="6">
        <f>C9*0.2</f>
        <v>2000</v>
      </c>
      <c r="E9" s="6">
        <f t="shared" si="0"/>
        <v>1800</v>
      </c>
      <c r="F9" s="6">
        <f t="shared" si="1"/>
        <v>13800</v>
      </c>
      <c r="G9" s="6">
        <f t="shared" si="2"/>
        <v>1794</v>
      </c>
      <c r="H9" s="7">
        <f t="shared" si="3"/>
        <v>12006</v>
      </c>
    </row>
    <row r="10" spans="1:8" x14ac:dyDescent="0.25">
      <c r="A10" s="8">
        <v>7</v>
      </c>
      <c r="B10" s="9" t="s">
        <v>15</v>
      </c>
      <c r="C10" s="10">
        <v>5900</v>
      </c>
      <c r="D10" s="10">
        <f>C10*0.1</f>
        <v>590</v>
      </c>
      <c r="E10" s="10">
        <f t="shared" si="0"/>
        <v>973.5</v>
      </c>
      <c r="F10" s="10">
        <f t="shared" si="1"/>
        <v>7463.5</v>
      </c>
      <c r="G10" s="10">
        <f t="shared" si="2"/>
        <v>0</v>
      </c>
      <c r="H10" s="11">
        <f t="shared" si="3"/>
        <v>7463.5</v>
      </c>
    </row>
    <row r="11" spans="1:8" ht="15.75" thickBot="1" x14ac:dyDescent="0.3">
      <c r="A11" s="12"/>
      <c r="B11" s="12"/>
      <c r="C11" s="13"/>
      <c r="D11" s="13"/>
      <c r="E11" s="13"/>
      <c r="F11" s="13"/>
      <c r="G11" s="13"/>
      <c r="H11" s="14"/>
    </row>
    <row r="12" spans="1:8" ht="15.75" thickBot="1" x14ac:dyDescent="0.3">
      <c r="G12" s="15" t="s">
        <v>16</v>
      </c>
      <c r="H12" s="16">
        <f>SUM(H4:H10)</f>
        <v>74661.737499999988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2016-10-01T12:36:35Z</dcterms:modified>
</cp:coreProperties>
</file>