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3" i="2"/>
  <c r="H4" i="2"/>
  <c r="H5" i="2"/>
  <c r="H3" i="2"/>
  <c r="G4" i="2"/>
  <c r="G5" i="2"/>
  <c r="G3" i="2"/>
  <c r="F4" i="2"/>
  <c r="F5" i="2"/>
  <c r="F3" i="2"/>
  <c r="E4" i="2"/>
  <c r="E5" i="2"/>
  <c r="J5" i="2" s="1"/>
  <c r="E3" i="2"/>
  <c r="D4" i="2"/>
  <c r="D5" i="2"/>
  <c r="D3" i="2"/>
  <c r="C4" i="2"/>
  <c r="C5" i="2"/>
  <c r="C3" i="2"/>
  <c r="B4" i="2"/>
  <c r="B5" i="2"/>
  <c r="B3" i="2"/>
  <c r="A4" i="2"/>
  <c r="A5" i="2"/>
  <c r="A3" i="2"/>
  <c r="K4" i="2"/>
  <c r="L4" i="2" l="1"/>
  <c r="K3" i="2"/>
  <c r="L3" i="2" s="1"/>
  <c r="K5" i="2"/>
  <c r="L5" i="2" s="1"/>
  <c r="J3" i="2"/>
  <c r="J4" i="2"/>
</calcChain>
</file>

<file path=xl/sharedStrings.xml><?xml version="1.0" encoding="utf-8"?>
<sst xmlns="http://schemas.openxmlformats.org/spreadsheetml/2006/main" count="45" uniqueCount="24">
  <si>
    <t>Date</t>
  </si>
  <si>
    <t>Ticker</t>
  </si>
  <si>
    <t>Open Position</t>
  </si>
  <si>
    <t>Open Time</t>
  </si>
  <si>
    <t>Side</t>
  </si>
  <si>
    <t>Price</t>
  </si>
  <si>
    <t>Dst</t>
  </si>
  <si>
    <t>Ex quant</t>
  </si>
  <si>
    <t>Total Fees</t>
  </si>
  <si>
    <t>CZR</t>
  </si>
  <si>
    <t>Short</t>
  </si>
  <si>
    <t>ASUROUX</t>
  </si>
  <si>
    <t>CATB</t>
  </si>
  <si>
    <t>Time</t>
  </si>
  <si>
    <t>Size</t>
  </si>
  <si>
    <t>Tick</t>
  </si>
  <si>
    <t>Gross</t>
  </si>
  <si>
    <t>Net</t>
  </si>
  <si>
    <t>Open</t>
  </si>
  <si>
    <t>Close</t>
  </si>
  <si>
    <t>Close Position</t>
  </si>
  <si>
    <t>Close Time</t>
  </si>
  <si>
    <t>Cover</t>
  </si>
  <si>
    <t>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</si>
</sst>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h:mm:ss;@"/>
    <numFmt numFmtId="165" formatCode="0.000_ ;\-0.000\ "/>
    <numFmt numFmtId="166" formatCode="dd/mm/yy;@"/>
    <numFmt numFmtId="167" formatCode="h:mm;@"/>
    <numFmt numFmtId="168" formatCode="0.000"/>
    <numFmt numFmtId="169" formatCode="#,##0_ ;[Red]\-#,##0\ "/>
    <numFmt numFmtId="170" formatCode="#,##0.00_ ;[Red]\-#,##0.00\ "/>
    <numFmt numFmtId="171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7" fontId="1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8" fontId="1" fillId="2" borderId="6" xfId="0" applyNumberFormat="1" applyFont="1" applyFill="1" applyBorder="1" applyAlignment="1">
      <alignment horizontal="center" vertical="center" wrapText="1"/>
    </xf>
    <xf numFmtId="169" fontId="1" fillId="2" borderId="6" xfId="0" applyNumberFormat="1" applyFont="1" applyFill="1" applyBorder="1" applyAlignment="1">
      <alignment horizontal="center" vertical="center"/>
    </xf>
    <xf numFmtId="170" fontId="1" fillId="2" borderId="6" xfId="0" applyNumberFormat="1" applyFont="1" applyFill="1" applyBorder="1" applyAlignment="1">
      <alignment horizontal="center" vertical="center"/>
    </xf>
    <xf numFmtId="171" fontId="1" fillId="2" borderId="6" xfId="0" applyNumberFormat="1" applyFont="1" applyFill="1" applyBorder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68" fontId="1" fillId="2" borderId="6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J15" sqref="J15"/>
    </sheetView>
  </sheetViews>
  <sheetFormatPr defaultRowHeight="15" x14ac:dyDescent="0.25"/>
  <cols>
    <col min="2" max="2" width="5.625" customWidth="1"/>
    <col min="3" max="3" width="7.625" customWidth="1"/>
    <col min="4" max="7" width="5.625" customWidth="1"/>
    <col min="8" max="8" width="7.625" customWidth="1"/>
  </cols>
  <sheetData>
    <row r="1" spans="1:15" x14ac:dyDescent="0.2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4"/>
      <c r="I1" s="2" t="s">
        <v>20</v>
      </c>
      <c r="J1" s="3"/>
      <c r="K1" s="3"/>
      <c r="L1" s="3"/>
      <c r="M1" s="3"/>
      <c r="N1" s="4"/>
    </row>
    <row r="2" spans="1:15" x14ac:dyDescent="0.25">
      <c r="A2" s="5"/>
      <c r="B2" s="5"/>
      <c r="C2" s="6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36" t="s">
        <v>21</v>
      </c>
      <c r="J2" s="7" t="s">
        <v>22</v>
      </c>
      <c r="K2" s="7" t="s">
        <v>5</v>
      </c>
      <c r="L2" s="7" t="s">
        <v>6</v>
      </c>
      <c r="M2" s="37" t="s">
        <v>7</v>
      </c>
      <c r="N2" s="38" t="s">
        <v>8</v>
      </c>
    </row>
    <row r="3" spans="1:15" x14ac:dyDescent="0.25">
      <c r="A3" s="29">
        <v>42635</v>
      </c>
      <c r="B3" s="30" t="s">
        <v>9</v>
      </c>
      <c r="C3" s="31">
        <v>0.40662037037037035</v>
      </c>
      <c r="D3" s="30" t="s">
        <v>10</v>
      </c>
      <c r="E3" s="32">
        <v>8.58</v>
      </c>
      <c r="F3" s="30" t="s">
        <v>11</v>
      </c>
      <c r="G3" s="33">
        <v>100</v>
      </c>
      <c r="H3" s="34">
        <v>1.94</v>
      </c>
      <c r="I3" s="12">
        <v>0.40760416666666671</v>
      </c>
      <c r="J3" s="15" t="s">
        <v>23</v>
      </c>
      <c r="K3" s="13">
        <v>8.7200000000000006</v>
      </c>
      <c r="L3" s="11" t="s">
        <v>11</v>
      </c>
      <c r="M3" s="14">
        <v>100</v>
      </c>
      <c r="N3" s="34">
        <v>1.92</v>
      </c>
      <c r="O3" s="39"/>
    </row>
    <row r="4" spans="1:15" x14ac:dyDescent="0.25">
      <c r="A4" s="29">
        <v>42635</v>
      </c>
      <c r="B4" s="30" t="s">
        <v>9</v>
      </c>
      <c r="C4" s="31">
        <v>0.41006944444444443</v>
      </c>
      <c r="D4" s="35" t="s">
        <v>10</v>
      </c>
      <c r="E4" s="32">
        <v>8.6</v>
      </c>
      <c r="F4" s="30" t="s">
        <v>11</v>
      </c>
      <c r="G4" s="33">
        <v>100</v>
      </c>
      <c r="H4" s="34">
        <v>1.94</v>
      </c>
      <c r="I4" s="12">
        <v>0.42578703703703707</v>
      </c>
      <c r="J4" s="15" t="s">
        <v>23</v>
      </c>
      <c r="K4" s="13">
        <v>8.74</v>
      </c>
      <c r="L4" s="11" t="s">
        <v>11</v>
      </c>
      <c r="M4" s="14">
        <v>100</v>
      </c>
      <c r="N4" s="34">
        <v>1.92</v>
      </c>
      <c r="O4" s="39"/>
    </row>
    <row r="5" spans="1:15" x14ac:dyDescent="0.25">
      <c r="A5" s="29">
        <v>42642</v>
      </c>
      <c r="B5" s="30" t="s">
        <v>12</v>
      </c>
      <c r="C5" s="31">
        <v>0.41240740740740739</v>
      </c>
      <c r="D5" s="35" t="s">
        <v>10</v>
      </c>
      <c r="E5" s="32">
        <v>7.02</v>
      </c>
      <c r="F5" s="30" t="s">
        <v>11</v>
      </c>
      <c r="G5" s="33">
        <v>100</v>
      </c>
      <c r="H5" s="34">
        <v>1.94</v>
      </c>
      <c r="I5" s="12">
        <v>0.41453703703703698</v>
      </c>
      <c r="J5" s="15" t="s">
        <v>23</v>
      </c>
      <c r="K5" s="13">
        <v>6.91</v>
      </c>
      <c r="L5" s="11" t="s">
        <v>11</v>
      </c>
      <c r="M5" s="14">
        <v>100</v>
      </c>
      <c r="N5" s="34">
        <v>1.68</v>
      </c>
      <c r="O5" s="39"/>
    </row>
  </sheetData>
  <mergeCells count="4">
    <mergeCell ref="A1:A2"/>
    <mergeCell ref="B1:B2"/>
    <mergeCell ref="C1:H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F16" sqref="F16"/>
    </sheetView>
  </sheetViews>
  <sheetFormatPr defaultRowHeight="15" x14ac:dyDescent="0.25"/>
  <sheetData>
    <row r="1" spans="1:12" x14ac:dyDescent="0.25">
      <c r="A1" s="16" t="s">
        <v>0</v>
      </c>
      <c r="B1" s="17" t="s">
        <v>1</v>
      </c>
      <c r="C1" s="18" t="s">
        <v>13</v>
      </c>
      <c r="D1" s="18"/>
      <c r="E1" s="17" t="s">
        <v>4</v>
      </c>
      <c r="F1" s="19" t="s">
        <v>5</v>
      </c>
      <c r="G1" s="19"/>
      <c r="H1" s="20" t="s">
        <v>14</v>
      </c>
      <c r="I1" s="21" t="s">
        <v>8</v>
      </c>
      <c r="J1" s="22" t="s">
        <v>15</v>
      </c>
      <c r="K1" s="23" t="s">
        <v>16</v>
      </c>
      <c r="L1" s="23" t="s">
        <v>17</v>
      </c>
    </row>
    <row r="2" spans="1:12" x14ac:dyDescent="0.25">
      <c r="A2" s="16"/>
      <c r="B2" s="17"/>
      <c r="C2" s="24" t="s">
        <v>18</v>
      </c>
      <c r="D2" s="24" t="s">
        <v>19</v>
      </c>
      <c r="E2" s="17"/>
      <c r="F2" s="8" t="s">
        <v>18</v>
      </c>
      <c r="G2" s="8" t="s">
        <v>19</v>
      </c>
      <c r="H2" s="20"/>
      <c r="I2" s="21"/>
      <c r="J2" s="22"/>
      <c r="K2" s="23"/>
      <c r="L2" s="23"/>
    </row>
    <row r="3" spans="1:12" x14ac:dyDescent="0.25">
      <c r="A3" s="10">
        <f>Лист1!A3</f>
        <v>42635</v>
      </c>
      <c r="B3" s="11" t="str">
        <f>Лист1!B3</f>
        <v>CZR</v>
      </c>
      <c r="C3" s="25">
        <f>Лист1!C3</f>
        <v>0.40662037037037035</v>
      </c>
      <c r="D3" s="25">
        <f>Лист1!I3</f>
        <v>0.40760416666666671</v>
      </c>
      <c r="E3" s="11" t="str">
        <f>Лист1!D3</f>
        <v>Short</v>
      </c>
      <c r="F3" s="13">
        <f>Лист1!E3</f>
        <v>8.58</v>
      </c>
      <c r="G3" s="13">
        <f>Лист1!K3</f>
        <v>8.7200000000000006</v>
      </c>
      <c r="H3" s="14">
        <f>Лист1!G3</f>
        <v>100</v>
      </c>
      <c r="I3" s="26">
        <f>Лист1!H3+Лист1!N3</f>
        <v>3.86</v>
      </c>
      <c r="J3" s="27">
        <f>IF(E3="Long",G3-F3,F3-G3)*100</f>
        <v>-14.000000000000057</v>
      </c>
      <c r="K3" s="28">
        <f>IF(E3="Long",(G3-F3)*H3,(F3-G3)*H3)</f>
        <v>-14.000000000000057</v>
      </c>
      <c r="L3" s="28">
        <f>K3-I3</f>
        <v>-17.860000000000056</v>
      </c>
    </row>
    <row r="4" spans="1:12" x14ac:dyDescent="0.25">
      <c r="A4" s="10">
        <f>Лист1!A4</f>
        <v>42635</v>
      </c>
      <c r="B4" s="11" t="str">
        <f>Лист1!B4</f>
        <v>CZR</v>
      </c>
      <c r="C4" s="25">
        <f>Лист1!C4</f>
        <v>0.41006944444444443</v>
      </c>
      <c r="D4" s="25">
        <f>Лист1!I4</f>
        <v>0.42578703703703707</v>
      </c>
      <c r="E4" s="11" t="str">
        <f>Лист1!D4</f>
        <v>Short</v>
      </c>
      <c r="F4" s="13">
        <f>Лист1!E4</f>
        <v>8.6</v>
      </c>
      <c r="G4" s="13">
        <f>Лист1!K4</f>
        <v>8.74</v>
      </c>
      <c r="H4" s="14">
        <f>Лист1!G4</f>
        <v>100</v>
      </c>
      <c r="I4" s="26">
        <f>Лист1!H4+Лист1!N4</f>
        <v>3.86</v>
      </c>
      <c r="J4" s="27">
        <f>IF(E4="Long",G4-F4,F4-G4)*100</f>
        <v>-14.000000000000057</v>
      </c>
      <c r="K4" s="28">
        <f t="shared" ref="K4:K5" si="0">IF(E4="Long",(G4-F4)*H4,(F4-G4)*H4)</f>
        <v>-14.000000000000057</v>
      </c>
      <c r="L4" s="28">
        <f>K4-I4</f>
        <v>-17.860000000000056</v>
      </c>
    </row>
    <row r="5" spans="1:12" x14ac:dyDescent="0.25">
      <c r="A5" s="10">
        <f>Лист1!A5</f>
        <v>42642</v>
      </c>
      <c r="B5" s="11" t="str">
        <f>Лист1!B5</f>
        <v>CATB</v>
      </c>
      <c r="C5" s="25">
        <f>Лист1!C5</f>
        <v>0.41240740740740739</v>
      </c>
      <c r="D5" s="25">
        <f>Лист1!I5</f>
        <v>0.41453703703703698</v>
      </c>
      <c r="E5" s="11" t="str">
        <f>Лист1!D5</f>
        <v>Short</v>
      </c>
      <c r="F5" s="13">
        <f>Лист1!E5</f>
        <v>7.02</v>
      </c>
      <c r="G5" s="13">
        <f>Лист1!K5</f>
        <v>6.91</v>
      </c>
      <c r="H5" s="14">
        <f>Лист1!G5</f>
        <v>100</v>
      </c>
      <c r="I5" s="26">
        <f>Лист1!H5+Лист1!N5</f>
        <v>3.62</v>
      </c>
      <c r="J5" s="27">
        <f t="shared" ref="J5" si="1">IF(E5="Long",G5-F5,F5-G5)*100</f>
        <v>10.999999999999943</v>
      </c>
      <c r="K5" s="28">
        <f t="shared" si="0"/>
        <v>10.999999999999943</v>
      </c>
      <c r="L5" s="28">
        <f>K5-I5</f>
        <v>7.379999999999943</v>
      </c>
    </row>
  </sheetData>
  <mergeCells count="10">
    <mergeCell ref="I1:I2"/>
    <mergeCell ref="J1:J2"/>
    <mergeCell ref="K1:K2"/>
    <mergeCell ref="L1:L2"/>
    <mergeCell ref="A1:A2"/>
    <mergeCell ref="B1:B2"/>
    <mergeCell ref="C1:D1"/>
    <mergeCell ref="E1:E2"/>
    <mergeCell ref="F1:G1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2016-10-20T10:47:33Z</dcterms:modified>
</cp:coreProperties>
</file>