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30" windowWidth="14820" windowHeight="6810"/>
  </bookViews>
  <sheets>
    <sheet name="Размещение" sheetId="1" r:id="rId1"/>
    <sheet name="База" sheetId="11" r:id="rId2"/>
    <sheet name="Картр" sheetId="10" r:id="rId3"/>
  </sheets>
  <definedNames>
    <definedName name="_xlnm._FilterDatabase" localSheetId="1" hidden="1">База!$A$1:$G$27</definedName>
    <definedName name="_xlnm._FilterDatabase" localSheetId="2" hidden="1">Картр!$A$1:$C$5</definedName>
    <definedName name="_xlnm._FilterDatabase" localSheetId="0" hidden="1">Размещение!$A$1:$F$7</definedName>
    <definedName name="aa">LOOKUP("яяя",Размещение!$A$1:$A1)</definedName>
    <definedName name="bb">CEILING(COLUMN(Размещение!XEY1)/2,1)</definedName>
    <definedName name="cc">(Т1[[s/n]:[s/n]]=aa)*(Т1[[Столбец1]:[Столбец1]]=bb)</definedName>
    <definedName name="dd">IF(AND(COLUMN()&gt;8,ISEVEN(COLUMN())),Т1[[№ наряда]:[№ наряда]],IF(ISEVEN(ROW()),Т1[[Дата]:[Дата]],Т1[[Кол страниц]:[Кол страниц]]))</definedName>
    <definedName name="Print_Area_2">#REF!</definedName>
    <definedName name="Print_Area_4">#REF!</definedName>
    <definedName name="Print_Area_5">#REF!</definedName>
    <definedName name="Print_Area_6">#REF!</definedName>
    <definedName name="Print_Area_7">#REF!</definedName>
    <definedName name="Print_Area_9">#REF!</definedName>
  </definedNames>
  <calcPr calcId="124519"/>
  <customWorkbookViews>
    <customWorkbookView name="Tyumenev, Ilyas - Личное представление" guid="{1B75019F-FA8E-4CA3-9ED8-BB330730A568}" mergeInterval="0" personalView="1" maximized="1" windowWidth="1280" windowHeight="799" activeSheetId="1"/>
  </customWorkbookViews>
</workbook>
</file>

<file path=xl/calcChain.xml><?xml version="1.0" encoding="utf-8"?>
<calcChain xmlns="http://schemas.openxmlformats.org/spreadsheetml/2006/main">
  <c r="W4" i="1"/>
  <c r="X4"/>
  <c r="Y4"/>
  <c r="Z4"/>
  <c r="AA4"/>
  <c r="AB4"/>
  <c r="W5"/>
  <c r="X5"/>
  <c r="Y5"/>
  <c r="Z5"/>
  <c r="AA5"/>
  <c r="AB5"/>
  <c r="U6"/>
  <c r="V6"/>
  <c r="W6"/>
  <c r="X6"/>
  <c r="Y6"/>
  <c r="Z6"/>
  <c r="AA6"/>
  <c r="AB6"/>
  <c r="U7"/>
  <c r="V7"/>
  <c r="W7"/>
  <c r="X7"/>
  <c r="Y7"/>
  <c r="Z7"/>
  <c r="AA7"/>
  <c r="AB7"/>
  <c r="H27" i="11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I2" i="1" s="1"/>
  <c r="G6"/>
  <c r="G4"/>
  <c r="G2"/>
  <c r="H2" l="1"/>
  <c r="H4"/>
  <c r="O7"/>
  <c r="T6"/>
  <c r="P6"/>
  <c r="L6"/>
  <c r="Q5"/>
  <c r="M5"/>
  <c r="U4"/>
  <c r="S4"/>
  <c r="Q4"/>
  <c r="O4"/>
  <c r="M4"/>
  <c r="K4"/>
  <c r="I4"/>
  <c r="Y3"/>
  <c r="U3"/>
  <c r="Q3"/>
  <c r="M3"/>
  <c r="I3"/>
  <c r="AA2"/>
  <c r="Y2"/>
  <c r="V2"/>
  <c r="T2"/>
  <c r="R2"/>
  <c r="P2"/>
  <c r="N2"/>
  <c r="L2"/>
  <c r="J2"/>
  <c r="X2"/>
  <c r="H6"/>
  <c r="S7"/>
  <c r="K7"/>
  <c r="R6"/>
  <c r="N6"/>
  <c r="J6"/>
  <c r="U5"/>
  <c r="I5"/>
  <c r="H7"/>
  <c r="H5"/>
  <c r="H3"/>
  <c r="Q7"/>
  <c r="M7"/>
  <c r="I7"/>
  <c r="S6"/>
  <c r="Q6"/>
  <c r="O6"/>
  <c r="M6"/>
  <c r="K6"/>
  <c r="I6"/>
  <c r="S5"/>
  <c r="O5"/>
  <c r="K5"/>
  <c r="V4"/>
  <c r="T4"/>
  <c r="R4"/>
  <c r="P4"/>
  <c r="N4"/>
  <c r="L4"/>
  <c r="J4"/>
  <c r="AA3"/>
  <c r="W3"/>
  <c r="S3"/>
  <c r="O3"/>
  <c r="K3"/>
  <c r="AB2"/>
  <c r="Z2"/>
  <c r="W2"/>
  <c r="U2"/>
  <c r="S2"/>
  <c r="Q2"/>
  <c r="O2"/>
  <c r="M2"/>
  <c r="K2"/>
  <c r="J7" l="1"/>
  <c r="L7" s="1"/>
  <c r="N7" s="1"/>
  <c r="P7" s="1"/>
  <c r="R7" s="1"/>
  <c r="T7" s="1"/>
  <c r="J5"/>
  <c r="L5" s="1"/>
  <c r="N5" s="1"/>
  <c r="P5" s="1"/>
  <c r="R5" s="1"/>
  <c r="T5" s="1"/>
  <c r="V5" s="1"/>
  <c r="J3"/>
  <c r="L3" s="1"/>
  <c r="N3" s="1"/>
  <c r="P3" s="1"/>
  <c r="R3" s="1"/>
  <c r="T3" s="1"/>
  <c r="V3" s="1"/>
  <c r="X3" s="1"/>
  <c r="Z3" s="1"/>
  <c r="AB3" s="1"/>
</calcChain>
</file>

<file path=xl/sharedStrings.xml><?xml version="1.0" encoding="utf-8"?>
<sst xmlns="http://schemas.openxmlformats.org/spreadsheetml/2006/main" count="137" uniqueCount="30">
  <si>
    <t>Кабинет</t>
  </si>
  <si>
    <t>Модель</t>
  </si>
  <si>
    <t>IP-адрес</t>
  </si>
  <si>
    <t>mac-адрес</t>
  </si>
  <si>
    <t>Резервирование</t>
  </si>
  <si>
    <t>HP LJ P3015</t>
  </si>
  <si>
    <t>HP LJ M2727</t>
  </si>
  <si>
    <t>203a</t>
  </si>
  <si>
    <t>s/n</t>
  </si>
  <si>
    <t>Дата</t>
  </si>
  <si>
    <t>№ наряда</t>
  </si>
  <si>
    <t>Кол страниц</t>
  </si>
  <si>
    <t>Принтер HP LJ P3015</t>
  </si>
  <si>
    <t>CNHTC2G091</t>
  </si>
  <si>
    <t>VNBQD380HQ</t>
  </si>
  <si>
    <t>VNBQC8K1X4</t>
  </si>
  <si>
    <t>CE255X</t>
  </si>
  <si>
    <t>Q7553A</t>
  </si>
  <si>
    <t>МФУ HP LJ M2727nf</t>
  </si>
  <si>
    <t>Q7553X</t>
  </si>
  <si>
    <t>202A</t>
  </si>
  <si>
    <t>203A</t>
  </si>
  <si>
    <t>Картридж</t>
  </si>
  <si>
    <t>CE255A</t>
  </si>
  <si>
    <t>Норма</t>
  </si>
  <si>
    <t>Мин</t>
  </si>
  <si>
    <t>если распечатано меньше чем на 3 листе в 3 столбце то красный цвет если больше то зеленый</t>
  </si>
  <si>
    <t>Нужно в ячейку H2 подставить дату которая первая совпадет с серийным номером, что в A23 из закладки база столбца С</t>
  </si>
  <si>
    <t>А в ячейку I2 дату следующего совпадения серийного номера и так далее.</t>
  </si>
  <si>
    <t>Столбец1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</si>
</sst>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14" fontId="0" fillId="3" borderId="4" xfId="0" applyNumberFormat="1" applyFill="1" applyBorder="1"/>
    <xf numFmtId="0" fontId="0" fillId="3" borderId="6" xfId="0" applyFill="1" applyBorder="1"/>
    <xf numFmtId="0" fontId="1" fillId="0" borderId="2" xfId="0" applyFont="1" applyBorder="1" applyAlignment="1">
      <alignment horizontal="center"/>
    </xf>
    <xf numFmtId="0" fontId="0" fillId="2" borderId="6" xfId="0" applyFill="1" applyBorder="1"/>
    <xf numFmtId="0" fontId="0" fillId="4" borderId="4" xfId="0" applyFill="1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4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28"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numFmt numFmtId="164" formatCode=";;;"/>
    </dxf>
    <dxf>
      <fill>
        <patternFill>
          <bgColor rgb="FFFFC7CE"/>
        </patternFill>
      </fill>
    </dxf>
    <dxf>
      <numFmt numFmtId="164" formatCode=";;;"/>
    </dxf>
    <dxf>
      <numFmt numFmtId="164" formatCode=";;;"/>
    </dxf>
    <dxf>
      <numFmt numFmtId="164" formatCode=";;;"/>
    </dxf>
    <dxf>
      <numFmt numFmtId="0" formatCode="General"/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1" displayName="Т1" ref="A1:H27" totalsRowShown="0" headerRowDxfId="16" dataDxfId="17" headerRowBorderDxfId="26" tableBorderDxfId="27" totalsRowBorderDxfId="25">
  <autoFilter ref="A1:H27">
    <filterColumn colId="7"/>
  </autoFilter>
  <tableColumns count="8">
    <tableColumn id="1" name="s/n" dataDxfId="24"/>
    <tableColumn id="2" name="№ наряда" dataDxfId="23"/>
    <tableColumn id="3" name="Дата" dataDxfId="22"/>
    <tableColumn id="4" name="Кол страниц" dataDxfId="21"/>
    <tableColumn id="5" name="Модель" dataDxfId="20"/>
    <tableColumn id="6" name="Картридж" dataDxfId="19"/>
    <tableColumn id="7" name="Кабинет" dataDxfId="18"/>
    <tableColumn id="8" name="Столбец1" dataDxfId="9">
      <calculatedColumnFormula>COUNTIFS([s/n],Т1[[#This Row],[s/n]],[Дата],"&lt;"&amp;Т1[[#This Row],[Дата]])+1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Т2" displayName="Т2" ref="A1:C5" totalsRowShown="0" headerRowBorderDxfId="14" tableBorderDxfId="15" totalsRowBorderDxfId="13">
  <autoFilter ref="A1:C5"/>
  <tableColumns count="3">
    <tableColumn id="1" name="Модель" dataDxfId="12"/>
    <tableColumn id="2" name="Норма" dataDxfId="11"/>
    <tableColumn id="3" name="Мин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2"/>
  <sheetViews>
    <sheetView tabSelected="1"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3" sqref="H3"/>
    </sheetView>
  </sheetViews>
  <sheetFormatPr defaultRowHeight="15"/>
  <cols>
    <col min="1" max="1" width="13.7109375" customWidth="1"/>
    <col min="2" max="2" width="14.85546875" style="1" customWidth="1"/>
    <col min="3" max="3" width="14.7109375" customWidth="1"/>
    <col min="4" max="4" width="21.7109375" style="1" customWidth="1"/>
    <col min="5" max="5" width="16.42578125" style="1" customWidth="1"/>
    <col min="6" max="6" width="17.42578125" style="1" customWidth="1"/>
    <col min="7" max="7" width="13.7109375" customWidth="1"/>
    <col min="8" max="8" width="12.42578125" customWidth="1"/>
    <col min="9" max="9" width="12.28515625" customWidth="1"/>
    <col min="10" max="10" width="11.140625" customWidth="1"/>
    <col min="11" max="11" width="10.28515625" customWidth="1"/>
    <col min="12" max="12" width="11.5703125" customWidth="1"/>
    <col min="13" max="13" width="11.7109375" customWidth="1"/>
    <col min="14" max="14" width="11.140625" customWidth="1"/>
    <col min="15" max="15" width="10.140625" bestFit="1" customWidth="1"/>
    <col min="17" max="17" width="10.140625" bestFit="1" customWidth="1"/>
    <col min="19" max="19" width="10.140625" bestFit="1" customWidth="1"/>
    <col min="21" max="21" width="10.140625" bestFit="1" customWidth="1"/>
    <col min="23" max="23" width="10.140625" bestFit="1" customWidth="1"/>
    <col min="25" max="25" width="10.140625" bestFit="1" customWidth="1"/>
    <col min="27" max="27" width="10.140625" bestFit="1" customWidth="1"/>
  </cols>
  <sheetData>
    <row r="1" spans="1:28" ht="15.75" thickBot="1">
      <c r="A1" s="5" t="s">
        <v>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28">
      <c r="A2" s="13" t="s">
        <v>14</v>
      </c>
      <c r="B2" s="15" t="s">
        <v>7</v>
      </c>
      <c r="C2" s="17" t="s">
        <v>5</v>
      </c>
      <c r="D2" s="19"/>
      <c r="E2" s="21"/>
      <c r="F2" s="21"/>
      <c r="G2" s="2" t="str">
        <f>VLOOKUP(A2,Т1[],6,)&amp;"-"&amp;VLOOKUP(VLOOKUP(A2,Т1[],6,),Т2[],2,)</f>
        <v>CE255X-12500</v>
      </c>
      <c r="H2" s="3">
        <f>IF(bb&gt;COUNTIF(Т1[[s/n]:[s/n]],aa),"",IF(ISEVEN(TEXT(COLUMN(),"[&gt;8];0;1"))*ISODD(ROW()),G2-F2,SUMPRODUCT(cc*dd)))</f>
        <v>42458</v>
      </c>
      <c r="I2" s="3">
        <f>IF(bb&gt;COUNTIF(Т1[[s/n]:[s/n]],aa),"",IF(ISEVEN(TEXT(COLUMN(),"[&gt;8];0;1"))*ISODD(ROW()),H2-G2,SUMPRODUCT(cc*dd)))</f>
        <v>42471</v>
      </c>
      <c r="J2" s="7">
        <f>IF(bb&gt;COUNTIF(Т1[[s/n]:[s/n]],aa),"",IF(ISEVEN(TEXT(COLUMN(),"[&gt;8];0;1"))*ISODD(ROW()),I2-H2,SUMPRODUCT(cc*dd)))</f>
        <v>9328409</v>
      </c>
      <c r="K2" s="3">
        <f>IF(bb&gt;COUNTIF(Т1[[s/n]:[s/n]],aa),"",IF(ISEVEN(TEXT(COLUMN(),"[&gt;8];0;1"))*ISODD(ROW()),J2-I2,SUMPRODUCT(cc*dd)))</f>
        <v>42478</v>
      </c>
      <c r="L2" s="7">
        <f>IF(bb&gt;COUNTIF(Т1[[s/n]:[s/n]],aa),"",IF(ISEVEN(TEXT(COLUMN(),"[&gt;8];0;1"))*ISODD(ROW()),K2-J2,SUMPRODUCT(cc*dd)))</f>
        <v>9352412</v>
      </c>
      <c r="M2" s="3">
        <f>IF(bb&gt;COUNTIF(Т1[[s/n]:[s/n]],aa),"",IF(ISEVEN(TEXT(COLUMN(),"[&gt;8];0;1"))*ISODD(ROW()),L2-K2,SUMPRODUCT(cc*dd)))</f>
        <v>42507</v>
      </c>
      <c r="N2" s="7">
        <f>IF(bb&gt;COUNTIF(Т1[[s/n]:[s/n]],aa),"",IF(ISEVEN(TEXT(COLUMN(),"[&gt;8];0;1"))*ISODD(ROW()),M2-L2,SUMPRODUCT(cc*dd)))</f>
        <v>9441450</v>
      </c>
      <c r="O2" s="3">
        <f>IF(bb&gt;COUNTIF(Т1[[s/n]:[s/n]],aa),"",IF(ISEVEN(TEXT(COLUMN(),"[&gt;8];0;1"))*ISODD(ROW()),N2-M2,SUMPRODUCT(cc*dd)))</f>
        <v>42514</v>
      </c>
      <c r="P2" s="7">
        <f>IF(bb&gt;COUNTIF(Т1[[s/n]:[s/n]],aa),"",IF(ISEVEN(TEXT(COLUMN(),"[&gt;8];0;1"))*ISODD(ROW()),O2-N2,SUMPRODUCT(cc*dd)))</f>
        <v>9461708</v>
      </c>
      <c r="Q2" s="3">
        <f>IF(bb&gt;COUNTIF(Т1[[s/n]:[s/n]],aa),"",IF(ISEVEN(TEXT(COLUMN(),"[&gt;8];0;1"))*ISODD(ROW()),P2-O2,SUMPRODUCT(cc*dd)))</f>
        <v>42537</v>
      </c>
      <c r="R2" s="7">
        <f>IF(bb&gt;COUNTIF(Т1[[s/n]:[s/n]],aa),"",IF(ISEVEN(TEXT(COLUMN(),"[&gt;8];0;1"))*ISODD(ROW()),Q2-P2,SUMPRODUCT(cc*dd)))</f>
        <v>9528338</v>
      </c>
      <c r="S2" s="3">
        <f>IF(bb&gt;COUNTIF(Т1[[s/n]:[s/n]],aa),"",IF(ISEVEN(TEXT(COLUMN(),"[&gt;8];0;1"))*ISODD(ROW()),R2-Q2,SUMPRODUCT(cc*dd)))</f>
        <v>42559</v>
      </c>
      <c r="T2" s="7">
        <f>IF(bb&gt;COUNTIF(Т1[[s/n]:[s/n]],aa),"",IF(ISEVEN(TEXT(COLUMN(),"[&gt;8];0;1"))*ISODD(ROW()),S2-R2,SUMPRODUCT(cc*dd)))</f>
        <v>9597052</v>
      </c>
      <c r="U2" s="3">
        <f>IF(bb&gt;COUNTIF(Т1[[s/n]:[s/n]],aa),"",IF(ISEVEN(TEXT(COLUMN(),"[&gt;8];0;1"))*ISODD(ROW()),T2-S2,SUMPRODUCT(cc*dd)))</f>
        <v>42564</v>
      </c>
      <c r="V2" s="7">
        <f>IF(bb&gt;COUNTIF(Т1[[s/n]:[s/n]],aa),"",IF(ISEVEN(TEXT(COLUMN(),"[&gt;8];0;1"))*ISODD(ROW()),U2-T2,SUMPRODUCT(cc*dd)))</f>
        <v>9611748</v>
      </c>
      <c r="W2" s="3">
        <f>IF(bb&gt;COUNTIF(Т1[[s/n]:[s/n]],aa),"",IF(ISEVEN(TEXT(COLUMN(),"[&gt;8];0;1"))*ISODD(ROW()),V2-U2,SUMPRODUCT(cc*dd)))</f>
        <v>42566</v>
      </c>
      <c r="X2" s="7">
        <f>IF(bb&gt;COUNTIF(Т1[[s/n]:[s/n]],aa),"",IF(ISEVEN(TEXT(COLUMN(),"[&gt;8];0;1"))*ISODD(ROW()),W2-V2,SUMPRODUCT(cc*dd)))</f>
        <v>9620715</v>
      </c>
      <c r="Y2" s="3">
        <f>IF(bb&gt;COUNTIF(Т1[[s/n]:[s/n]],aa),"",IF(ISEVEN(TEXT(COLUMN(),"[&gt;8];0;1"))*ISODD(ROW()),X2-W2,SUMPRODUCT(cc*dd)))</f>
        <v>42597</v>
      </c>
      <c r="Z2" s="7">
        <f>IF(bb&gt;COUNTIF(Т1[[s/n]:[s/n]],aa),"",IF(ISEVEN(TEXT(COLUMN(),"[&gt;8];0;1"))*ISODD(ROW()),Y2-X2,SUMPRODUCT(cc*dd)))</f>
        <v>9706650</v>
      </c>
      <c r="AA2" s="3">
        <f>IF(bb&gt;COUNTIF(Т1[[s/n]:[s/n]],aa),"",IF(ISEVEN(TEXT(COLUMN(),"[&gt;8];0;1"))*ISODD(ROW()),Z2-Y2,SUMPRODUCT(cc*dd)))</f>
        <v>42604</v>
      </c>
      <c r="AB2" s="7">
        <f>IF(bb&gt;COUNTIF(Т1[[s/n]:[s/n]],aa),"",IF(ISEVEN(TEXT(COLUMN(),"[&gt;8];0;1"))*ISODD(ROW()),AA2-Z2,SUMPRODUCT(cc*dd)))</f>
        <v>9728831</v>
      </c>
    </row>
    <row r="3" spans="1:28" ht="15.75" thickBot="1">
      <c r="A3" s="14"/>
      <c r="B3" s="16"/>
      <c r="C3" s="18"/>
      <c r="D3" s="20"/>
      <c r="E3" s="22"/>
      <c r="F3" s="22"/>
      <c r="G3" s="8"/>
      <c r="H3" s="4">
        <f>IF(bb&gt;COUNTIF(Т1[[s/n]:[s/n]],aa),"",IF(ISEVEN(TEXT(COLUMN(),"[&gt;8];0;1"))*ISODD(ROW()),G3-F3,SUMPRODUCT(cc*dd)))</f>
        <v>160193</v>
      </c>
      <c r="I3" s="4">
        <f>IF(bb&gt;COUNTIF(Т1[[s/n]:[s/n]],aa),"",IF(ISEVEN(TEXT(COLUMN(),"[&gt;8];0;1"))*ISODD(ROW()),H3-G3,SUMPRODUCT(cc*dd)))</f>
        <v>165896</v>
      </c>
      <c r="J3" s="6">
        <f>IF(bb&gt;COUNTIF(Т1[[s/n]:[s/n]],aa),"",IF(ISEVEN(TEXT(COLUMN(),"[&gt;8];0;1"))*ISODD(ROW()),I3-H3,SUMPRODUCT(cc*dd)))</f>
        <v>5703</v>
      </c>
      <c r="K3" s="4">
        <f>IF(bb&gt;COUNTIF(Т1[[s/n]:[s/n]],aa),"",IF(ISEVEN(TEXT(COLUMN(),"[&gt;8];0;1"))*ISODD(ROW()),J3-I3,SUMPRODUCT(cc*dd)))</f>
        <v>172392</v>
      </c>
      <c r="L3" s="6">
        <f>IF(bb&gt;COUNTIF(Т1[[s/n]:[s/n]],aa),"",IF(ISEVEN(TEXT(COLUMN(),"[&gt;8];0;1"))*ISODD(ROW()),K3-J3,SUMPRODUCT(cc*dd)))</f>
        <v>166689</v>
      </c>
      <c r="M3" s="4">
        <f>IF(bb&gt;COUNTIF(Т1[[s/n]:[s/n]],aa),"",IF(ISEVEN(TEXT(COLUMN(),"[&gt;8];0;1"))*ISODD(ROW()),L3-K3,SUMPRODUCT(cc*dd)))</f>
        <v>179044</v>
      </c>
      <c r="N3" s="6">
        <f>IF(bb&gt;COUNTIF(Т1[[s/n]:[s/n]],aa),"",IF(ISEVEN(TEXT(COLUMN(),"[&gt;8];0;1"))*ISODD(ROW()),M3-L3,SUMPRODUCT(cc*dd)))</f>
        <v>12355</v>
      </c>
      <c r="O3" s="4">
        <f>IF(bb&gt;COUNTIF(Т1[[s/n]:[s/n]],aa),"",IF(ISEVEN(TEXT(COLUMN(),"[&gt;8];0;1"))*ISODD(ROW()),N3-M3,SUMPRODUCT(cc*dd)))</f>
        <v>184093</v>
      </c>
      <c r="P3" s="6">
        <f>IF(bb&gt;COUNTIF(Т1[[s/n]:[s/n]],aa),"",IF(ISEVEN(TEXT(COLUMN(),"[&gt;8];0;1"))*ISODD(ROW()),O3-N3,SUMPRODUCT(cc*dd)))</f>
        <v>171738</v>
      </c>
      <c r="Q3" s="4">
        <f>IF(bb&gt;COUNTIF(Т1[[s/n]:[s/n]],aa),"",IF(ISEVEN(TEXT(COLUMN(),"[&gt;8];0;1"))*ISODD(ROW()),P3-O3,SUMPRODUCT(cc*dd)))</f>
        <v>188544</v>
      </c>
      <c r="R3" s="6">
        <f>IF(bb&gt;COUNTIF(Т1[[s/n]:[s/n]],aa),"",IF(ISEVEN(TEXT(COLUMN(),"[&gt;8];0;1"))*ISODD(ROW()),Q3-P3,SUMPRODUCT(cc*dd)))</f>
        <v>16806</v>
      </c>
      <c r="S3" s="4">
        <f>IF(bb&gt;COUNTIF(Т1[[s/n]:[s/n]],aa),"",IF(ISEVEN(TEXT(COLUMN(),"[&gt;8];0;1"))*ISODD(ROW()),R3-Q3,SUMPRODUCT(cc*dd)))</f>
        <v>193933</v>
      </c>
      <c r="T3" s="6">
        <f>IF(bb&gt;COUNTIF(Т1[[s/n]:[s/n]],aa),"",IF(ISEVEN(TEXT(COLUMN(),"[&gt;8];0;1"))*ISODD(ROW()),S3-R3,SUMPRODUCT(cc*dd)))</f>
        <v>177127</v>
      </c>
      <c r="U3" s="4">
        <f>IF(bb&gt;COUNTIF(Т1[[s/n]:[s/n]],aa),"",IF(ISEVEN(TEXT(COLUMN(),"[&gt;8];0;1"))*ISODD(ROW()),T3-S3,SUMPRODUCT(cc*dd)))</f>
        <v>198194</v>
      </c>
      <c r="V3" s="6">
        <f>IF(bb&gt;COUNTIF(Т1[[s/n]:[s/n]],aa),"",IF(ISEVEN(TEXT(COLUMN(),"[&gt;8];0;1"))*ISODD(ROW()),U3-T3,SUMPRODUCT(cc*dd)))</f>
        <v>21067</v>
      </c>
      <c r="W3" s="4">
        <f>IF(bb&gt;COUNTIF(Т1[[s/n]:[s/n]],aa),"",IF(ISEVEN(TEXT(COLUMN(),"[&gt;8];0;1"))*ISODD(ROW()),V3-U3,SUMPRODUCT(cc*dd)))</f>
        <v>201803</v>
      </c>
      <c r="X3" s="6">
        <f>IF(bb&gt;COUNTIF(Т1[[s/n]:[s/n]],aa),"",IF(ISEVEN(TEXT(COLUMN(),"[&gt;8];0;1"))*ISODD(ROW()),W3-V3,SUMPRODUCT(cc*dd)))</f>
        <v>180736</v>
      </c>
      <c r="Y3" s="4">
        <f>IF(bb&gt;COUNTIF(Т1[[s/n]:[s/n]],aa),"",IF(ISEVEN(TEXT(COLUMN(),"[&gt;8];0;1"))*ISODD(ROW()),X3-W3,SUMPRODUCT(cc*dd)))</f>
        <v>206189</v>
      </c>
      <c r="Z3" s="6">
        <f>IF(bb&gt;COUNTIF(Т1[[s/n]:[s/n]],aa),"",IF(ISEVEN(TEXT(COLUMN(),"[&gt;8];0;1"))*ISODD(ROW()),Y3-X3,SUMPRODUCT(cc*dd)))</f>
        <v>25453</v>
      </c>
      <c r="AA3" s="4">
        <f>IF(bb&gt;COUNTIF(Т1[[s/n]:[s/n]],aa),"",IF(ISEVEN(TEXT(COLUMN(),"[&gt;8];0;1"))*ISODD(ROW()),Z3-Y3,SUMPRODUCT(cc*dd)))</f>
        <v>210259</v>
      </c>
      <c r="AB3" s="6">
        <f>IF(bb&gt;COUNTIF(Т1[[s/n]:[s/n]],aa),"",IF(ISEVEN(TEXT(COLUMN(),"[&gt;8];0;1"))*ISODD(ROW()),AA3-Z3,SUMPRODUCT(cc*dd)))</f>
        <v>184806</v>
      </c>
    </row>
    <row r="4" spans="1:28">
      <c r="A4" s="13" t="s">
        <v>13</v>
      </c>
      <c r="B4" s="15" t="s">
        <v>7</v>
      </c>
      <c r="C4" s="17" t="s">
        <v>6</v>
      </c>
      <c r="D4" s="19"/>
      <c r="E4" s="21"/>
      <c r="F4" s="21"/>
      <c r="G4" s="2" t="str">
        <f>VLOOKUP(A4,Т1[],6,)&amp;"-"&amp;VLOOKUP(VLOOKUP(A4,Т1[],6,),Т2[],2,)</f>
        <v>Q7553X-7000</v>
      </c>
      <c r="H4" s="3">
        <f>IF(bb&gt;COUNTIF(Т1[[s/n]:[s/n]],aa),"",IF(ISEVEN(TEXT(COLUMN(),"[&gt;8];0;1"))*ISODD(ROW()),G4-F4,SUMPRODUCT(cc*dd)))</f>
        <v>42460</v>
      </c>
      <c r="I4" s="3">
        <f>IF(bb&gt;COUNTIF(Т1[[s/n]:[s/n]],aa),"",IF(ISEVEN(TEXT(COLUMN(),"[&gt;8];0;1"))*ISODD(ROW()),H4-G4,SUMPRODUCT(cc*dd)))</f>
        <v>42478</v>
      </c>
      <c r="J4" s="7">
        <f>IF(bb&gt;COUNTIF(Т1[[s/n]:[s/n]],aa),"",IF(ISEVEN(TEXT(COLUMN(),"[&gt;8];0;1"))*ISODD(ROW()),I4-H4,SUMPRODUCT(cc*dd)))</f>
        <v>9353631</v>
      </c>
      <c r="K4" s="3">
        <f>IF(bb&gt;COUNTIF(Т1[[s/n]:[s/n]],aa),"",IF(ISEVEN(TEXT(COLUMN(),"[&gt;8];0;1"))*ISODD(ROW()),J4-I4,SUMPRODUCT(cc*dd)))</f>
        <v>42487</v>
      </c>
      <c r="L4" s="7">
        <f>IF(bb&gt;COUNTIF(Т1[[s/n]:[s/n]],aa),"",IF(ISEVEN(TEXT(COLUMN(),"[&gt;8];0;1"))*ISODD(ROW()),K4-J4,SUMPRODUCT(cc*dd)))</f>
        <v>9387131</v>
      </c>
      <c r="M4" s="3">
        <f>IF(bb&gt;COUNTIF(Т1[[s/n]:[s/n]],aa),"",IF(ISEVEN(TEXT(COLUMN(),"[&gt;8];0;1"))*ISODD(ROW()),L4-K4,SUMPRODUCT(cc*dd)))</f>
        <v>42506</v>
      </c>
      <c r="N4" s="7">
        <f>IF(bb&gt;COUNTIF(Т1[[s/n]:[s/n]],aa),"",IF(ISEVEN(TEXT(COLUMN(),"[&gt;8];0;1"))*ISODD(ROW()),M4-L4,SUMPRODUCT(cc*dd)))</f>
        <v>9437253</v>
      </c>
      <c r="O4" s="3">
        <f>IF(bb&gt;COUNTIF(Т1[[s/n]:[s/n]],aa),"",IF(ISEVEN(TEXT(COLUMN(),"[&gt;8];0;1"))*ISODD(ROW()),N4-M4,SUMPRODUCT(cc*dd)))</f>
        <v>42543</v>
      </c>
      <c r="P4" s="7">
        <f>IF(bb&gt;COUNTIF(Т1[[s/n]:[s/n]],aa),"",IF(ISEVEN(TEXT(COLUMN(),"[&gt;8];0;1"))*ISODD(ROW()),O4-N4,SUMPRODUCT(cc*dd)))</f>
        <v>9548001</v>
      </c>
      <c r="Q4" s="3">
        <f>IF(bb&gt;COUNTIF(Т1[[s/n]:[s/n]],aa),"",IF(ISEVEN(TEXT(COLUMN(),"[&gt;8];0;1"))*ISODD(ROW()),P4-O4,SUMPRODUCT(cc*dd)))</f>
        <v>42572</v>
      </c>
      <c r="R4" s="7">
        <f>IF(bb&gt;COUNTIF(Т1[[s/n]:[s/n]],aa),"",IF(ISEVEN(TEXT(COLUMN(),"[&gt;8];0;1"))*ISODD(ROW()),Q4-P4,SUMPRODUCT(cc*dd)))</f>
        <v>9636617</v>
      </c>
      <c r="S4" s="3">
        <f>IF(bb&gt;COUNTIF(Т1[[s/n]:[s/n]],aa),"",IF(ISEVEN(TEXT(COLUMN(),"[&gt;8];0;1"))*ISODD(ROW()),R4-Q4,SUMPRODUCT(cc*dd)))</f>
        <v>42606</v>
      </c>
      <c r="T4" s="7">
        <f>IF(bb&gt;COUNTIF(Т1[[s/n]:[s/n]],aa),"",IF(ISEVEN(TEXT(COLUMN(),"[&gt;8];0;1"))*ISODD(ROW()),S4-R4,SUMPRODUCT(cc*dd)))</f>
        <v>9735955</v>
      </c>
      <c r="U4" s="3">
        <f>IF(bb&gt;COUNTIF(Т1[[s/n]:[s/n]],aa),"",IF(ISEVEN(TEXT(COLUMN(),"[&gt;8];0;1"))*ISODD(ROW()),T4-S4,SUMPRODUCT(cc*dd)))</f>
        <v>42614</v>
      </c>
      <c r="V4" s="7">
        <f>IF(bb&gt;COUNTIF(Т1[[s/n]:[s/n]],aa),"",IF(ISEVEN(TEXT(COLUMN(),"[&gt;8];0;1"))*ISODD(ROW()),U4-T4,SUMPRODUCT(cc*dd)))</f>
        <v>9757571</v>
      </c>
      <c r="W4" s="3" t="str">
        <f>IF(bb&gt;COUNTIF(Т1[[s/n]:[s/n]],aa),"",IF(ISEVEN(TEXT(COLUMN(),"[&gt;8];0;1"))*ISODD(ROW()),V4-U4,SUMPRODUCT(cc*dd)))</f>
        <v/>
      </c>
      <c r="X4" s="7" t="str">
        <f>IF(bb&gt;COUNTIF(Т1[[s/n]:[s/n]],aa),"",IF(ISEVEN(TEXT(COLUMN(),"[&gt;8];0;1"))*ISODD(ROW()),W4-V4,SUMPRODUCT(cc*dd)))</f>
        <v/>
      </c>
      <c r="Y4" s="3" t="str">
        <f>IF(bb&gt;COUNTIF(Т1[[s/n]:[s/n]],aa),"",IF(ISEVEN(TEXT(COLUMN(),"[&gt;8];0;1"))*ISODD(ROW()),X4-W4,SUMPRODUCT(cc*dd)))</f>
        <v/>
      </c>
      <c r="Z4" s="7" t="str">
        <f>IF(bb&gt;COUNTIF(Т1[[s/n]:[s/n]],aa),"",IF(ISEVEN(TEXT(COLUMN(),"[&gt;8];0;1"))*ISODD(ROW()),Y4-X4,SUMPRODUCT(cc*dd)))</f>
        <v/>
      </c>
      <c r="AA4" s="3" t="str">
        <f>IF(bb&gt;COUNTIF(Т1[[s/n]:[s/n]],aa),"",IF(ISEVEN(TEXT(COLUMN(),"[&gt;8];0;1"))*ISODD(ROW()),Z4-Y4,SUMPRODUCT(cc*dd)))</f>
        <v/>
      </c>
      <c r="AB4" s="7" t="str">
        <f>IF(bb&gt;COUNTIF(Т1[[s/n]:[s/n]],aa),"",IF(ISEVEN(TEXT(COLUMN(),"[&gt;8];0;1"))*ISODD(ROW()),AA4-Z4,SUMPRODUCT(cc*dd)))</f>
        <v/>
      </c>
    </row>
    <row r="5" spans="1:28" ht="14.45" customHeight="1" thickBot="1">
      <c r="A5" s="14"/>
      <c r="B5" s="16"/>
      <c r="C5" s="18"/>
      <c r="D5" s="20"/>
      <c r="E5" s="22"/>
      <c r="F5" s="22"/>
      <c r="G5" s="8"/>
      <c r="H5" s="4">
        <f>IF(bb&gt;COUNTIF(Т1[[s/n]:[s/n]],aa),"",IF(ISEVEN(TEXT(COLUMN(),"[&gt;8];0;1"))*ISODD(ROW()),G5-F5,SUMPRODUCT(cc*dd)))</f>
        <v>142902</v>
      </c>
      <c r="I5" s="4">
        <f>IF(bb&gt;COUNTIF(Т1[[s/n]:[s/n]],aa),"",IF(ISEVEN(TEXT(COLUMN(),"[&gt;8];0;1"))*ISODD(ROW()),H5-G5,SUMPRODUCT(cc*dd)))</f>
        <v>146890</v>
      </c>
      <c r="J5" s="6">
        <f>IF(bb&gt;COUNTIF(Т1[[s/n]:[s/n]],aa),"",IF(ISEVEN(TEXT(COLUMN(),"[&gt;8];0;1"))*ISODD(ROW()),I5-H5,SUMPRODUCT(cc*dd)))</f>
        <v>3988</v>
      </c>
      <c r="K5" s="4">
        <f>IF(bb&gt;COUNTIF(Т1[[s/n]:[s/n]],aa),"",IF(ISEVEN(TEXT(COLUMN(),"[&gt;8];0;1"))*ISODD(ROW()),J5-I5,SUMPRODUCT(cc*dd)))</f>
        <v>148965</v>
      </c>
      <c r="L5" s="6">
        <f>IF(bb&gt;COUNTIF(Т1[[s/n]:[s/n]],aa),"",IF(ISEVEN(TEXT(COLUMN(),"[&gt;8];0;1"))*ISODD(ROW()),K5-J5,SUMPRODUCT(cc*dd)))</f>
        <v>144977</v>
      </c>
      <c r="M5" s="4">
        <f>IF(bb&gt;COUNTIF(Т1[[s/n]:[s/n]],aa),"",IF(ISEVEN(TEXT(COLUMN(),"[&gt;8];0;1"))*ISODD(ROW()),L5-K5,SUMPRODUCT(cc*dd)))</f>
        <v>152618</v>
      </c>
      <c r="N5" s="6">
        <f>IF(bb&gt;COUNTIF(Т1[[s/n]:[s/n]],aa),"",IF(ISEVEN(TEXT(COLUMN(),"[&gt;8];0;1"))*ISODD(ROW()),M5-L5,SUMPRODUCT(cc*dd)))</f>
        <v>7641</v>
      </c>
      <c r="O5" s="4">
        <f>IF(bb&gt;COUNTIF(Т1[[s/n]:[s/n]],aa),"",IF(ISEVEN(TEXT(COLUMN(),"[&gt;8];0;1"))*ISODD(ROW()),N5-M5,SUMPRODUCT(cc*dd)))</f>
        <v>157508</v>
      </c>
      <c r="P5" s="6">
        <f>IF(bb&gt;COUNTIF(Т1[[s/n]:[s/n]],aa),"",IF(ISEVEN(TEXT(COLUMN(),"[&gt;8];0;1"))*ISODD(ROW()),O5-N5,SUMPRODUCT(cc*dd)))</f>
        <v>149867</v>
      </c>
      <c r="Q5" s="4">
        <f>IF(bb&gt;COUNTIF(Т1[[s/n]:[s/n]],aa),"",IF(ISEVEN(TEXT(COLUMN(),"[&gt;8];0;1"))*ISODD(ROW()),P5-O5,SUMPRODUCT(cc*dd)))</f>
        <v>161422</v>
      </c>
      <c r="R5" s="6">
        <f>IF(bb&gt;COUNTIF(Т1[[s/n]:[s/n]],aa),"",IF(ISEVEN(TEXT(COLUMN(),"[&gt;8];0;1"))*ISODD(ROW()),Q5-P5,SUMPRODUCT(cc*dd)))</f>
        <v>11555</v>
      </c>
      <c r="S5" s="4">
        <f>IF(bb&gt;COUNTIF(Т1[[s/n]:[s/n]],aa),"",IF(ISEVEN(TEXT(COLUMN(),"[&gt;8];0;1"))*ISODD(ROW()),R5-Q5,SUMPRODUCT(cc*dd)))</f>
        <v>164945</v>
      </c>
      <c r="T5" s="6">
        <f>IF(bb&gt;COUNTIF(Т1[[s/n]:[s/n]],aa),"",IF(ISEVEN(TEXT(COLUMN(),"[&gt;8];0;1"))*ISODD(ROW()),S5-R5,SUMPRODUCT(cc*dd)))</f>
        <v>153390</v>
      </c>
      <c r="U5" s="4">
        <f>IF(bb&gt;COUNTIF(Т1[[s/n]:[s/n]],aa),"",IF(ISEVEN(TEXT(COLUMN(),"[&gt;8];0;1"))*ISODD(ROW()),T5-S5,SUMPRODUCT(cc*dd)))</f>
        <v>168160</v>
      </c>
      <c r="V5" s="6">
        <f>IF(bb&gt;COUNTIF(Т1[[s/n]:[s/n]],aa),"",IF(ISEVEN(TEXT(COLUMN(),"[&gt;8];0;1"))*ISODD(ROW()),U5-T5,SUMPRODUCT(cc*dd)))</f>
        <v>14770</v>
      </c>
      <c r="W5" s="4" t="str">
        <f>IF(bb&gt;COUNTIF(Т1[[s/n]:[s/n]],aa),"",IF(ISEVEN(TEXT(COLUMN(),"[&gt;8];0;1"))*ISODD(ROW()),V5-U5,SUMPRODUCT(cc*dd)))</f>
        <v/>
      </c>
      <c r="X5" s="6" t="str">
        <f>IF(bb&gt;COUNTIF(Т1[[s/n]:[s/n]],aa),"",IF(ISEVEN(TEXT(COLUMN(),"[&gt;8];0;1"))*ISODD(ROW()),W5-V5,SUMPRODUCT(cc*dd)))</f>
        <v/>
      </c>
      <c r="Y5" s="4" t="str">
        <f>IF(bb&gt;COUNTIF(Т1[[s/n]:[s/n]],aa),"",IF(ISEVEN(TEXT(COLUMN(),"[&gt;8];0;1"))*ISODD(ROW()),X5-W5,SUMPRODUCT(cc*dd)))</f>
        <v/>
      </c>
      <c r="Z5" s="6" t="str">
        <f>IF(bb&gt;COUNTIF(Т1[[s/n]:[s/n]],aa),"",IF(ISEVEN(TEXT(COLUMN(),"[&gt;8];0;1"))*ISODD(ROW()),Y5-X5,SUMPRODUCT(cc*dd)))</f>
        <v/>
      </c>
      <c r="AA5" s="4" t="str">
        <f>IF(bb&gt;COUNTIF(Т1[[s/n]:[s/n]],aa),"",IF(ISEVEN(TEXT(COLUMN(),"[&gt;8];0;1"))*ISODD(ROW()),Z5-Y5,SUMPRODUCT(cc*dd)))</f>
        <v/>
      </c>
      <c r="AB5" s="6" t="str">
        <f>IF(bb&gt;COUNTIF(Т1[[s/n]:[s/n]],aa),"",IF(ISEVEN(TEXT(COLUMN(),"[&gt;8];0;1"))*ISODD(ROW()),AA5-Z5,SUMPRODUCT(cc*dd)))</f>
        <v/>
      </c>
    </row>
    <row r="6" spans="1:28" ht="14.45" customHeight="1">
      <c r="A6" s="13" t="s">
        <v>15</v>
      </c>
      <c r="B6" s="15" t="s">
        <v>7</v>
      </c>
      <c r="C6" s="17" t="s">
        <v>5</v>
      </c>
      <c r="D6" s="19"/>
      <c r="E6" s="21"/>
      <c r="F6" s="21"/>
      <c r="G6" s="2" t="str">
        <f>VLOOKUP(A6,Т1[],6,)&amp;"-"&amp;VLOOKUP(VLOOKUP(A6,Т1[],6,),Т2[],2,)</f>
        <v>CE255X-12500</v>
      </c>
      <c r="H6" s="3">
        <f>IF(bb&gt;COUNTIF(Т1[[s/n]:[s/n]],aa),"",IF(ISEVEN(TEXT(COLUMN(),"[&gt;8];0;1"))*ISODD(ROW()),G6-F6,SUMPRODUCT(cc*dd)))</f>
        <v>42433</v>
      </c>
      <c r="I6" s="3">
        <f>IF(bb&gt;COUNTIF(Т1[[s/n]:[s/n]],aa),"",IF(ISEVEN(TEXT(COLUMN(),"[&gt;8];0;1"))*ISODD(ROW()),H6-G6,SUMPRODUCT(cc*dd)))</f>
        <v>42452</v>
      </c>
      <c r="J6" s="7">
        <f>IF(bb&gt;COUNTIF(Т1[[s/n]:[s/n]],aa),"",IF(ISEVEN(TEXT(COLUMN(),"[&gt;8];0;1"))*ISODD(ROW()),I6-H6,SUMPRODUCT(cc*dd)))</f>
        <v>9269366</v>
      </c>
      <c r="K6" s="3">
        <f>IF(bb&gt;COUNTIF(Т1[[s/n]:[s/n]],aa),"",IF(ISEVEN(TEXT(COLUMN(),"[&gt;8];0;1"))*ISODD(ROW()),J6-I6,SUMPRODUCT(cc*dd)))</f>
        <v>42471</v>
      </c>
      <c r="L6" s="7">
        <f>IF(bb&gt;COUNTIF(Т1[[s/n]:[s/n]],aa),"",IF(ISEVEN(TEXT(COLUMN(),"[&gt;8];0;1"))*ISODD(ROW()),K6-J6,SUMPRODUCT(cc*dd)))</f>
        <v>9329934</v>
      </c>
      <c r="M6" s="3">
        <f>IF(bb&gt;COUNTIF(Т1[[s/n]:[s/n]],aa),"",IF(ISEVEN(TEXT(COLUMN(),"[&gt;8];0;1"))*ISODD(ROW()),L6-K6,SUMPRODUCT(cc*dd)))</f>
        <v>42479</v>
      </c>
      <c r="N6" s="7">
        <f>IF(bb&gt;COUNTIF(Т1[[s/n]:[s/n]],aa),"",IF(ISEVEN(TEXT(COLUMN(),"[&gt;8];0;1"))*ISODD(ROW()),M6-L6,SUMPRODUCT(cc*dd)))</f>
        <v>9357018</v>
      </c>
      <c r="O6" s="3">
        <f>IF(bb&gt;COUNTIF(Т1[[s/n]:[s/n]],aa),"",IF(ISEVEN(TEXT(COLUMN(),"[&gt;8];0;1"))*ISODD(ROW()),N6-M6,SUMPRODUCT(cc*dd)))</f>
        <v>42510</v>
      </c>
      <c r="P6" s="7">
        <f>IF(bb&gt;COUNTIF(Т1[[s/n]:[s/n]],aa),"",IF(ISEVEN(TEXT(COLUMN(),"[&gt;8];0;1"))*ISODD(ROW()),O6-N6,SUMPRODUCT(cc*dd)))</f>
        <v>9451678</v>
      </c>
      <c r="Q6" s="3">
        <f>IF(bb&gt;COUNTIF(Т1[[s/n]:[s/n]],aa),"",IF(ISEVEN(TEXT(COLUMN(),"[&gt;8];0;1"))*ISODD(ROW()),P6-O6,SUMPRODUCT(cc*dd)))</f>
        <v>42559</v>
      </c>
      <c r="R6" s="7">
        <f>IF(bb&gt;COUNTIF(Т1[[s/n]:[s/n]],aa),"",IF(ISEVEN(TEXT(COLUMN(),"[&gt;8];0;1"))*ISODD(ROW()),Q6-P6,SUMPRODUCT(cc*dd)))</f>
        <v>9596579</v>
      </c>
      <c r="S6" s="3">
        <f>IF(bb&gt;COUNTIF(Т1[[s/n]:[s/n]],aa),"",IF(ISEVEN(TEXT(COLUMN(),"[&gt;8];0;1"))*ISODD(ROW()),R6-Q6,SUMPRODUCT(cc*dd)))</f>
        <v>42598</v>
      </c>
      <c r="T6" s="7">
        <f>IF(bb&gt;COUNTIF(Т1[[s/n]:[s/n]],aa),"",IF(ISEVEN(TEXT(COLUMN(),"[&gt;8];0;1"))*ISODD(ROW()),S6-R6,SUMPRODUCT(cc*dd)))</f>
        <v>9736002</v>
      </c>
      <c r="U6" s="3" t="str">
        <f>IF(bb&gt;COUNTIF(Т1[[s/n]:[s/n]],aa),"",IF(ISEVEN(TEXT(COLUMN(),"[&gt;8];0;1"))*ISODD(ROW()),T6-S6,SUMPRODUCT(cc*dd)))</f>
        <v/>
      </c>
      <c r="V6" s="7" t="str">
        <f>IF(bb&gt;COUNTIF(Т1[[s/n]:[s/n]],aa),"",IF(ISEVEN(TEXT(COLUMN(),"[&gt;8];0;1"))*ISODD(ROW()),U6-T6,SUMPRODUCT(cc*dd)))</f>
        <v/>
      </c>
      <c r="W6" s="3" t="str">
        <f>IF(bb&gt;COUNTIF(Т1[[s/n]:[s/n]],aa),"",IF(ISEVEN(TEXT(COLUMN(),"[&gt;8];0;1"))*ISODD(ROW()),V6-U6,SUMPRODUCT(cc*dd)))</f>
        <v/>
      </c>
      <c r="X6" s="7" t="str">
        <f>IF(bb&gt;COUNTIF(Т1[[s/n]:[s/n]],aa),"",IF(ISEVEN(TEXT(COLUMN(),"[&gt;8];0;1"))*ISODD(ROW()),W6-V6,SUMPRODUCT(cc*dd)))</f>
        <v/>
      </c>
      <c r="Y6" s="3" t="str">
        <f>IF(bb&gt;COUNTIF(Т1[[s/n]:[s/n]],aa),"",IF(ISEVEN(TEXT(COLUMN(),"[&gt;8];0;1"))*ISODD(ROW()),X6-W6,SUMPRODUCT(cc*dd)))</f>
        <v/>
      </c>
      <c r="Z6" s="7" t="str">
        <f>IF(bb&gt;COUNTIF(Т1[[s/n]:[s/n]],aa),"",IF(ISEVEN(TEXT(COLUMN(),"[&gt;8];0;1"))*ISODD(ROW()),Y6-X6,SUMPRODUCT(cc*dd)))</f>
        <v/>
      </c>
      <c r="AA6" s="3" t="str">
        <f>IF(bb&gt;COUNTIF(Т1[[s/n]:[s/n]],aa),"",IF(ISEVEN(TEXT(COLUMN(),"[&gt;8];0;1"))*ISODD(ROW()),Z6-Y6,SUMPRODUCT(cc*dd)))</f>
        <v/>
      </c>
      <c r="AB6" s="7" t="str">
        <f>IF(bb&gt;COUNTIF(Т1[[s/n]:[s/n]],aa),"",IF(ISEVEN(TEXT(COLUMN(),"[&gt;8];0;1"))*ISODD(ROW()),AA6-Z6,SUMPRODUCT(cc*dd)))</f>
        <v/>
      </c>
    </row>
    <row r="7" spans="1:28" ht="15.75" thickBot="1">
      <c r="A7" s="14"/>
      <c r="B7" s="16"/>
      <c r="C7" s="18"/>
      <c r="D7" s="20"/>
      <c r="E7" s="22"/>
      <c r="F7" s="22"/>
      <c r="G7" s="8"/>
      <c r="H7" s="4">
        <f>IF(bb&gt;COUNTIF(Т1[[s/n]:[s/n]],aa),"",IF(ISEVEN(TEXT(COLUMN(),"[&gt;8];0;1"))*ISODD(ROW()),G7-F7,SUMPRODUCT(cc*dd)))</f>
        <v>180874</v>
      </c>
      <c r="I7" s="4">
        <f>IF(bb&gt;COUNTIF(Т1[[s/n]:[s/n]],aa),"",IF(ISEVEN(TEXT(COLUMN(),"[&gt;8];0;1"))*ISODD(ROW()),H7-G7,SUMPRODUCT(cc*dd)))</f>
        <v>188065</v>
      </c>
      <c r="J7" s="6">
        <f>IF(bb&gt;COUNTIF(Т1[[s/n]:[s/n]],aa),"",IF(ISEVEN(TEXT(COLUMN(),"[&gt;8];0;1"))*ISODD(ROW()),I7-H7,SUMPRODUCT(cc*dd)))</f>
        <v>7191</v>
      </c>
      <c r="K7" s="4">
        <f>IF(bb&gt;COUNTIF(Т1[[s/n]:[s/n]],aa),"",IF(ISEVEN(TEXT(COLUMN(),"[&gt;8];0;1"))*ISODD(ROW()),J7-I7,SUMPRODUCT(cc*dd)))</f>
        <v>193072</v>
      </c>
      <c r="L7" s="6">
        <f>IF(bb&gt;COUNTIF(Т1[[s/n]:[s/n]],aa),"",IF(ISEVEN(TEXT(COLUMN(),"[&gt;8];0;1"))*ISODD(ROW()),K7-J7,SUMPRODUCT(cc*dd)))</f>
        <v>185881</v>
      </c>
      <c r="M7" s="4">
        <f>IF(bb&gt;COUNTIF(Т1[[s/n]:[s/n]],aa),"",IF(ISEVEN(TEXT(COLUMN(),"[&gt;8];0;1"))*ISODD(ROW()),L7-K7,SUMPRODUCT(cc*dd)))</f>
        <v>196577</v>
      </c>
      <c r="N7" s="6">
        <f>IF(bb&gt;COUNTIF(Т1[[s/n]:[s/n]],aa),"",IF(ISEVEN(TEXT(COLUMN(),"[&gt;8];0;1"))*ISODD(ROW()),M7-L7,SUMPRODUCT(cc*dd)))</f>
        <v>10696</v>
      </c>
      <c r="O7" s="4">
        <f>IF(bb&gt;COUNTIF(Т1[[s/n]:[s/n]],aa),"",IF(ISEVEN(TEXT(COLUMN(),"[&gt;8];0;1"))*ISODD(ROW()),N7-M7,SUMPRODUCT(cc*dd)))</f>
        <v>203673</v>
      </c>
      <c r="P7" s="6">
        <f>IF(bb&gt;COUNTIF(Т1[[s/n]:[s/n]],aa),"",IF(ISEVEN(TEXT(COLUMN(),"[&gt;8];0;1"))*ISODD(ROW()),O7-N7,SUMPRODUCT(cc*dd)))</f>
        <v>192977</v>
      </c>
      <c r="Q7" s="4">
        <f>IF(bb&gt;COUNTIF(Т1[[s/n]:[s/n]],aa),"",IF(ISEVEN(TEXT(COLUMN(),"[&gt;8];0;1"))*ISODD(ROW()),P7-O7,SUMPRODUCT(cc*dd)))</f>
        <v>213270</v>
      </c>
      <c r="R7" s="6">
        <f>IF(bb&gt;COUNTIF(Т1[[s/n]:[s/n]],aa),"",IF(ISEVEN(TEXT(COLUMN(),"[&gt;8];0;1"))*ISODD(ROW()),Q7-P7,SUMPRODUCT(cc*dd)))</f>
        <v>20293</v>
      </c>
      <c r="S7" s="4">
        <f>IF(bb&gt;COUNTIF(Т1[[s/n]:[s/n]],aa),"",IF(ISEVEN(TEXT(COLUMN(),"[&gt;8];0;1"))*ISODD(ROW()),R7-Q7,SUMPRODUCT(cc*dd)))</f>
        <v>223446</v>
      </c>
      <c r="T7" s="6">
        <f>IF(bb&gt;COUNTIF(Т1[[s/n]:[s/n]],aa),"",IF(ISEVEN(TEXT(COLUMN(),"[&gt;8];0;1"))*ISODD(ROW()),S7-R7,SUMPRODUCT(cc*dd)))</f>
        <v>203153</v>
      </c>
      <c r="U7" s="4" t="str">
        <f>IF(bb&gt;COUNTIF(Т1[[s/n]:[s/n]],aa),"",IF(ISEVEN(TEXT(COLUMN(),"[&gt;8];0;1"))*ISODD(ROW()),T7-S7,SUMPRODUCT(cc*dd)))</f>
        <v/>
      </c>
      <c r="V7" s="6" t="str">
        <f>IF(bb&gt;COUNTIF(Т1[[s/n]:[s/n]],aa),"",IF(ISEVEN(TEXT(COLUMN(),"[&gt;8];0;1"))*ISODD(ROW()),U7-T7,SUMPRODUCT(cc*dd)))</f>
        <v/>
      </c>
      <c r="W7" s="4" t="str">
        <f>IF(bb&gt;COUNTIF(Т1[[s/n]:[s/n]],aa),"",IF(ISEVEN(TEXT(COLUMN(),"[&gt;8];0;1"))*ISODD(ROW()),V7-U7,SUMPRODUCT(cc*dd)))</f>
        <v/>
      </c>
      <c r="X7" s="6" t="str">
        <f>IF(bb&gt;COUNTIF(Т1[[s/n]:[s/n]],aa),"",IF(ISEVEN(TEXT(COLUMN(),"[&gt;8];0;1"))*ISODD(ROW()),W7-V7,SUMPRODUCT(cc*dd)))</f>
        <v/>
      </c>
      <c r="Y7" s="4" t="str">
        <f>IF(bb&gt;COUNTIF(Т1[[s/n]:[s/n]],aa),"",IF(ISEVEN(TEXT(COLUMN(),"[&gt;8];0;1"))*ISODD(ROW()),X7-W7,SUMPRODUCT(cc*dd)))</f>
        <v/>
      </c>
      <c r="Z7" s="6" t="str">
        <f>IF(bb&gt;COUNTIF(Т1[[s/n]:[s/n]],aa),"",IF(ISEVEN(TEXT(COLUMN(),"[&gt;8];0;1"))*ISODD(ROW()),Y7-X7,SUMPRODUCT(cc*dd)))</f>
        <v/>
      </c>
      <c r="AA7" s="4" t="str">
        <f>IF(bb&gt;COUNTIF(Т1[[s/n]:[s/n]],aa),"",IF(ISEVEN(TEXT(COLUMN(),"[&gt;8];0;1"))*ISODD(ROW()),Z7-Y7,SUMPRODUCT(cc*dd)))</f>
        <v/>
      </c>
      <c r="AB7" s="6" t="str">
        <f>IF(bb&gt;COUNTIF(Т1[[s/n]:[s/n]],aa),"",IF(ISEVEN(TEXT(COLUMN(),"[&gt;8];0;1"))*ISODD(ROW()),AA7-Z7,SUMPRODUCT(cc*dd)))</f>
        <v/>
      </c>
    </row>
    <row r="8" spans="1:28">
      <c r="J8" t="s">
        <v>26</v>
      </c>
    </row>
    <row r="11" spans="1:28">
      <c r="H11" t="s">
        <v>27</v>
      </c>
    </row>
    <row r="12" spans="1:28">
      <c r="H12" t="s">
        <v>28</v>
      </c>
    </row>
  </sheetData>
  <sheetProtection formatCells="0" formatColumns="0" formatRows="0" insertColumns="0" insertRows="0" insertHyperlinks="0" deleteColumns="0" deleteRows="0" sort="0" autoFilter="0" pivotTables="0"/>
  <autoFilter ref="A1:F7"/>
  <customSheetViews>
    <customSheetView guid="{1B75019F-FA8E-4CA3-9ED8-BB330730A568}" topLeftCell="A34">
      <selection activeCell="H61" sqref="H61"/>
      <pageMargins left="0.7" right="0.7" top="0.75" bottom="0.75" header="0.3" footer="0.3"/>
      <pageSetup paperSize="9" orientation="portrait" r:id="rId1"/>
    </customSheetView>
  </customSheetViews>
  <mergeCells count="18">
    <mergeCell ref="E4:E5"/>
    <mergeCell ref="C2:C3"/>
    <mergeCell ref="D2:D3"/>
    <mergeCell ref="E2:E3"/>
    <mergeCell ref="F6:F7"/>
    <mergeCell ref="E6:E7"/>
    <mergeCell ref="F2:F3"/>
    <mergeCell ref="F4:F5"/>
    <mergeCell ref="A6:A7"/>
    <mergeCell ref="B6:B7"/>
    <mergeCell ref="C6:C7"/>
    <mergeCell ref="D6:D7"/>
    <mergeCell ref="A2:A3"/>
    <mergeCell ref="B2:B3"/>
    <mergeCell ref="A4:A5"/>
    <mergeCell ref="B4:B5"/>
    <mergeCell ref="C4:C5"/>
    <mergeCell ref="D4:D5"/>
  </mergeCells>
  <conditionalFormatting sqref="A6 A4 A8:A1048576 A1:A2">
    <cfRule type="duplicateValues" dxfId="2" priority="125"/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sqref="A1:H1"/>
    </sheetView>
  </sheetViews>
  <sheetFormatPr defaultRowHeight="15"/>
  <cols>
    <col min="1" max="1" width="13.28515625" customWidth="1"/>
    <col min="2" max="2" width="14" customWidth="1"/>
    <col min="3" max="3" width="12.28515625" customWidth="1"/>
    <col min="4" max="4" width="16.5703125" customWidth="1"/>
    <col min="5" max="5" width="20.7109375" customWidth="1"/>
    <col min="6" max="6" width="14.42578125" customWidth="1"/>
    <col min="7" max="7" width="11.28515625" customWidth="1"/>
  </cols>
  <sheetData>
    <row r="1" spans="1:8">
      <c r="A1" s="25" t="s">
        <v>8</v>
      </c>
      <c r="B1" s="26" t="s">
        <v>10</v>
      </c>
      <c r="C1" s="26" t="s">
        <v>9</v>
      </c>
      <c r="D1" s="26" t="s">
        <v>11</v>
      </c>
      <c r="E1" s="26" t="s">
        <v>1</v>
      </c>
      <c r="F1" s="26" t="s">
        <v>22</v>
      </c>
      <c r="G1" s="27" t="s">
        <v>0</v>
      </c>
      <c r="H1" s="26" t="s">
        <v>29</v>
      </c>
    </row>
    <row r="2" spans="1:8">
      <c r="A2" s="23" t="s">
        <v>15</v>
      </c>
      <c r="B2" s="9">
        <v>9217116</v>
      </c>
      <c r="C2" s="11">
        <v>42433</v>
      </c>
      <c r="D2" s="9">
        <v>180874</v>
      </c>
      <c r="E2" s="9" t="s">
        <v>12</v>
      </c>
      <c r="F2" s="9" t="s">
        <v>16</v>
      </c>
      <c r="G2" s="24" t="s">
        <v>21</v>
      </c>
      <c r="H2" s="40">
        <f>COUNTIFS([s/n],Т1[[#This Row],[s/n]],[Дата],"&lt;"&amp;Т1[[#This Row],[Дата]])+1</f>
        <v>1</v>
      </c>
    </row>
    <row r="3" spans="1:8">
      <c r="A3" s="23" t="s">
        <v>14</v>
      </c>
      <c r="B3" s="10">
        <v>9352412</v>
      </c>
      <c r="C3" s="11">
        <v>42478</v>
      </c>
      <c r="D3" s="10">
        <v>172392</v>
      </c>
      <c r="E3" s="9" t="s">
        <v>12</v>
      </c>
      <c r="F3" s="9" t="s">
        <v>16</v>
      </c>
      <c r="G3" s="24" t="s">
        <v>20</v>
      </c>
      <c r="H3" s="41">
        <f>COUNTIFS([s/n],Т1[[#This Row],[s/n]],[Дата],"&lt;"&amp;Т1[[#This Row],[Дата]])+1</f>
        <v>3</v>
      </c>
    </row>
    <row r="4" spans="1:8">
      <c r="A4" s="23" t="s">
        <v>15</v>
      </c>
      <c r="B4" s="10">
        <v>9269366</v>
      </c>
      <c r="C4" s="11">
        <v>42452</v>
      </c>
      <c r="D4" s="10">
        <v>188065</v>
      </c>
      <c r="E4" s="9" t="s">
        <v>12</v>
      </c>
      <c r="F4" s="9" t="s">
        <v>16</v>
      </c>
      <c r="G4" s="24" t="s">
        <v>21</v>
      </c>
      <c r="H4" s="41">
        <f>COUNTIFS([s/n],Т1[[#This Row],[s/n]],[Дата],"&lt;"&amp;Т1[[#This Row],[Дата]])+1</f>
        <v>2</v>
      </c>
    </row>
    <row r="5" spans="1:8">
      <c r="A5" s="23" t="s">
        <v>14</v>
      </c>
      <c r="B5" s="9">
        <v>9285636</v>
      </c>
      <c r="C5" s="11">
        <v>42458</v>
      </c>
      <c r="D5" s="9">
        <v>160193</v>
      </c>
      <c r="E5" s="9" t="s">
        <v>12</v>
      </c>
      <c r="F5" s="9" t="s">
        <v>16</v>
      </c>
      <c r="G5" s="24" t="s">
        <v>20</v>
      </c>
      <c r="H5" s="41">
        <f>COUNTIFS([s/n],Т1[[#This Row],[s/n]],[Дата],"&lt;"&amp;Т1[[#This Row],[Дата]])+1</f>
        <v>1</v>
      </c>
    </row>
    <row r="6" spans="1:8">
      <c r="A6" s="23" t="s">
        <v>13</v>
      </c>
      <c r="B6" s="10">
        <v>9295290</v>
      </c>
      <c r="C6" s="11">
        <v>42460</v>
      </c>
      <c r="D6" s="10">
        <v>142902</v>
      </c>
      <c r="E6" s="9" t="s">
        <v>18</v>
      </c>
      <c r="F6" s="9" t="s">
        <v>19</v>
      </c>
      <c r="G6" s="24" t="s">
        <v>21</v>
      </c>
      <c r="H6" s="41">
        <f>COUNTIFS([s/n],Т1[[#This Row],[s/n]],[Дата],"&lt;"&amp;Т1[[#This Row],[Дата]])+1</f>
        <v>1</v>
      </c>
    </row>
    <row r="7" spans="1:8">
      <c r="A7" s="23" t="s">
        <v>15</v>
      </c>
      <c r="B7" s="10">
        <v>9329934</v>
      </c>
      <c r="C7" s="11">
        <v>42471</v>
      </c>
      <c r="D7" s="10">
        <v>193072</v>
      </c>
      <c r="E7" s="9" t="s">
        <v>12</v>
      </c>
      <c r="F7" s="9" t="s">
        <v>16</v>
      </c>
      <c r="G7" s="24" t="s">
        <v>21</v>
      </c>
      <c r="H7" s="41">
        <f>COUNTIFS([s/n],Т1[[#This Row],[s/n]],[Дата],"&lt;"&amp;Т1[[#This Row],[Дата]])+1</f>
        <v>3</v>
      </c>
    </row>
    <row r="8" spans="1:8">
      <c r="A8" s="23" t="s">
        <v>14</v>
      </c>
      <c r="B8" s="10">
        <v>9328409</v>
      </c>
      <c r="C8" s="11">
        <v>42471</v>
      </c>
      <c r="D8" s="10">
        <v>165896</v>
      </c>
      <c r="E8" s="9" t="s">
        <v>12</v>
      </c>
      <c r="F8" s="9" t="s">
        <v>16</v>
      </c>
      <c r="G8" s="24" t="s">
        <v>20</v>
      </c>
      <c r="H8" s="41">
        <f>COUNTIFS([s/n],Т1[[#This Row],[s/n]],[Дата],"&lt;"&amp;Т1[[#This Row],[Дата]])+1</f>
        <v>2</v>
      </c>
    </row>
    <row r="9" spans="1:8">
      <c r="A9" s="23" t="s">
        <v>13</v>
      </c>
      <c r="B9" s="10">
        <v>9353631</v>
      </c>
      <c r="C9" s="11">
        <v>42478</v>
      </c>
      <c r="D9" s="10">
        <v>146890</v>
      </c>
      <c r="E9" s="9" t="s">
        <v>18</v>
      </c>
      <c r="F9" s="9" t="s">
        <v>19</v>
      </c>
      <c r="G9" s="24" t="s">
        <v>21</v>
      </c>
      <c r="H9" s="41">
        <f>COUNTIFS([s/n],Т1[[#This Row],[s/n]],[Дата],"&lt;"&amp;Т1[[#This Row],[Дата]])+1</f>
        <v>2</v>
      </c>
    </row>
    <row r="10" spans="1:8">
      <c r="A10" s="23" t="s">
        <v>15</v>
      </c>
      <c r="B10" s="10">
        <v>9357018</v>
      </c>
      <c r="C10" s="11">
        <v>42479</v>
      </c>
      <c r="D10" s="10">
        <v>196577</v>
      </c>
      <c r="E10" s="9" t="s">
        <v>12</v>
      </c>
      <c r="F10" s="9" t="s">
        <v>16</v>
      </c>
      <c r="G10" s="24" t="s">
        <v>21</v>
      </c>
      <c r="H10" s="41">
        <f>COUNTIFS([s/n],Т1[[#This Row],[s/n]],[Дата],"&lt;"&amp;Т1[[#This Row],[Дата]])+1</f>
        <v>4</v>
      </c>
    </row>
    <row r="11" spans="1:8">
      <c r="A11" s="23" t="s">
        <v>13</v>
      </c>
      <c r="B11" s="10">
        <v>9387131</v>
      </c>
      <c r="C11" s="11">
        <v>42487</v>
      </c>
      <c r="D11" s="9">
        <v>148965</v>
      </c>
      <c r="E11" s="9" t="s">
        <v>18</v>
      </c>
      <c r="F11" s="9" t="s">
        <v>19</v>
      </c>
      <c r="G11" s="24" t="s">
        <v>21</v>
      </c>
      <c r="H11" s="41">
        <f>COUNTIFS([s/n],Т1[[#This Row],[s/n]],[Дата],"&lt;"&amp;Т1[[#This Row],[Дата]])+1</f>
        <v>3</v>
      </c>
    </row>
    <row r="12" spans="1:8">
      <c r="A12" s="23" t="s">
        <v>13</v>
      </c>
      <c r="B12" s="10">
        <v>9437253</v>
      </c>
      <c r="C12" s="11">
        <v>42506</v>
      </c>
      <c r="D12" s="9">
        <v>152618</v>
      </c>
      <c r="E12" s="9" t="s">
        <v>18</v>
      </c>
      <c r="F12" s="9" t="s">
        <v>19</v>
      </c>
      <c r="G12" s="24" t="s">
        <v>21</v>
      </c>
      <c r="H12" s="41">
        <f>COUNTIFS([s/n],Т1[[#This Row],[s/n]],[Дата],"&lt;"&amp;Т1[[#This Row],[Дата]])+1</f>
        <v>4</v>
      </c>
    </row>
    <row r="13" spans="1:8">
      <c r="A13" s="23" t="s">
        <v>14</v>
      </c>
      <c r="B13" s="9">
        <v>9441450</v>
      </c>
      <c r="C13" s="11">
        <v>42507</v>
      </c>
      <c r="D13" s="9">
        <v>179044</v>
      </c>
      <c r="E13" s="9" t="s">
        <v>12</v>
      </c>
      <c r="F13" s="9" t="s">
        <v>16</v>
      </c>
      <c r="G13" s="24" t="s">
        <v>20</v>
      </c>
      <c r="H13" s="41">
        <f>COUNTIFS([s/n],Т1[[#This Row],[s/n]],[Дата],"&lt;"&amp;Т1[[#This Row],[Дата]])+1</f>
        <v>4</v>
      </c>
    </row>
    <row r="14" spans="1:8">
      <c r="A14" s="23" t="s">
        <v>15</v>
      </c>
      <c r="B14" s="9">
        <v>9451678</v>
      </c>
      <c r="C14" s="11">
        <v>42510</v>
      </c>
      <c r="D14" s="9">
        <v>203673</v>
      </c>
      <c r="E14" s="9" t="s">
        <v>12</v>
      </c>
      <c r="F14" s="9" t="s">
        <v>16</v>
      </c>
      <c r="G14" s="24" t="s">
        <v>21</v>
      </c>
      <c r="H14" s="41">
        <f>COUNTIFS([s/n],Т1[[#This Row],[s/n]],[Дата],"&lt;"&amp;Т1[[#This Row],[Дата]])+1</f>
        <v>5</v>
      </c>
    </row>
    <row r="15" spans="1:8">
      <c r="A15" s="23" t="s">
        <v>14</v>
      </c>
      <c r="B15" s="9">
        <v>9461708</v>
      </c>
      <c r="C15" s="11">
        <v>42514</v>
      </c>
      <c r="D15" s="9">
        <v>184093</v>
      </c>
      <c r="E15" s="9" t="s">
        <v>12</v>
      </c>
      <c r="F15" s="9" t="s">
        <v>16</v>
      </c>
      <c r="G15" s="24" t="s">
        <v>20</v>
      </c>
      <c r="H15" s="41">
        <f>COUNTIFS([s/n],Т1[[#This Row],[s/n]],[Дата],"&lt;"&amp;Т1[[#This Row],[Дата]])+1</f>
        <v>5</v>
      </c>
    </row>
    <row r="16" spans="1:8">
      <c r="A16" s="23" t="s">
        <v>13</v>
      </c>
      <c r="B16" s="9">
        <v>9548001</v>
      </c>
      <c r="C16" s="11">
        <v>42543</v>
      </c>
      <c r="D16" s="9">
        <v>157508</v>
      </c>
      <c r="E16" s="9" t="s">
        <v>18</v>
      </c>
      <c r="F16" s="9" t="s">
        <v>19</v>
      </c>
      <c r="G16" s="24" t="s">
        <v>21</v>
      </c>
      <c r="H16" s="41">
        <f>COUNTIFS([s/n],Т1[[#This Row],[s/n]],[Дата],"&lt;"&amp;Т1[[#This Row],[Дата]])+1</f>
        <v>5</v>
      </c>
    </row>
    <row r="17" spans="1:8">
      <c r="A17" s="23" t="s">
        <v>14</v>
      </c>
      <c r="B17" s="9">
        <v>9528338</v>
      </c>
      <c r="C17" s="11">
        <v>42537</v>
      </c>
      <c r="D17" s="9">
        <v>188544</v>
      </c>
      <c r="E17" s="9" t="s">
        <v>12</v>
      </c>
      <c r="F17" s="9" t="s">
        <v>16</v>
      </c>
      <c r="G17" s="24" t="s">
        <v>20</v>
      </c>
      <c r="H17" s="41">
        <f>COUNTIFS([s/n],Т1[[#This Row],[s/n]],[Дата],"&lt;"&amp;Т1[[#This Row],[Дата]])+1</f>
        <v>6</v>
      </c>
    </row>
    <row r="18" spans="1:8">
      <c r="A18" s="23" t="s">
        <v>14</v>
      </c>
      <c r="B18" s="9">
        <v>9597052</v>
      </c>
      <c r="C18" s="11">
        <v>42559</v>
      </c>
      <c r="D18" s="9">
        <v>193933</v>
      </c>
      <c r="E18" s="9" t="s">
        <v>12</v>
      </c>
      <c r="F18" s="9" t="s">
        <v>16</v>
      </c>
      <c r="G18" s="24" t="s">
        <v>20</v>
      </c>
      <c r="H18" s="41">
        <f>COUNTIFS([s/n],Т1[[#This Row],[s/n]],[Дата],"&lt;"&amp;Т1[[#This Row],[Дата]])+1</f>
        <v>7</v>
      </c>
    </row>
    <row r="19" spans="1:8">
      <c r="A19" s="23" t="s">
        <v>15</v>
      </c>
      <c r="B19" s="9">
        <v>9596579</v>
      </c>
      <c r="C19" s="11">
        <v>42559</v>
      </c>
      <c r="D19" s="9">
        <v>213270</v>
      </c>
      <c r="E19" s="9" t="s">
        <v>12</v>
      </c>
      <c r="F19" s="9" t="s">
        <v>16</v>
      </c>
      <c r="G19" s="24" t="s">
        <v>21</v>
      </c>
      <c r="H19" s="41">
        <f>COUNTIFS([s/n],Т1[[#This Row],[s/n]],[Дата],"&lt;"&amp;Т1[[#This Row],[Дата]])+1</f>
        <v>6</v>
      </c>
    </row>
    <row r="20" spans="1:8">
      <c r="A20" s="23" t="s">
        <v>14</v>
      </c>
      <c r="B20" s="9">
        <v>9611748</v>
      </c>
      <c r="C20" s="11">
        <v>42564</v>
      </c>
      <c r="D20" s="9">
        <v>198194</v>
      </c>
      <c r="E20" s="10" t="s">
        <v>12</v>
      </c>
      <c r="F20" s="9" t="s">
        <v>16</v>
      </c>
      <c r="G20" s="24" t="s">
        <v>20</v>
      </c>
      <c r="H20" s="41">
        <f>COUNTIFS([s/n],Т1[[#This Row],[s/n]],[Дата],"&lt;"&amp;Т1[[#This Row],[Дата]])+1</f>
        <v>8</v>
      </c>
    </row>
    <row r="21" spans="1:8">
      <c r="A21" s="23" t="s">
        <v>14</v>
      </c>
      <c r="B21" s="9">
        <v>9620715</v>
      </c>
      <c r="C21" s="11">
        <v>42566</v>
      </c>
      <c r="D21" s="9">
        <v>201803</v>
      </c>
      <c r="E21" s="10" t="s">
        <v>12</v>
      </c>
      <c r="F21" s="9" t="s">
        <v>16</v>
      </c>
      <c r="G21" s="24" t="s">
        <v>20</v>
      </c>
      <c r="H21" s="41">
        <f>COUNTIFS([s/n],Т1[[#This Row],[s/n]],[Дата],"&lt;"&amp;Т1[[#This Row],[Дата]])+1</f>
        <v>9</v>
      </c>
    </row>
    <row r="22" spans="1:8">
      <c r="A22" s="23" t="s">
        <v>13</v>
      </c>
      <c r="B22" s="9">
        <v>9636617</v>
      </c>
      <c r="C22" s="11">
        <v>42572</v>
      </c>
      <c r="D22" s="9">
        <v>161422</v>
      </c>
      <c r="E22" s="10" t="s">
        <v>18</v>
      </c>
      <c r="F22" s="9" t="s">
        <v>19</v>
      </c>
      <c r="G22" s="24" t="s">
        <v>21</v>
      </c>
      <c r="H22" s="41">
        <f>COUNTIFS([s/n],Т1[[#This Row],[s/n]],[Дата],"&lt;"&amp;Т1[[#This Row],[Дата]])+1</f>
        <v>6</v>
      </c>
    </row>
    <row r="23" spans="1:8">
      <c r="A23" s="23" t="s">
        <v>14</v>
      </c>
      <c r="B23" s="9">
        <v>9706650</v>
      </c>
      <c r="C23" s="11">
        <v>42597</v>
      </c>
      <c r="D23" s="9">
        <v>206189</v>
      </c>
      <c r="E23" s="9" t="s">
        <v>12</v>
      </c>
      <c r="F23" s="9" t="s">
        <v>16</v>
      </c>
      <c r="G23" s="24" t="s">
        <v>20</v>
      </c>
      <c r="H23" s="41">
        <f>COUNTIFS([s/n],Т1[[#This Row],[s/n]],[Дата],"&lt;"&amp;Т1[[#This Row],[Дата]])+1</f>
        <v>10</v>
      </c>
    </row>
    <row r="24" spans="1:8">
      <c r="A24" s="23" t="s">
        <v>14</v>
      </c>
      <c r="B24" s="9">
        <v>9728831</v>
      </c>
      <c r="C24" s="11">
        <v>42604</v>
      </c>
      <c r="D24" s="9">
        <v>210259</v>
      </c>
      <c r="E24" s="9" t="s">
        <v>12</v>
      </c>
      <c r="F24" s="9" t="s">
        <v>16</v>
      </c>
      <c r="G24" s="24" t="s">
        <v>20</v>
      </c>
      <c r="H24" s="41">
        <f>COUNTIFS([s/n],Т1[[#This Row],[s/n]],[Дата],"&lt;"&amp;Т1[[#This Row],[Дата]])+1</f>
        <v>11</v>
      </c>
    </row>
    <row r="25" spans="1:8">
      <c r="A25" s="23" t="s">
        <v>15</v>
      </c>
      <c r="B25" s="9">
        <v>9736002</v>
      </c>
      <c r="C25" s="11">
        <v>42598</v>
      </c>
      <c r="D25" s="9">
        <v>223446</v>
      </c>
      <c r="E25" s="9" t="s">
        <v>12</v>
      </c>
      <c r="F25" s="9" t="s">
        <v>16</v>
      </c>
      <c r="G25" s="24" t="s">
        <v>21</v>
      </c>
      <c r="H25" s="41">
        <f>COUNTIFS([s/n],Т1[[#This Row],[s/n]],[Дата],"&lt;"&amp;Т1[[#This Row],[Дата]])+1</f>
        <v>7</v>
      </c>
    </row>
    <row r="26" spans="1:8">
      <c r="A26" s="23" t="s">
        <v>13</v>
      </c>
      <c r="B26" s="9">
        <v>9735955</v>
      </c>
      <c r="C26" s="11">
        <v>42606</v>
      </c>
      <c r="D26" s="9">
        <v>164945</v>
      </c>
      <c r="E26" s="9" t="s">
        <v>18</v>
      </c>
      <c r="F26" s="9" t="s">
        <v>19</v>
      </c>
      <c r="G26" s="24" t="s">
        <v>21</v>
      </c>
      <c r="H26" s="41">
        <f>COUNTIFS([s/n],Т1[[#This Row],[s/n]],[Дата],"&lt;"&amp;Т1[[#This Row],[Дата]])+1</f>
        <v>7</v>
      </c>
    </row>
    <row r="27" spans="1:8">
      <c r="A27" s="28" t="s">
        <v>13</v>
      </c>
      <c r="B27" s="29">
        <v>9757571</v>
      </c>
      <c r="C27" s="30">
        <v>42614</v>
      </c>
      <c r="D27" s="29">
        <v>168160</v>
      </c>
      <c r="E27" s="29" t="s">
        <v>18</v>
      </c>
      <c r="F27" s="29" t="s">
        <v>19</v>
      </c>
      <c r="G27" s="31" t="s">
        <v>21</v>
      </c>
      <c r="H27" s="42">
        <f>COUNTIFS([s/n],Т1[[#This Row],[s/n]],[Дата],"&lt;"&amp;Т1[[#This Row],[Дата]])+1</f>
        <v>8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C4" sqref="C4"/>
    </sheetView>
  </sheetViews>
  <sheetFormatPr defaultRowHeight="15"/>
  <cols>
    <col min="1" max="1" width="11.140625" customWidth="1"/>
    <col min="2" max="2" width="9.28515625" customWidth="1"/>
    <col min="3" max="3" width="8" customWidth="1"/>
  </cols>
  <sheetData>
    <row r="1" spans="1:3">
      <c r="A1" s="34" t="s">
        <v>1</v>
      </c>
      <c r="B1" s="35" t="s">
        <v>24</v>
      </c>
      <c r="C1" s="36" t="s">
        <v>25</v>
      </c>
    </row>
    <row r="2" spans="1:3">
      <c r="A2" s="32" t="s">
        <v>17</v>
      </c>
      <c r="B2" s="12">
        <v>3000</v>
      </c>
      <c r="C2" s="33">
        <v>2000</v>
      </c>
    </row>
    <row r="3" spans="1:3">
      <c r="A3" s="32" t="s">
        <v>19</v>
      </c>
      <c r="B3" s="12">
        <v>7000</v>
      </c>
      <c r="C3" s="33">
        <v>5000</v>
      </c>
    </row>
    <row r="4" spans="1:3">
      <c r="A4" s="32" t="s">
        <v>16</v>
      </c>
      <c r="B4" s="12">
        <v>12500</v>
      </c>
      <c r="C4" s="33">
        <v>10000</v>
      </c>
    </row>
    <row r="5" spans="1:3">
      <c r="A5" s="37" t="s">
        <v>23</v>
      </c>
      <c r="B5" s="38">
        <v>6000</v>
      </c>
      <c r="C5" s="39">
        <v>4500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Размещение</vt:lpstr>
      <vt:lpstr>База</vt:lpstr>
      <vt:lpstr>Картр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urai_tpp_all@lukoil.com</dc:creator>
  <cp:lastModifiedBy>уч.отдел</cp:lastModifiedBy>
  <dcterms:created xsi:type="dcterms:W3CDTF">2015-07-23T05:46:54Z</dcterms:created>
  <dcterms:modified xsi:type="dcterms:W3CDTF">2016-10-17T14:02:36Z</dcterms:modified>
</cp:coreProperties>
</file>