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20" yWindow="780" windowWidth="17316" windowHeight="7320" tabRatio="940" activeTab="1"/>
  </bookViews>
  <sheets>
    <sheet name="Manual" sheetId="39" r:id="rId1"/>
    <sheet name="Paired comparison" sheetId="3" r:id="rId2"/>
    <sheet name="Variability" sheetId="40" r:id="rId3"/>
    <sheet name="xxx" sheetId="5" r:id="rId4"/>
    <sheet name="yyyy" sheetId="11" r:id="rId5"/>
    <sheet name="zzzz" sheetId="12" r:id="rId6"/>
    <sheet name="www" sheetId="14" r:id="rId7"/>
    <sheet name="jjjj" sheetId="15" r:id="rId8"/>
    <sheet name="kkkk" sheetId="16" r:id="rId9"/>
    <sheet name="llll" sheetId="17" r:id="rId10"/>
    <sheet name="hhhh" sheetId="18" r:id="rId11"/>
  </sheets>
  <definedNames>
    <definedName name="_xlnm._FilterDatabase" localSheetId="2" hidden="1">Variability!$B$2:$D$2</definedName>
  </definedNames>
  <calcPr calcId="145621"/>
</workbook>
</file>

<file path=xl/calcChain.xml><?xml version="1.0" encoding="utf-8"?>
<calcChain xmlns="http://schemas.openxmlformats.org/spreadsheetml/2006/main">
  <c r="C7" i="3" l="1"/>
  <c r="C11" i="3"/>
  <c r="D8" i="3"/>
  <c r="C9" i="3" s="1"/>
  <c r="D9" i="3"/>
  <c r="C10" i="3" s="1"/>
  <c r="D10" i="3"/>
  <c r="D11" i="3"/>
  <c r="D12" i="3"/>
  <c r="C6" i="3"/>
  <c r="Q4" i="3" l="1"/>
  <c r="P4" i="3"/>
  <c r="O4" i="3"/>
  <c r="N4" i="3"/>
  <c r="M4" i="3"/>
  <c r="L4" i="3"/>
  <c r="K4" i="3"/>
  <c r="J4" i="3"/>
  <c r="I4" i="3"/>
  <c r="H4" i="3"/>
  <c r="G4" i="3"/>
  <c r="F4" i="3"/>
  <c r="E4" i="3"/>
  <c r="D4" i="3"/>
  <c r="C4" i="3"/>
  <c r="R5" i="3"/>
  <c r="P19" i="3" l="1"/>
  <c r="O19" i="3"/>
  <c r="O18" i="3"/>
  <c r="N19" i="3"/>
  <c r="N18" i="3"/>
  <c r="N17" i="3"/>
  <c r="M19" i="3"/>
  <c r="M18" i="3"/>
  <c r="M17" i="3"/>
  <c r="M16" i="3"/>
  <c r="L19" i="3"/>
  <c r="L18" i="3"/>
  <c r="L17" i="3"/>
  <c r="L16" i="3"/>
  <c r="L15" i="3"/>
  <c r="K19" i="3"/>
  <c r="K18" i="3"/>
  <c r="K17" i="3"/>
  <c r="K16" i="3"/>
  <c r="K15" i="3"/>
  <c r="K14" i="3"/>
  <c r="J19" i="3"/>
  <c r="J18" i="3"/>
  <c r="J17" i="3"/>
  <c r="J16" i="3"/>
  <c r="J15" i="3"/>
  <c r="J14" i="3"/>
  <c r="J13" i="3"/>
  <c r="I19" i="3"/>
  <c r="I18" i="3"/>
  <c r="I17" i="3"/>
  <c r="I16" i="3"/>
  <c r="I15" i="3"/>
  <c r="I14" i="3"/>
  <c r="I13" i="3"/>
  <c r="I12" i="3"/>
  <c r="H19" i="3"/>
  <c r="H18" i="3"/>
  <c r="H17" i="3"/>
  <c r="H16" i="3"/>
  <c r="H15" i="3"/>
  <c r="H14" i="3"/>
  <c r="H13" i="3"/>
  <c r="H12" i="3"/>
  <c r="H11" i="3"/>
  <c r="G19" i="3"/>
  <c r="G18" i="3"/>
  <c r="G17" i="3"/>
  <c r="G16" i="3"/>
  <c r="G15" i="3"/>
  <c r="G14" i="3"/>
  <c r="G13" i="3"/>
  <c r="G12" i="3"/>
  <c r="G11" i="3"/>
  <c r="G10" i="3"/>
  <c r="F19" i="3"/>
  <c r="F18" i="3"/>
  <c r="F17" i="3"/>
  <c r="F16" i="3"/>
  <c r="F15" i="3"/>
  <c r="F14" i="3"/>
  <c r="F13" i="3"/>
  <c r="F12" i="3"/>
  <c r="F11" i="3"/>
  <c r="F10" i="3"/>
  <c r="F9" i="3"/>
  <c r="E19" i="3"/>
  <c r="E18" i="3"/>
  <c r="E17" i="3"/>
  <c r="E16" i="3"/>
  <c r="E15" i="3"/>
  <c r="E14" i="3"/>
  <c r="E13" i="3"/>
  <c r="E12" i="3"/>
  <c r="E11" i="3"/>
  <c r="E10" i="3"/>
  <c r="E9" i="3"/>
  <c r="E8" i="3"/>
  <c r="D19" i="3"/>
  <c r="D18" i="3"/>
  <c r="D17" i="3"/>
  <c r="D16" i="3"/>
  <c r="D15" i="3"/>
  <c r="D14" i="3"/>
  <c r="D13" i="3"/>
  <c r="D7" i="3"/>
  <c r="C8" i="3" s="1"/>
  <c r="R12" i="3" l="1"/>
  <c r="R6" i="3"/>
  <c r="R7" i="3"/>
  <c r="R8" i="3"/>
  <c r="R9" i="3"/>
  <c r="R10" i="3"/>
  <c r="R11" i="3"/>
  <c r="R13" i="3"/>
  <c r="R14" i="3"/>
  <c r="R15" i="3"/>
  <c r="R16" i="3"/>
  <c r="R17" i="3"/>
  <c r="R18" i="3"/>
  <c r="R19" i="3"/>
  <c r="R20" i="3" l="1"/>
  <c r="S17" i="3" l="1"/>
  <c r="S5" i="3"/>
  <c r="S9" i="3"/>
  <c r="S8" i="3"/>
  <c r="S7" i="3"/>
  <c r="S6" i="3"/>
  <c r="S19" i="3"/>
  <c r="S16" i="3"/>
  <c r="S15" i="3"/>
  <c r="S18" i="3"/>
  <c r="S13" i="3"/>
  <c r="S10" i="3"/>
  <c r="S12" i="3"/>
  <c r="S11" i="3"/>
  <c r="S14" i="3"/>
  <c r="T16" i="3" l="1"/>
  <c r="D19" i="16"/>
  <c r="E19" i="16" s="1"/>
  <c r="D19" i="17"/>
  <c r="E19" i="17" s="1"/>
  <c r="D19" i="18"/>
  <c r="E19" i="18" s="1"/>
  <c r="D19" i="12"/>
  <c r="E19" i="12" s="1"/>
  <c r="D19" i="14"/>
  <c r="E19" i="14" s="1"/>
  <c r="D19" i="15"/>
  <c r="E19" i="15" s="1"/>
  <c r="D19" i="11"/>
  <c r="E19" i="11" s="1"/>
  <c r="D19" i="5"/>
  <c r="E19" i="5" s="1"/>
  <c r="T14" i="3"/>
  <c r="D17" i="17"/>
  <c r="E17" i="17" s="1"/>
  <c r="D17" i="18"/>
  <c r="E17" i="18" s="1"/>
  <c r="D17" i="16"/>
  <c r="E17" i="16" s="1"/>
  <c r="D17" i="15"/>
  <c r="E17" i="15" s="1"/>
  <c r="D17" i="12"/>
  <c r="E17" i="12" s="1"/>
  <c r="D17" i="14"/>
  <c r="E17" i="14" s="1"/>
  <c r="D17" i="11"/>
  <c r="E17" i="11" s="1"/>
  <c r="D17" i="5"/>
  <c r="E17" i="5" s="1"/>
  <c r="T13" i="3"/>
  <c r="D16" i="16"/>
  <c r="E16" i="16" s="1"/>
  <c r="D16" i="17"/>
  <c r="E16" i="17" s="1"/>
  <c r="D16" i="18"/>
  <c r="E16" i="18" s="1"/>
  <c r="D16" i="14"/>
  <c r="E16" i="14" s="1"/>
  <c r="D16" i="12"/>
  <c r="E16" i="12" s="1"/>
  <c r="D16" i="15"/>
  <c r="E16" i="15" s="1"/>
  <c r="D16" i="11"/>
  <c r="E16" i="11" s="1"/>
  <c r="D16" i="5"/>
  <c r="E16" i="5" s="1"/>
  <c r="T19" i="3"/>
  <c r="D22" i="18"/>
  <c r="E22" i="18" s="1"/>
  <c r="D22" i="16"/>
  <c r="E22" i="16" s="1"/>
  <c r="D22" i="17"/>
  <c r="E22" i="17" s="1"/>
  <c r="D22" i="14"/>
  <c r="E22" i="14" s="1"/>
  <c r="D22" i="15"/>
  <c r="E22" i="15" s="1"/>
  <c r="D22" i="12"/>
  <c r="E22" i="12" s="1"/>
  <c r="D22" i="11"/>
  <c r="E22" i="11" s="1"/>
  <c r="D22" i="5"/>
  <c r="E22" i="5" s="1"/>
  <c r="T9" i="3"/>
  <c r="D12" i="16"/>
  <c r="E12" i="16" s="1"/>
  <c r="D12" i="17"/>
  <c r="E12" i="17" s="1"/>
  <c r="D12" i="18"/>
  <c r="E12" i="18" s="1"/>
  <c r="D12" i="14"/>
  <c r="E12" i="14" s="1"/>
  <c r="D12" i="15"/>
  <c r="E12" i="15" s="1"/>
  <c r="D12" i="12"/>
  <c r="E12" i="12" s="1"/>
  <c r="D12" i="11"/>
  <c r="E12" i="11" s="1"/>
  <c r="D12" i="5"/>
  <c r="E12" i="5" s="1"/>
  <c r="T10" i="3"/>
  <c r="D13" i="17"/>
  <c r="E13" i="17" s="1"/>
  <c r="D13" i="18"/>
  <c r="E13" i="18" s="1"/>
  <c r="D13" i="16"/>
  <c r="E13" i="16" s="1"/>
  <c r="D13" i="15"/>
  <c r="E13" i="15" s="1"/>
  <c r="D13" i="12"/>
  <c r="E13" i="12" s="1"/>
  <c r="D13" i="14"/>
  <c r="E13" i="14" s="1"/>
  <c r="D13" i="11"/>
  <c r="E13" i="11" s="1"/>
  <c r="D13" i="5"/>
  <c r="E13" i="5" s="1"/>
  <c r="T8" i="3"/>
  <c r="D11" i="16"/>
  <c r="E11" i="16" s="1"/>
  <c r="D11" i="17"/>
  <c r="E11" i="17" s="1"/>
  <c r="D11" i="18"/>
  <c r="E11" i="18" s="1"/>
  <c r="D11" i="12"/>
  <c r="E11" i="12" s="1"/>
  <c r="D11" i="14"/>
  <c r="E11" i="14" s="1"/>
  <c r="D11" i="15"/>
  <c r="E11" i="15" s="1"/>
  <c r="D11" i="11"/>
  <c r="E11" i="11" s="1"/>
  <c r="D11" i="5"/>
  <c r="E11" i="5" s="1"/>
  <c r="T11" i="3"/>
  <c r="D14" i="18"/>
  <c r="E14" i="18" s="1"/>
  <c r="D14" i="16"/>
  <c r="E14" i="16" s="1"/>
  <c r="D14" i="17"/>
  <c r="E14" i="17" s="1"/>
  <c r="D14" i="14"/>
  <c r="E14" i="14" s="1"/>
  <c r="D14" i="15"/>
  <c r="E14" i="15" s="1"/>
  <c r="D14" i="12"/>
  <c r="E14" i="12" s="1"/>
  <c r="D14" i="11"/>
  <c r="E14" i="11" s="1"/>
  <c r="D14" i="5"/>
  <c r="E14" i="5" s="1"/>
  <c r="T18" i="3"/>
  <c r="D21" i="17"/>
  <c r="E21" i="17" s="1"/>
  <c r="D21" i="18"/>
  <c r="E21" i="18" s="1"/>
  <c r="D21" i="16"/>
  <c r="E21" i="16" s="1"/>
  <c r="D21" i="15"/>
  <c r="E21" i="15" s="1"/>
  <c r="D21" i="12"/>
  <c r="E21" i="12" s="1"/>
  <c r="D21" i="14"/>
  <c r="E21" i="14" s="1"/>
  <c r="D21" i="11"/>
  <c r="E21" i="11" s="1"/>
  <c r="D21" i="5"/>
  <c r="E21" i="5" s="1"/>
  <c r="T6" i="3"/>
  <c r="D9" i="17"/>
  <c r="E9" i="17" s="1"/>
  <c r="D9" i="18"/>
  <c r="E9" i="18" s="1"/>
  <c r="D9" i="16"/>
  <c r="E9" i="16" s="1"/>
  <c r="D9" i="15"/>
  <c r="E9" i="15" s="1"/>
  <c r="D9" i="12"/>
  <c r="E9" i="12" s="1"/>
  <c r="D9" i="14"/>
  <c r="E9" i="14" s="1"/>
  <c r="D9" i="11"/>
  <c r="E9" i="11" s="1"/>
  <c r="D9" i="5"/>
  <c r="E9" i="5" s="1"/>
  <c r="T5" i="3"/>
  <c r="D8" i="16"/>
  <c r="E8" i="16" s="1"/>
  <c r="D8" i="17"/>
  <c r="E8" i="17" s="1"/>
  <c r="D8" i="18"/>
  <c r="E8" i="18" s="1"/>
  <c r="D8" i="14"/>
  <c r="E8" i="14" s="1"/>
  <c r="D8" i="12"/>
  <c r="E8" i="12" s="1"/>
  <c r="D8" i="15"/>
  <c r="E8" i="15" s="1"/>
  <c r="D8" i="11"/>
  <c r="E8" i="11" s="1"/>
  <c r="D8" i="5"/>
  <c r="E8" i="5" s="1"/>
  <c r="T12" i="3"/>
  <c r="D15" i="17"/>
  <c r="E15" i="17" s="1"/>
  <c r="D15" i="18"/>
  <c r="E15" i="18" s="1"/>
  <c r="D15" i="16"/>
  <c r="E15" i="16" s="1"/>
  <c r="D15" i="12"/>
  <c r="E15" i="12" s="1"/>
  <c r="D15" i="15"/>
  <c r="E15" i="15" s="1"/>
  <c r="D15" i="14"/>
  <c r="E15" i="14" s="1"/>
  <c r="D15" i="11"/>
  <c r="E15" i="11" s="1"/>
  <c r="D15" i="5"/>
  <c r="E15" i="5" s="1"/>
  <c r="T15" i="3"/>
  <c r="D18" i="18"/>
  <c r="E18" i="18" s="1"/>
  <c r="D18" i="16"/>
  <c r="E18" i="16" s="1"/>
  <c r="D18" i="17"/>
  <c r="E18" i="17" s="1"/>
  <c r="D18" i="12"/>
  <c r="E18" i="12" s="1"/>
  <c r="D18" i="14"/>
  <c r="E18" i="14" s="1"/>
  <c r="D18" i="15"/>
  <c r="E18" i="15" s="1"/>
  <c r="D18" i="11"/>
  <c r="E18" i="11" s="1"/>
  <c r="D18" i="5"/>
  <c r="E18" i="5" s="1"/>
  <c r="T7" i="3"/>
  <c r="D10" i="18"/>
  <c r="E10" i="18" s="1"/>
  <c r="D10" i="16"/>
  <c r="E10" i="16" s="1"/>
  <c r="D10" i="17"/>
  <c r="E10" i="17" s="1"/>
  <c r="D10" i="14"/>
  <c r="E10" i="14" s="1"/>
  <c r="D10" i="15"/>
  <c r="E10" i="15" s="1"/>
  <c r="D10" i="12"/>
  <c r="E10" i="12" s="1"/>
  <c r="D10" i="11"/>
  <c r="E10" i="11" s="1"/>
  <c r="D10" i="5"/>
  <c r="E10" i="5" s="1"/>
  <c r="T17" i="3"/>
  <c r="D20" i="16"/>
  <c r="E20" i="16" s="1"/>
  <c r="D20" i="17"/>
  <c r="E20" i="17" s="1"/>
  <c r="D20" i="18"/>
  <c r="E20" i="18" s="1"/>
  <c r="D20" i="14"/>
  <c r="E20" i="14" s="1"/>
  <c r="D20" i="12"/>
  <c r="E20" i="12" s="1"/>
  <c r="D20" i="15"/>
  <c r="E20" i="15" s="1"/>
  <c r="D20" i="11"/>
  <c r="E20" i="11" s="1"/>
  <c r="D20" i="5"/>
  <c r="E20" i="5" s="1"/>
  <c r="S20" i="3"/>
  <c r="E24" i="11" l="1"/>
  <c r="E24" i="12"/>
  <c r="E24" i="16"/>
  <c r="E24" i="5"/>
  <c r="E24" i="14"/>
  <c r="T20" i="3"/>
  <c r="U17" i="3" s="1"/>
  <c r="E24" i="18"/>
  <c r="E24" i="15"/>
  <c r="E24" i="17"/>
  <c r="U13" i="3" l="1"/>
  <c r="U9" i="3"/>
  <c r="U16" i="3"/>
  <c r="U8" i="3"/>
  <c r="U10" i="3"/>
  <c r="U7" i="3"/>
  <c r="U15" i="3"/>
  <c r="E25" i="15"/>
  <c r="C9" i="40"/>
  <c r="E25" i="5"/>
  <c r="E4" i="40"/>
  <c r="C4" i="40"/>
  <c r="U14" i="3"/>
  <c r="U11" i="3"/>
  <c r="U6" i="3"/>
  <c r="U5" i="3"/>
  <c r="E25" i="18"/>
  <c r="C8" i="40"/>
  <c r="C5" i="40"/>
  <c r="E25" i="16"/>
  <c r="E5" i="40"/>
  <c r="E25" i="12"/>
  <c r="C10" i="40"/>
  <c r="U18" i="3"/>
  <c r="U19" i="3"/>
  <c r="U12" i="3"/>
  <c r="E25" i="17"/>
  <c r="C7" i="40"/>
  <c r="E25" i="14"/>
  <c r="C6" i="40"/>
  <c r="E25" i="11"/>
  <c r="C3" i="40"/>
  <c r="E3" i="40"/>
  <c r="U20" i="3" l="1"/>
  <c r="C13" i="40"/>
  <c r="D13" i="40" s="1"/>
  <c r="E7" i="40"/>
  <c r="D7" i="40"/>
  <c r="E8" i="40"/>
  <c r="D4" i="40"/>
  <c r="D9" i="40"/>
  <c r="E6" i="40"/>
  <c r="D6" i="40"/>
  <c r="D5" i="40"/>
  <c r="D3" i="40"/>
  <c r="D8" i="40"/>
  <c r="D10" i="40"/>
  <c r="E9" i="40"/>
  <c r="E10" i="40"/>
  <c r="F10" i="40" l="1"/>
  <c r="F5" i="40"/>
  <c r="F8" i="40"/>
  <c r="F3" i="40"/>
  <c r="F6" i="40"/>
  <c r="F7" i="40"/>
  <c r="F4" i="40"/>
  <c r="F9" i="40"/>
</calcChain>
</file>

<file path=xl/comments1.xml><?xml version="1.0" encoding="utf-8"?>
<comments xmlns="http://schemas.openxmlformats.org/spreadsheetml/2006/main">
  <authors>
    <author>Radovici, Radu</author>
    <author>Marius, Staicu</author>
  </authors>
  <commentList>
    <comment ref="B5" authorId="0">
      <text>
        <r>
          <rPr>
            <sz val="9"/>
            <color indexed="81"/>
            <rFont val="Tahoma"/>
            <family val="2"/>
          </rPr>
          <t>0 Basic
1 Medium
2 Advanced
for each of English, German, Other Languages</t>
        </r>
      </text>
    </comment>
    <comment ref="B6" authorId="0">
      <text>
        <r>
          <rPr>
            <b/>
            <sz val="9"/>
            <color indexed="81"/>
            <rFont val="Tahoma"/>
            <family val="2"/>
          </rPr>
          <t>Years:</t>
        </r>
        <r>
          <rPr>
            <sz val="9"/>
            <color indexed="81"/>
            <rFont val="Tahoma"/>
            <family val="2"/>
          </rPr>
          <t xml:space="preserve">
0-1 = 1
2-3 = 2
4-5 = 3
5-6 = 4
&gt;6 = 5
</t>
        </r>
      </text>
    </comment>
    <comment ref="B7" authorId="0">
      <text>
        <r>
          <rPr>
            <b/>
            <sz val="9"/>
            <color indexed="81"/>
            <rFont val="Tahoma"/>
            <family val="2"/>
          </rPr>
          <t xml:space="preserve">0 - Restricetd to own team
1 - Inside NDCS depart
2 -  Inside NDCS tower
3 - Other departments (eg AHS, WSDS, SMC)
</t>
        </r>
      </text>
    </comment>
    <comment ref="B8" authorId="1">
      <text>
        <r>
          <rPr>
            <sz val="9"/>
            <color indexed="81"/>
            <rFont val="Tahoma"/>
            <family val="2"/>
          </rPr>
          <t>0: Spotting the error
1: Finding the error through tests
2: Analyizing traces
3: Advanced tracing in complex environments</t>
        </r>
      </text>
    </comment>
    <comment ref="B9" authorId="1">
      <text>
        <r>
          <rPr>
            <sz val="9"/>
            <color indexed="81"/>
            <rFont val="Tahoma"/>
            <family val="2"/>
          </rPr>
          <t xml:space="preserve">1: Testing
1: Programming/developing
1: Support
1: Consultant
1: Presales
1: Architect
</t>
        </r>
      </text>
    </comment>
    <comment ref="B10" authorId="1">
      <text>
        <r>
          <rPr>
            <sz val="9"/>
            <color indexed="81"/>
            <rFont val="Tahoma"/>
            <family val="2"/>
          </rPr>
          <t xml:space="preserve">
0 - Reluctant
1 - Flexible
2 - High availability
</t>
        </r>
      </text>
    </comment>
    <comment ref="B11" authorId="1">
      <text>
        <r>
          <rPr>
            <sz val="9"/>
            <color indexed="81"/>
            <rFont val="Tahoma"/>
            <family val="2"/>
          </rPr>
          <t xml:space="preserve">
0 - Own technology
1 - Own + side technology
2 - Multiple interest</t>
        </r>
      </text>
    </comment>
    <comment ref="B12" authorId="1">
      <text>
        <r>
          <rPr>
            <sz val="9"/>
            <color indexed="81"/>
            <rFont val="Tahoma"/>
            <family val="2"/>
          </rPr>
          <t xml:space="preserve">0: No Certification
1: ITIL Foundation/ 1 Technical (UCCP, CCNA, SBC)
2: ITIL Intermmediate + Technical (CCNP)
3: ITIL Expert/ Multitechnology 
</t>
        </r>
      </text>
    </comment>
    <comment ref="B13" authorId="1">
      <text>
        <r>
          <rPr>
            <sz val="9"/>
            <color indexed="81"/>
            <rFont val="Tahoma"/>
            <family val="2"/>
          </rPr>
          <t xml:space="preserve">
SRM 1
INC, EVT 1
CHA 1
PRO 1
MIM 1
CAP/AVA 1
</t>
        </r>
      </text>
    </comment>
    <comment ref="B14" authorId="1">
      <text>
        <r>
          <rPr>
            <sz val="9"/>
            <color indexed="81"/>
            <rFont val="Tahoma"/>
            <family val="2"/>
          </rPr>
          <t xml:space="preserve">0: No telekom knowledge
1: Basic Telekom knowledge (Univ. degree)
2: Advanced Telekom (3 ore more years)
</t>
        </r>
      </text>
    </comment>
    <comment ref="B15" authorId="1">
      <text>
        <r>
          <rPr>
            <sz val="9"/>
            <color indexed="81"/>
            <rFont val="Tahoma"/>
            <family val="2"/>
          </rPr>
          <t xml:space="preserve">
0: No project work
1: Requester/Implementer
2: TPM Transition
3: TPM Transformation</t>
        </r>
      </text>
    </comment>
    <comment ref="B16" authorId="1">
      <text>
        <r>
          <rPr>
            <sz val="9"/>
            <color indexed="81"/>
            <rFont val="Tahoma"/>
            <family val="2"/>
          </rPr>
          <t xml:space="preserve">
0: No presentation, workshops, etc.
1: Provides individual, ad-hoc support
2: Provides structured presentations, workshops and individual guidence 
</t>
        </r>
      </text>
    </comment>
    <comment ref="B17" authorId="1">
      <text>
        <r>
          <rPr>
            <sz val="9"/>
            <color indexed="81"/>
            <rFont val="Tahoma"/>
            <family val="2"/>
          </rPr>
          <t xml:space="preserve">
1: Effective communication with the team
1: Effective communication with users/clients
1: Effective communication with Management roles
1: Effective presentations</t>
        </r>
      </text>
    </comment>
    <comment ref="B18" authorId="1">
      <text>
        <r>
          <rPr>
            <sz val="9"/>
            <color indexed="81"/>
            <rFont val="Tahoma"/>
            <family val="2"/>
          </rPr>
          <t xml:space="preserve">
Disruptive 0
Constructive 1
</t>
        </r>
      </text>
    </comment>
    <comment ref="B19" authorId="1">
      <text>
        <r>
          <rPr>
            <sz val="9"/>
            <color indexed="81"/>
            <rFont val="Tahoma"/>
            <family val="2"/>
          </rPr>
          <t xml:space="preserve">
Respectful 1
Reliable 1
Supportive 1
Willing to share 1</t>
        </r>
      </text>
    </comment>
  </commentList>
</comments>
</file>

<file path=xl/comments10.xml><?xml version="1.0" encoding="utf-8"?>
<comments xmlns="http://schemas.openxmlformats.org/spreadsheetml/2006/main">
  <authors>
    <author>Radovici, Radu</author>
    <author>Marius, Staicu</author>
  </authors>
  <commentList>
    <comment ref="B8" authorId="0">
      <text>
        <r>
          <rPr>
            <sz val="9"/>
            <color indexed="81"/>
            <rFont val="Tahoma"/>
            <family val="2"/>
          </rPr>
          <t>0 Basic
1 Medium
2 Advanced
for each of English, German, Other Languages</t>
        </r>
      </text>
    </comment>
    <comment ref="B9" authorId="0">
      <text>
        <r>
          <rPr>
            <b/>
            <sz val="9"/>
            <color indexed="81"/>
            <rFont val="Tahoma"/>
            <family val="2"/>
          </rPr>
          <t>Years:</t>
        </r>
        <r>
          <rPr>
            <sz val="9"/>
            <color indexed="81"/>
            <rFont val="Tahoma"/>
            <family val="2"/>
          </rPr>
          <t xml:space="preserve">
0-1 = 1
2-3 = 2
4-5 = 3
5-6 = 4
&gt;6 = 5
</t>
        </r>
      </text>
    </comment>
    <comment ref="B10" authorId="0">
      <text>
        <r>
          <rPr>
            <b/>
            <sz val="9"/>
            <color indexed="81"/>
            <rFont val="Tahoma"/>
            <family val="2"/>
          </rPr>
          <t xml:space="preserve">0 - Restricetd to own sub team
1 - Inside NDCS Department
2 -  Inside NDCS Tower
3 - Other departments (eg AHS, WSDS, SMC)
</t>
        </r>
      </text>
    </comment>
    <comment ref="B11" authorId="1">
      <text>
        <r>
          <rPr>
            <sz val="9"/>
            <color indexed="81"/>
            <rFont val="Tahoma"/>
            <family val="2"/>
          </rPr>
          <t>0: Spotting the error
1: Finding the error through tests
2: Analyizing traces
3: Advanced tracing in complex environments</t>
        </r>
      </text>
    </comment>
    <comment ref="B12" authorId="1">
      <text>
        <r>
          <rPr>
            <sz val="9"/>
            <color indexed="81"/>
            <rFont val="Tahoma"/>
            <family val="2"/>
          </rPr>
          <t xml:space="preserve">1: Testing
1: Programming/developing
1: Support
1: Consultant
1: Presales
1: Architect
</t>
        </r>
      </text>
    </comment>
    <comment ref="B13" authorId="1">
      <text>
        <r>
          <rPr>
            <sz val="9"/>
            <color indexed="81"/>
            <rFont val="Tahoma"/>
            <family val="2"/>
          </rPr>
          <t xml:space="preserve">
0 - Reluctant
1 - Flexible
2 - High availability
</t>
        </r>
      </text>
    </comment>
    <comment ref="B14" authorId="1">
      <text>
        <r>
          <rPr>
            <sz val="9"/>
            <color indexed="81"/>
            <rFont val="Tahoma"/>
            <family val="2"/>
          </rPr>
          <t xml:space="preserve">
0 - Own technology
1 - Own + side technology
2 - Multiple interest</t>
        </r>
      </text>
    </comment>
    <comment ref="B15" authorId="1">
      <text>
        <r>
          <rPr>
            <sz val="9"/>
            <color indexed="81"/>
            <rFont val="Tahoma"/>
            <family val="2"/>
          </rPr>
          <t xml:space="preserve">0: No Certification
1: ITIL Foundation/ 1 Technical (UCCP, CCNA, SBC)
2: ITIL Intermmediate + Technical (CCNP)
3: ITIL Expert/ Multitechnology 
</t>
        </r>
      </text>
    </comment>
    <comment ref="B16" authorId="1">
      <text>
        <r>
          <rPr>
            <sz val="9"/>
            <color indexed="81"/>
            <rFont val="Tahoma"/>
            <family val="2"/>
          </rPr>
          <t xml:space="preserve">
SRM 1
INC, EVT 1
CHA 1
PRO 1
MIM 1
CAP/AVA 1
</t>
        </r>
      </text>
    </comment>
    <comment ref="B17" authorId="1">
      <text>
        <r>
          <rPr>
            <sz val="9"/>
            <color indexed="81"/>
            <rFont val="Tahoma"/>
            <family val="2"/>
          </rPr>
          <t xml:space="preserve">0: No telekom knowledge
1: Basic Telekom knowledge (Univ. degree)
2: Advanced Telekom (3 ore more years)
</t>
        </r>
      </text>
    </comment>
    <comment ref="B18" authorId="1">
      <text>
        <r>
          <rPr>
            <sz val="9"/>
            <color indexed="81"/>
            <rFont val="Tahoma"/>
            <family val="2"/>
          </rPr>
          <t xml:space="preserve">
0: No project work
1: Requester/Implementer
2: TPM Transition
3: TPM Transformation</t>
        </r>
      </text>
    </comment>
    <comment ref="B19" authorId="1">
      <text>
        <r>
          <rPr>
            <sz val="9"/>
            <color indexed="81"/>
            <rFont val="Tahoma"/>
            <family val="2"/>
          </rPr>
          <t xml:space="preserve">
0: No presentation, workshops, etc.
1: Provides individual, ad-hoc support
2: Provides structured presentations, workshops and individual guidence 
</t>
        </r>
      </text>
    </comment>
    <comment ref="B20" authorId="1">
      <text>
        <r>
          <rPr>
            <sz val="9"/>
            <color indexed="81"/>
            <rFont val="Tahoma"/>
            <family val="2"/>
          </rPr>
          <t xml:space="preserve">
1: Effective communication with the team
1: Effective communication with users/clients
1: Effective communication with Management roles
1: Effective presentations</t>
        </r>
      </text>
    </comment>
    <comment ref="B21" authorId="1">
      <text>
        <r>
          <rPr>
            <sz val="9"/>
            <color indexed="81"/>
            <rFont val="Tahoma"/>
            <family val="2"/>
          </rPr>
          <t xml:space="preserve">
Disruptive 0
Constructive 1
</t>
        </r>
      </text>
    </comment>
    <comment ref="B22" authorId="1">
      <text>
        <r>
          <rPr>
            <sz val="9"/>
            <color indexed="81"/>
            <rFont val="Tahoma"/>
            <family val="2"/>
          </rPr>
          <t xml:space="preserve">
Respectful 1
Reliable 1
Supportive 1
Willing to share 1</t>
        </r>
      </text>
    </comment>
  </commentList>
</comments>
</file>

<file path=xl/comments2.xml><?xml version="1.0" encoding="utf-8"?>
<comments xmlns="http://schemas.openxmlformats.org/spreadsheetml/2006/main">
  <authors>
    <author>Ivanov, Victoria</author>
  </authors>
  <commentList>
    <comment ref="E2" authorId="0">
      <text>
        <r>
          <rPr>
            <b/>
            <sz val="9"/>
            <color indexed="81"/>
            <rFont val="Tahoma"/>
            <family val="2"/>
            <charset val="238"/>
          </rPr>
          <t>Ivanov, Victoria:</t>
        </r>
        <r>
          <rPr>
            <sz val="9"/>
            <color indexed="81"/>
            <rFont val="Tahoma"/>
            <family val="2"/>
            <charset val="238"/>
          </rPr>
          <t xml:space="preserve">
After the lower performers are trained and their grade reaches the average of the team</t>
        </r>
      </text>
    </comment>
  </commentList>
</comments>
</file>

<file path=xl/comments3.xml><?xml version="1.0" encoding="utf-8"?>
<comments xmlns="http://schemas.openxmlformats.org/spreadsheetml/2006/main">
  <authors>
    <author>Radovici, Radu</author>
    <author>Marius, Staicu</author>
  </authors>
  <commentList>
    <comment ref="B8" authorId="0">
      <text>
        <r>
          <rPr>
            <sz val="9"/>
            <color indexed="81"/>
            <rFont val="Tahoma"/>
            <family val="2"/>
          </rPr>
          <t>0 Basic
1 Medium
2 Advanced
for each of English, German, Other Languages</t>
        </r>
      </text>
    </comment>
    <comment ref="B9" authorId="0">
      <text>
        <r>
          <rPr>
            <b/>
            <sz val="9"/>
            <color indexed="81"/>
            <rFont val="Tahoma"/>
            <family val="2"/>
          </rPr>
          <t>Years:</t>
        </r>
        <r>
          <rPr>
            <sz val="9"/>
            <color indexed="81"/>
            <rFont val="Tahoma"/>
            <family val="2"/>
          </rPr>
          <t xml:space="preserve">
0-1 = 1
2-3 = 2
4-5 = 3
5-6 = 4
&gt;6 = 5
</t>
        </r>
      </text>
    </comment>
    <comment ref="B10" authorId="0">
      <text>
        <r>
          <rPr>
            <b/>
            <sz val="9"/>
            <color indexed="81"/>
            <rFont val="Tahoma"/>
            <family val="2"/>
          </rPr>
          <t xml:space="preserve">0 - Restricetd to own sub team
1 - Inside NDCS Department
2 -  Inside NDCS Tower
3 - Other departments (eg AHS, WSDS, SMC)
</t>
        </r>
      </text>
    </comment>
    <comment ref="B11" authorId="1">
      <text>
        <r>
          <rPr>
            <sz val="9"/>
            <color indexed="81"/>
            <rFont val="Tahoma"/>
            <family val="2"/>
          </rPr>
          <t>0: Spotting the error
1: Finding the error through tests
2: Analyizing traces
3: Advanced tracing in complex environments</t>
        </r>
      </text>
    </comment>
    <comment ref="B12" authorId="1">
      <text>
        <r>
          <rPr>
            <sz val="9"/>
            <color indexed="81"/>
            <rFont val="Tahoma"/>
            <family val="2"/>
          </rPr>
          <t xml:space="preserve">1: Testing
1: Programming/developing
1: Support
1: Consultant
1: Presales
1: Architect
</t>
        </r>
      </text>
    </comment>
    <comment ref="B13" authorId="1">
      <text>
        <r>
          <rPr>
            <sz val="9"/>
            <color indexed="81"/>
            <rFont val="Tahoma"/>
            <family val="2"/>
          </rPr>
          <t xml:space="preserve">
0 - Reluctant
1 - Flexible
2 - High availability
</t>
        </r>
      </text>
    </comment>
    <comment ref="B14" authorId="1">
      <text>
        <r>
          <rPr>
            <sz val="9"/>
            <color indexed="81"/>
            <rFont val="Tahoma"/>
            <family val="2"/>
          </rPr>
          <t xml:space="preserve">
0 - Own technology
1 - Own + side technology
2 - Multiple interest</t>
        </r>
      </text>
    </comment>
    <comment ref="B15" authorId="1">
      <text>
        <r>
          <rPr>
            <sz val="9"/>
            <color indexed="81"/>
            <rFont val="Tahoma"/>
            <family val="2"/>
          </rPr>
          <t xml:space="preserve">0: No Certification
1: ITIL Foundation/ 1 Technical (UCCP, CCNA, SBC)
2: ITIL Intermmediate + Technical (CCNP)
3: ITIL Expert/ Multitechnology 
</t>
        </r>
      </text>
    </comment>
    <comment ref="B16" authorId="1">
      <text>
        <r>
          <rPr>
            <sz val="9"/>
            <color indexed="81"/>
            <rFont val="Tahoma"/>
            <family val="2"/>
          </rPr>
          <t xml:space="preserve">
SRM 1
INC, EVT 1
CHA 1
PRO 1
MIM 1
CAP/AVA 1
</t>
        </r>
      </text>
    </comment>
    <comment ref="B17" authorId="1">
      <text>
        <r>
          <rPr>
            <sz val="9"/>
            <color indexed="81"/>
            <rFont val="Tahoma"/>
            <family val="2"/>
          </rPr>
          <t xml:space="preserve">0: No telekom knowledge
1: Basic Telekom knowledge (Univ. degree)
2: Advanced Telekom (3 ore more years)
</t>
        </r>
      </text>
    </comment>
    <comment ref="B18" authorId="1">
      <text>
        <r>
          <rPr>
            <sz val="9"/>
            <color indexed="81"/>
            <rFont val="Tahoma"/>
            <family val="2"/>
          </rPr>
          <t xml:space="preserve">
0: No project work
1: Requester/Implementer
2: TPM Transition
3: TPM Transformation</t>
        </r>
      </text>
    </comment>
    <comment ref="B19" authorId="1">
      <text>
        <r>
          <rPr>
            <sz val="9"/>
            <color indexed="81"/>
            <rFont val="Tahoma"/>
            <family val="2"/>
          </rPr>
          <t xml:space="preserve">
0: No presentation, workshops, etc.
1: Provides individual, ad-hoc support
2: Provides structured presentations, workshops and individual guidence 
</t>
        </r>
      </text>
    </comment>
    <comment ref="B20" authorId="1">
      <text>
        <r>
          <rPr>
            <sz val="9"/>
            <color indexed="81"/>
            <rFont val="Tahoma"/>
            <family val="2"/>
          </rPr>
          <t xml:space="preserve">
1: Effective communication with the team
1: Effective communication with users/clients
1: Effective communication with Management roles
1: Effective presentations</t>
        </r>
      </text>
    </comment>
    <comment ref="B21" authorId="1">
      <text>
        <r>
          <rPr>
            <sz val="9"/>
            <color indexed="81"/>
            <rFont val="Tahoma"/>
            <family val="2"/>
          </rPr>
          <t xml:space="preserve">
Disruptive 0
Constructive 1
</t>
        </r>
      </text>
    </comment>
    <comment ref="B22" authorId="1">
      <text>
        <r>
          <rPr>
            <sz val="9"/>
            <color indexed="81"/>
            <rFont val="Tahoma"/>
            <family val="2"/>
          </rPr>
          <t xml:space="preserve">
Respectful 1
Reliable 1
Supportive 1
Willing to share 1</t>
        </r>
      </text>
    </comment>
  </commentList>
</comments>
</file>

<file path=xl/comments4.xml><?xml version="1.0" encoding="utf-8"?>
<comments xmlns="http://schemas.openxmlformats.org/spreadsheetml/2006/main">
  <authors>
    <author>Radovici, Radu</author>
    <author>Marius, Staicu</author>
  </authors>
  <commentList>
    <comment ref="B8" authorId="0">
      <text>
        <r>
          <rPr>
            <sz val="9"/>
            <color indexed="81"/>
            <rFont val="Tahoma"/>
            <family val="2"/>
          </rPr>
          <t>0 Basic
1 Medium
2 Advanced
for each of English, German, Other Languages</t>
        </r>
      </text>
    </comment>
    <comment ref="B9" authorId="0">
      <text>
        <r>
          <rPr>
            <b/>
            <sz val="9"/>
            <color indexed="81"/>
            <rFont val="Tahoma"/>
            <family val="2"/>
          </rPr>
          <t>Years:</t>
        </r>
        <r>
          <rPr>
            <sz val="9"/>
            <color indexed="81"/>
            <rFont val="Tahoma"/>
            <family val="2"/>
          </rPr>
          <t xml:space="preserve">
0-1 = 1
2-3 = 2
4-5 = 3
5-6 = 4
&gt;6 = 5
</t>
        </r>
      </text>
    </comment>
    <comment ref="B10" authorId="0">
      <text>
        <r>
          <rPr>
            <b/>
            <sz val="9"/>
            <color indexed="81"/>
            <rFont val="Tahoma"/>
            <family val="2"/>
          </rPr>
          <t xml:space="preserve">0 - Restricetd to own sub team
1 - Inside NDCS Department
2 -  Inside NDCS Tower
3 - Other departments (eg AHS, WSDS, SMC)
</t>
        </r>
      </text>
    </comment>
    <comment ref="B11" authorId="1">
      <text>
        <r>
          <rPr>
            <sz val="9"/>
            <color indexed="81"/>
            <rFont val="Tahoma"/>
            <family val="2"/>
          </rPr>
          <t>0: Spotting the error
1: Finding the error through tests
2: Analyizing traces
3: Advanced tracing in complex environments</t>
        </r>
      </text>
    </comment>
    <comment ref="B12" authorId="1">
      <text>
        <r>
          <rPr>
            <sz val="9"/>
            <color indexed="81"/>
            <rFont val="Tahoma"/>
            <family val="2"/>
          </rPr>
          <t xml:space="preserve">1: Testing
1: Programming/developing
1: Support
1: Consultant
1: Presales
1: Architect
</t>
        </r>
      </text>
    </comment>
    <comment ref="B13" authorId="1">
      <text>
        <r>
          <rPr>
            <sz val="9"/>
            <color indexed="81"/>
            <rFont val="Tahoma"/>
            <family val="2"/>
          </rPr>
          <t xml:space="preserve">
0 - Reluctant
1 - Flexible
2 - High availability
</t>
        </r>
      </text>
    </comment>
    <comment ref="B14" authorId="1">
      <text>
        <r>
          <rPr>
            <sz val="9"/>
            <color indexed="81"/>
            <rFont val="Tahoma"/>
            <family val="2"/>
          </rPr>
          <t xml:space="preserve">
0 - Own technology
1 - Own + side technology
2 - Multiple interest</t>
        </r>
      </text>
    </comment>
    <comment ref="B15" authorId="1">
      <text>
        <r>
          <rPr>
            <sz val="9"/>
            <color indexed="81"/>
            <rFont val="Tahoma"/>
            <family val="2"/>
          </rPr>
          <t xml:space="preserve">0: No Certification
1: ITIL Foundation/ 1 Technical (UCCP, CCNA, SBC)
2: ITIL Intermmediate + Technical (CCNP)
3: ITIL Expert/ Multitechnology 
</t>
        </r>
      </text>
    </comment>
    <comment ref="B16" authorId="1">
      <text>
        <r>
          <rPr>
            <sz val="9"/>
            <color indexed="81"/>
            <rFont val="Tahoma"/>
            <family val="2"/>
          </rPr>
          <t xml:space="preserve">
SRM 1
INC, EVT 1
CHA 1
PRO 1
MIM 1
CAP/AVA 1
</t>
        </r>
      </text>
    </comment>
    <comment ref="B17" authorId="1">
      <text>
        <r>
          <rPr>
            <sz val="9"/>
            <color indexed="81"/>
            <rFont val="Tahoma"/>
            <family val="2"/>
          </rPr>
          <t xml:space="preserve">0: No telekom knowledge
1: Basic Telekom knowledge (Univ. degree)
2: Advanced Telekom (3 ore more years)
</t>
        </r>
      </text>
    </comment>
    <comment ref="B18" authorId="1">
      <text>
        <r>
          <rPr>
            <sz val="9"/>
            <color indexed="81"/>
            <rFont val="Tahoma"/>
            <family val="2"/>
          </rPr>
          <t xml:space="preserve">
0: No project work
1: Requester/Implementer
2: TPM Transition
3: TPM Transformation</t>
        </r>
      </text>
    </comment>
    <comment ref="B19" authorId="1">
      <text>
        <r>
          <rPr>
            <sz val="9"/>
            <color indexed="81"/>
            <rFont val="Tahoma"/>
            <family val="2"/>
          </rPr>
          <t xml:space="preserve">
0: No presentation, workshops, etc.
1: Provides individual, ad-hoc support
2: Provides structured presentations, workshops and individual guidence 
</t>
        </r>
      </text>
    </comment>
    <comment ref="B20" authorId="1">
      <text>
        <r>
          <rPr>
            <sz val="9"/>
            <color indexed="81"/>
            <rFont val="Tahoma"/>
            <family val="2"/>
          </rPr>
          <t xml:space="preserve">
1: Effective communication with the team
1: Effective communication with users/clients
1: Effective communication with Management roles
1: Effective presentations</t>
        </r>
      </text>
    </comment>
    <comment ref="B21" authorId="1">
      <text>
        <r>
          <rPr>
            <sz val="9"/>
            <color indexed="81"/>
            <rFont val="Tahoma"/>
            <family val="2"/>
          </rPr>
          <t xml:space="preserve">
Disruptive 0
Constructive 1
</t>
        </r>
      </text>
    </comment>
    <comment ref="B22" authorId="1">
      <text>
        <r>
          <rPr>
            <sz val="9"/>
            <color indexed="81"/>
            <rFont val="Tahoma"/>
            <family val="2"/>
          </rPr>
          <t xml:space="preserve">
Respectful 1
Reliable 1
Supportive 1
Willing to share 1</t>
        </r>
      </text>
    </comment>
  </commentList>
</comments>
</file>

<file path=xl/comments5.xml><?xml version="1.0" encoding="utf-8"?>
<comments xmlns="http://schemas.openxmlformats.org/spreadsheetml/2006/main">
  <authors>
    <author>Radovici, Radu</author>
    <author>Marius, Staicu</author>
  </authors>
  <commentList>
    <comment ref="B8" authorId="0">
      <text>
        <r>
          <rPr>
            <sz val="9"/>
            <color indexed="81"/>
            <rFont val="Tahoma"/>
            <family val="2"/>
          </rPr>
          <t>0 Basic
1 Medium
2 Advanced
for each of English, German, Other Languages</t>
        </r>
      </text>
    </comment>
    <comment ref="B9" authorId="0">
      <text>
        <r>
          <rPr>
            <b/>
            <sz val="9"/>
            <color indexed="81"/>
            <rFont val="Tahoma"/>
            <family val="2"/>
          </rPr>
          <t>Years:</t>
        </r>
        <r>
          <rPr>
            <sz val="9"/>
            <color indexed="81"/>
            <rFont val="Tahoma"/>
            <family val="2"/>
          </rPr>
          <t xml:space="preserve">
0-1 = 1
2-3 = 2
4-5 = 3
5-6 = 4
&gt;6 = 5
</t>
        </r>
      </text>
    </comment>
    <comment ref="B10" authorId="0">
      <text>
        <r>
          <rPr>
            <b/>
            <sz val="9"/>
            <color indexed="81"/>
            <rFont val="Tahoma"/>
            <family val="2"/>
          </rPr>
          <t xml:space="preserve">0 - Restricetd to own sub team
1 - Inside NDCS Department
2 -  Inside NDCS Tower
3 - Other departments (eg AHS, WSDS, SMC)
</t>
        </r>
      </text>
    </comment>
    <comment ref="B11" authorId="1">
      <text>
        <r>
          <rPr>
            <sz val="9"/>
            <color indexed="81"/>
            <rFont val="Tahoma"/>
            <family val="2"/>
          </rPr>
          <t>0: Spotting the error
1: Finding the error through tests
2: Analyizing traces
3: Advanced tracing in complex environments</t>
        </r>
      </text>
    </comment>
    <comment ref="B12" authorId="1">
      <text>
        <r>
          <rPr>
            <sz val="9"/>
            <color indexed="81"/>
            <rFont val="Tahoma"/>
            <family val="2"/>
          </rPr>
          <t xml:space="preserve">1: Testing
1: Programming/developing
1: Support
1: Consultant
1: Presales
1: Architect
</t>
        </r>
      </text>
    </comment>
    <comment ref="B13" authorId="1">
      <text>
        <r>
          <rPr>
            <sz val="9"/>
            <color indexed="81"/>
            <rFont val="Tahoma"/>
            <family val="2"/>
          </rPr>
          <t xml:space="preserve">
0 - Reluctant
1 - Flexible
2 - High availability
</t>
        </r>
      </text>
    </comment>
    <comment ref="B14" authorId="1">
      <text>
        <r>
          <rPr>
            <sz val="9"/>
            <color indexed="81"/>
            <rFont val="Tahoma"/>
            <family val="2"/>
          </rPr>
          <t xml:space="preserve">
0 - Own technology
1 - Own + side technology
2 - Multiple interest</t>
        </r>
      </text>
    </comment>
    <comment ref="B15" authorId="1">
      <text>
        <r>
          <rPr>
            <sz val="9"/>
            <color indexed="81"/>
            <rFont val="Tahoma"/>
            <family val="2"/>
          </rPr>
          <t xml:space="preserve">0: No Certification
1: ITIL Foundation/ 1 Technical (UCCP, CCNA, SBC)
2: ITIL Intermmediate + Technical (CCNP)
3: ITIL Expert/ Multitechnology 
</t>
        </r>
      </text>
    </comment>
    <comment ref="B16" authorId="1">
      <text>
        <r>
          <rPr>
            <sz val="9"/>
            <color indexed="81"/>
            <rFont val="Tahoma"/>
            <family val="2"/>
          </rPr>
          <t xml:space="preserve">
SRM 1
INC, EVT 1
CHA 1
PRO 1
MIM 1
CAP/AVA 1
</t>
        </r>
      </text>
    </comment>
    <comment ref="B17" authorId="1">
      <text>
        <r>
          <rPr>
            <sz val="9"/>
            <color indexed="81"/>
            <rFont val="Tahoma"/>
            <family val="2"/>
          </rPr>
          <t xml:space="preserve">0: No telekom knowledge
1: Basic Telekom knowledge (Univ. degree)
2: Advanced Telekom (3 ore more years)
</t>
        </r>
      </text>
    </comment>
    <comment ref="B18" authorId="1">
      <text>
        <r>
          <rPr>
            <sz val="9"/>
            <color indexed="81"/>
            <rFont val="Tahoma"/>
            <family val="2"/>
          </rPr>
          <t xml:space="preserve">
0: No project work
1: Requester/Implementer
2: TPM Transition
3: TPM Transformation</t>
        </r>
      </text>
    </comment>
    <comment ref="B19" authorId="1">
      <text>
        <r>
          <rPr>
            <sz val="9"/>
            <color indexed="81"/>
            <rFont val="Tahoma"/>
            <family val="2"/>
          </rPr>
          <t xml:space="preserve">
0: No presentation, workshops, etc.
1: Provides individual, ad-hoc support
2: Provides structured presentations, workshops and individual guidence 
</t>
        </r>
      </text>
    </comment>
    <comment ref="B20" authorId="1">
      <text>
        <r>
          <rPr>
            <sz val="9"/>
            <color indexed="81"/>
            <rFont val="Tahoma"/>
            <family val="2"/>
          </rPr>
          <t xml:space="preserve">
1: Effective communication with the team
1: Effective communication with users/clients
1: Effective communication with Management roles
1: Effective presentations</t>
        </r>
      </text>
    </comment>
    <comment ref="B21" authorId="1">
      <text>
        <r>
          <rPr>
            <sz val="9"/>
            <color indexed="81"/>
            <rFont val="Tahoma"/>
            <family val="2"/>
          </rPr>
          <t xml:space="preserve">
Disruptive 0
Constructive 1
</t>
        </r>
      </text>
    </comment>
    <comment ref="B22" authorId="1">
      <text>
        <r>
          <rPr>
            <sz val="9"/>
            <color indexed="81"/>
            <rFont val="Tahoma"/>
            <family val="2"/>
          </rPr>
          <t xml:space="preserve">
Respectful 1
Reliable 1
Supportive 1
Willing to share 1</t>
        </r>
      </text>
    </comment>
  </commentList>
</comments>
</file>

<file path=xl/comments6.xml><?xml version="1.0" encoding="utf-8"?>
<comments xmlns="http://schemas.openxmlformats.org/spreadsheetml/2006/main">
  <authors>
    <author>Radovici, Radu</author>
    <author>Marius, Staicu</author>
  </authors>
  <commentList>
    <comment ref="B8" authorId="0">
      <text>
        <r>
          <rPr>
            <sz val="9"/>
            <color indexed="81"/>
            <rFont val="Tahoma"/>
            <family val="2"/>
          </rPr>
          <t>0 Basic
1 Medium
2 Advanced
for each of English, German, Other Languages</t>
        </r>
      </text>
    </comment>
    <comment ref="B9" authorId="0">
      <text>
        <r>
          <rPr>
            <b/>
            <sz val="9"/>
            <color indexed="81"/>
            <rFont val="Tahoma"/>
            <family val="2"/>
          </rPr>
          <t>Years:</t>
        </r>
        <r>
          <rPr>
            <sz val="9"/>
            <color indexed="81"/>
            <rFont val="Tahoma"/>
            <family val="2"/>
          </rPr>
          <t xml:space="preserve">
0-1 = 1
2-3 = 2
4-5 = 3
5-6 = 4
&gt;6 = 5
</t>
        </r>
      </text>
    </comment>
    <comment ref="B10" authorId="0">
      <text>
        <r>
          <rPr>
            <b/>
            <sz val="9"/>
            <color indexed="81"/>
            <rFont val="Tahoma"/>
            <family val="2"/>
          </rPr>
          <t xml:space="preserve">0 - Restricetd to own sub team
1 - Inside NDCS Department
2 -  Inside NDCS Tower
3 - Other departments (eg AHS, WSDS, SMC)
</t>
        </r>
      </text>
    </comment>
    <comment ref="B11" authorId="1">
      <text>
        <r>
          <rPr>
            <sz val="9"/>
            <color indexed="81"/>
            <rFont val="Tahoma"/>
            <family val="2"/>
          </rPr>
          <t>0: Spotting the error
1: Finding the error through tests
2: Analyizing traces
3: Advanced tracing in complex environments</t>
        </r>
      </text>
    </comment>
    <comment ref="B12" authorId="1">
      <text>
        <r>
          <rPr>
            <sz val="9"/>
            <color indexed="81"/>
            <rFont val="Tahoma"/>
            <family val="2"/>
          </rPr>
          <t xml:space="preserve">1: Testing
1: Programming/developing
1: Support
1: Consultant
1: Presales
1: Architect
</t>
        </r>
      </text>
    </comment>
    <comment ref="B13" authorId="1">
      <text>
        <r>
          <rPr>
            <sz val="9"/>
            <color indexed="81"/>
            <rFont val="Tahoma"/>
            <family val="2"/>
          </rPr>
          <t xml:space="preserve">
0 - Reluctant
1 - Flexible
2 - High availability
</t>
        </r>
      </text>
    </comment>
    <comment ref="B14" authorId="1">
      <text>
        <r>
          <rPr>
            <sz val="9"/>
            <color indexed="81"/>
            <rFont val="Tahoma"/>
            <family val="2"/>
          </rPr>
          <t xml:space="preserve">
0 - Own technology
1 - Own + side technology
2 - Multiple interest</t>
        </r>
      </text>
    </comment>
    <comment ref="B15" authorId="1">
      <text>
        <r>
          <rPr>
            <sz val="9"/>
            <color indexed="81"/>
            <rFont val="Tahoma"/>
            <family val="2"/>
          </rPr>
          <t xml:space="preserve">0: No Certification
1: ITIL Foundation/ 1 Technical (UCCP, CCNA, SBC)
2: ITIL Intermmediate + Technical (CCNP)
3: ITIL Expert/ Multitechnology 
</t>
        </r>
      </text>
    </comment>
    <comment ref="B16" authorId="1">
      <text>
        <r>
          <rPr>
            <sz val="9"/>
            <color indexed="81"/>
            <rFont val="Tahoma"/>
            <family val="2"/>
          </rPr>
          <t xml:space="preserve">
SRM 1
INC, EVT 1
CHA 1
PRO 1
MIM 1
CAP/AVA 1
</t>
        </r>
      </text>
    </comment>
    <comment ref="B17" authorId="1">
      <text>
        <r>
          <rPr>
            <sz val="9"/>
            <color indexed="81"/>
            <rFont val="Tahoma"/>
            <family val="2"/>
          </rPr>
          <t xml:space="preserve">0: No telekom knowledge
1: Basic Telekom knowledge (Univ. degree)
2: Advanced Telekom (3 ore more years)
</t>
        </r>
      </text>
    </comment>
    <comment ref="B18" authorId="1">
      <text>
        <r>
          <rPr>
            <sz val="9"/>
            <color indexed="81"/>
            <rFont val="Tahoma"/>
            <family val="2"/>
          </rPr>
          <t xml:space="preserve">
0: No project work
1: Requester/Implementer
2: TPM Transition
3: TPM Transformation</t>
        </r>
      </text>
    </comment>
    <comment ref="B19" authorId="1">
      <text>
        <r>
          <rPr>
            <sz val="9"/>
            <color indexed="81"/>
            <rFont val="Tahoma"/>
            <family val="2"/>
          </rPr>
          <t xml:space="preserve">
0: No presentation, workshops, etc.
1: Provides individual, ad-hoc support
2: Provides structured presentations, workshops and individual guidence 
</t>
        </r>
      </text>
    </comment>
    <comment ref="B20" authorId="1">
      <text>
        <r>
          <rPr>
            <sz val="9"/>
            <color indexed="81"/>
            <rFont val="Tahoma"/>
            <family val="2"/>
          </rPr>
          <t xml:space="preserve">
1: Effective communication with the team
1: Effective communication with users/clients
1: Effective communication with Management roles
1: Effective presentations</t>
        </r>
      </text>
    </comment>
    <comment ref="B21" authorId="1">
      <text>
        <r>
          <rPr>
            <sz val="9"/>
            <color indexed="81"/>
            <rFont val="Tahoma"/>
            <family val="2"/>
          </rPr>
          <t xml:space="preserve">
Disruptive 0
Constructive 1
</t>
        </r>
      </text>
    </comment>
    <comment ref="B22" authorId="1">
      <text>
        <r>
          <rPr>
            <sz val="9"/>
            <color indexed="81"/>
            <rFont val="Tahoma"/>
            <family val="2"/>
          </rPr>
          <t xml:space="preserve">
Respectful 1
Reliable 1
Supportive 1
Willing to share 1</t>
        </r>
      </text>
    </comment>
  </commentList>
</comments>
</file>

<file path=xl/comments7.xml><?xml version="1.0" encoding="utf-8"?>
<comments xmlns="http://schemas.openxmlformats.org/spreadsheetml/2006/main">
  <authors>
    <author>Radovici, Radu</author>
    <author>Marius, Staicu</author>
  </authors>
  <commentList>
    <comment ref="B8" authorId="0">
      <text>
        <r>
          <rPr>
            <sz val="9"/>
            <color indexed="81"/>
            <rFont val="Tahoma"/>
            <family val="2"/>
          </rPr>
          <t>0 Basic
1 Medium
2 Advanced
for each of English, German, Other Languages</t>
        </r>
      </text>
    </comment>
    <comment ref="B9" authorId="0">
      <text>
        <r>
          <rPr>
            <b/>
            <sz val="9"/>
            <color indexed="81"/>
            <rFont val="Tahoma"/>
            <family val="2"/>
          </rPr>
          <t>Years:</t>
        </r>
        <r>
          <rPr>
            <sz val="9"/>
            <color indexed="81"/>
            <rFont val="Tahoma"/>
            <family val="2"/>
          </rPr>
          <t xml:space="preserve">
0-1 = 1
2-3 = 2
4-5 = 3
5-6 = 4
&gt;6 = 5
</t>
        </r>
      </text>
    </comment>
    <comment ref="B10" authorId="0">
      <text>
        <r>
          <rPr>
            <b/>
            <sz val="9"/>
            <color indexed="81"/>
            <rFont val="Tahoma"/>
            <family val="2"/>
          </rPr>
          <t xml:space="preserve">0 - Restricetd to own sub team
1 - Inside NDCS Department
2 -  Inside NDCS Tower
3 - Other departments (eg AHS, WSDS, SMC)
</t>
        </r>
      </text>
    </comment>
    <comment ref="B11" authorId="1">
      <text>
        <r>
          <rPr>
            <sz val="9"/>
            <color indexed="81"/>
            <rFont val="Tahoma"/>
            <family val="2"/>
          </rPr>
          <t>0: Spotting the error
1: Finding the error through tests
2: Analyizing traces
3: Advanced tracing in complex environments</t>
        </r>
      </text>
    </comment>
    <comment ref="B12" authorId="1">
      <text>
        <r>
          <rPr>
            <sz val="9"/>
            <color indexed="81"/>
            <rFont val="Tahoma"/>
            <family val="2"/>
          </rPr>
          <t xml:space="preserve">1: Testing
1: Programming/developing
1: Support
1: Consultant
1: Presales
1: Architect
</t>
        </r>
      </text>
    </comment>
    <comment ref="B13" authorId="1">
      <text>
        <r>
          <rPr>
            <sz val="9"/>
            <color indexed="81"/>
            <rFont val="Tahoma"/>
            <family val="2"/>
          </rPr>
          <t xml:space="preserve">
0 - Reluctant
1 - Flexible
2 - High availability
</t>
        </r>
      </text>
    </comment>
    <comment ref="B14" authorId="1">
      <text>
        <r>
          <rPr>
            <sz val="9"/>
            <color indexed="81"/>
            <rFont val="Tahoma"/>
            <family val="2"/>
          </rPr>
          <t xml:space="preserve">
0 - Own technology
1 - Own + side technology
2 - Multiple interest</t>
        </r>
      </text>
    </comment>
    <comment ref="B15" authorId="1">
      <text>
        <r>
          <rPr>
            <sz val="9"/>
            <color indexed="81"/>
            <rFont val="Tahoma"/>
            <family val="2"/>
          </rPr>
          <t xml:space="preserve">0: No Certification
1: ITIL Foundation/ 1 Technical (UCCP, CCNA, SBC)
2: ITIL Intermmediate + Technical (CCNP)
3: ITIL Expert/ Multitechnology 
</t>
        </r>
      </text>
    </comment>
    <comment ref="B16" authorId="1">
      <text>
        <r>
          <rPr>
            <sz val="9"/>
            <color indexed="81"/>
            <rFont val="Tahoma"/>
            <family val="2"/>
          </rPr>
          <t xml:space="preserve">
SRM 1
INC, EVT 1
CHA 1
PRO 1
MIM 1
CAP/AVA 1
</t>
        </r>
      </text>
    </comment>
    <comment ref="B17" authorId="1">
      <text>
        <r>
          <rPr>
            <sz val="9"/>
            <color indexed="81"/>
            <rFont val="Tahoma"/>
            <family val="2"/>
          </rPr>
          <t xml:space="preserve">0: No telekom knowledge
1: Basic Telekom knowledge (Univ. degree)
2: Advanced Telekom (3 ore more years)
</t>
        </r>
      </text>
    </comment>
    <comment ref="B18" authorId="1">
      <text>
        <r>
          <rPr>
            <sz val="9"/>
            <color indexed="81"/>
            <rFont val="Tahoma"/>
            <family val="2"/>
          </rPr>
          <t xml:space="preserve">
0: No project work
1: Requester/Implementer
2: TPM Transition
3: TPM Transformation</t>
        </r>
      </text>
    </comment>
    <comment ref="B19" authorId="1">
      <text>
        <r>
          <rPr>
            <sz val="9"/>
            <color indexed="81"/>
            <rFont val="Tahoma"/>
            <family val="2"/>
          </rPr>
          <t xml:space="preserve">
0: No presentation, workshops, etc.
1: Provides individual, ad-hoc support
2: Provides structured presentations, workshops and individual guidence 
</t>
        </r>
      </text>
    </comment>
    <comment ref="B20" authorId="1">
      <text>
        <r>
          <rPr>
            <sz val="9"/>
            <color indexed="81"/>
            <rFont val="Tahoma"/>
            <family val="2"/>
          </rPr>
          <t xml:space="preserve">
1: Effective communication with the team
1: Effective communication with users/clients
1: Effective communication with Management roles
1: Effective presentations</t>
        </r>
      </text>
    </comment>
    <comment ref="B21" authorId="1">
      <text>
        <r>
          <rPr>
            <sz val="9"/>
            <color indexed="81"/>
            <rFont val="Tahoma"/>
            <family val="2"/>
          </rPr>
          <t xml:space="preserve">
Disruptive 0
Constructive 1
</t>
        </r>
      </text>
    </comment>
    <comment ref="B22" authorId="1">
      <text>
        <r>
          <rPr>
            <sz val="9"/>
            <color indexed="81"/>
            <rFont val="Tahoma"/>
            <family val="2"/>
          </rPr>
          <t xml:space="preserve">
Respectful 1
Reliable 1
Supportive 1
Willing to share 1</t>
        </r>
      </text>
    </comment>
  </commentList>
</comments>
</file>

<file path=xl/comments8.xml><?xml version="1.0" encoding="utf-8"?>
<comments xmlns="http://schemas.openxmlformats.org/spreadsheetml/2006/main">
  <authors>
    <author>Radovici, Radu</author>
    <author>Marius, Staicu</author>
  </authors>
  <commentList>
    <comment ref="B8" authorId="0">
      <text>
        <r>
          <rPr>
            <sz val="9"/>
            <color indexed="81"/>
            <rFont val="Tahoma"/>
            <family val="2"/>
          </rPr>
          <t>0 Basic
1 Medium
2 Advanced
for each of English, German, Other Languages</t>
        </r>
      </text>
    </comment>
    <comment ref="B9" authorId="0">
      <text>
        <r>
          <rPr>
            <b/>
            <sz val="9"/>
            <color indexed="81"/>
            <rFont val="Tahoma"/>
            <family val="2"/>
          </rPr>
          <t>Years:</t>
        </r>
        <r>
          <rPr>
            <sz val="9"/>
            <color indexed="81"/>
            <rFont val="Tahoma"/>
            <family val="2"/>
          </rPr>
          <t xml:space="preserve">
0-1 = 1
2-3 = 2
4-5 = 3
5-6 = 4
&gt;6 = 5
</t>
        </r>
      </text>
    </comment>
    <comment ref="B10" authorId="0">
      <text>
        <r>
          <rPr>
            <b/>
            <sz val="9"/>
            <color indexed="81"/>
            <rFont val="Tahoma"/>
            <family val="2"/>
          </rPr>
          <t xml:space="preserve">0 - Restricetd to own team
1 - Inside NDCS Voice
2 -  Inside NDCS
3 - Other departments (eg AHS, WSDS, SMC)
</t>
        </r>
      </text>
    </comment>
    <comment ref="B11" authorId="1">
      <text>
        <r>
          <rPr>
            <sz val="9"/>
            <color indexed="81"/>
            <rFont val="Tahoma"/>
            <family val="2"/>
          </rPr>
          <t>0: Spotting the error
1: Finding the error through tests
2: Analyizing traces
3: Advanced tracing in complex environments</t>
        </r>
      </text>
    </comment>
    <comment ref="B12" authorId="1">
      <text>
        <r>
          <rPr>
            <sz val="9"/>
            <color indexed="81"/>
            <rFont val="Tahoma"/>
            <family val="2"/>
          </rPr>
          <t xml:space="preserve">1: Testing
1: Programming/developing
1: Support
1: Consultant
1: Presales
1: Architect
</t>
        </r>
      </text>
    </comment>
    <comment ref="B13" authorId="1">
      <text>
        <r>
          <rPr>
            <b/>
            <sz val="9"/>
            <color indexed="81"/>
            <rFont val="Tahoma"/>
            <family val="2"/>
          </rPr>
          <t>Marius, Staicu:</t>
        </r>
        <r>
          <rPr>
            <sz val="9"/>
            <color indexed="81"/>
            <rFont val="Tahoma"/>
            <family val="2"/>
          </rPr>
          <t xml:space="preserve">
0 - Reluctant
1 - Flexible
2 - High availability
</t>
        </r>
      </text>
    </comment>
    <comment ref="B14" authorId="1">
      <text>
        <r>
          <rPr>
            <b/>
            <sz val="9"/>
            <color indexed="81"/>
            <rFont val="Tahoma"/>
            <family val="2"/>
          </rPr>
          <t>Marius, Staicu:</t>
        </r>
        <r>
          <rPr>
            <sz val="9"/>
            <color indexed="81"/>
            <rFont val="Tahoma"/>
            <family val="2"/>
          </rPr>
          <t xml:space="preserve">
0 - Own technology
1 - Own + side technology
2 - Multiple interest</t>
        </r>
      </text>
    </comment>
    <comment ref="B15" authorId="1">
      <text>
        <r>
          <rPr>
            <sz val="9"/>
            <color indexed="81"/>
            <rFont val="Tahoma"/>
            <family val="2"/>
          </rPr>
          <t xml:space="preserve">0: No Certification
1: ITIL Foundation/ 1 Technical (UCCP, CCNA, SBC)
2: ITIL Intermmediate + Technical (CCNP)
3: ITIL Expert/ Multitechnology 
</t>
        </r>
      </text>
    </comment>
    <comment ref="B16" authorId="1">
      <text>
        <r>
          <rPr>
            <b/>
            <sz val="9"/>
            <color indexed="81"/>
            <rFont val="Tahoma"/>
            <family val="2"/>
          </rPr>
          <t>Marius, Staicu:</t>
        </r>
        <r>
          <rPr>
            <sz val="9"/>
            <color indexed="81"/>
            <rFont val="Tahoma"/>
            <family val="2"/>
          </rPr>
          <t xml:space="preserve">
SRM 1
INC, EVT 1
CHA 1
PRO 1
MIM 1
CAP/AVA 1
</t>
        </r>
      </text>
    </comment>
    <comment ref="B17" authorId="1">
      <text>
        <r>
          <rPr>
            <sz val="9"/>
            <color indexed="81"/>
            <rFont val="Tahoma"/>
            <family val="2"/>
          </rPr>
          <t xml:space="preserve">0: No telekom knowledge
1: Basic Telekom knowledge (Univ. degree)
2: Advanced Telekom (3 ore more years)
</t>
        </r>
      </text>
    </comment>
    <comment ref="B18" authorId="1">
      <text>
        <r>
          <rPr>
            <b/>
            <sz val="9"/>
            <color indexed="81"/>
            <rFont val="Tahoma"/>
            <family val="2"/>
          </rPr>
          <t>Marius, Staicu:</t>
        </r>
        <r>
          <rPr>
            <sz val="9"/>
            <color indexed="81"/>
            <rFont val="Tahoma"/>
            <family val="2"/>
          </rPr>
          <t xml:space="preserve">
0: No project work
1: Requester/Implementer
2: TPM Transition
3: TPM Transformation</t>
        </r>
      </text>
    </comment>
    <comment ref="B19" authorId="1">
      <text>
        <r>
          <rPr>
            <b/>
            <sz val="9"/>
            <color indexed="81"/>
            <rFont val="Tahoma"/>
            <family val="2"/>
          </rPr>
          <t>Marius, Staicu:</t>
        </r>
        <r>
          <rPr>
            <sz val="9"/>
            <color indexed="81"/>
            <rFont val="Tahoma"/>
            <family val="2"/>
          </rPr>
          <t xml:space="preserve">
0: No presentation, workshops, etc.
1: Provides individual, ad-hoc support
2: Provides structured presentations, workshops and individual guidence 
</t>
        </r>
      </text>
    </comment>
    <comment ref="B20" authorId="1">
      <text>
        <r>
          <rPr>
            <b/>
            <sz val="9"/>
            <color indexed="81"/>
            <rFont val="Tahoma"/>
            <family val="2"/>
          </rPr>
          <t>Marius, Staicu:</t>
        </r>
        <r>
          <rPr>
            <sz val="9"/>
            <color indexed="81"/>
            <rFont val="Tahoma"/>
            <family val="2"/>
          </rPr>
          <t xml:space="preserve">
1: Effective communication with the team
1: Effective communication with users/clients
1: Effective communication with Management roles
1: Effective presentations</t>
        </r>
      </text>
    </comment>
    <comment ref="B21" authorId="1">
      <text>
        <r>
          <rPr>
            <b/>
            <sz val="9"/>
            <color indexed="81"/>
            <rFont val="Tahoma"/>
            <family val="2"/>
          </rPr>
          <t>Marius, Staicu:</t>
        </r>
        <r>
          <rPr>
            <sz val="9"/>
            <color indexed="81"/>
            <rFont val="Tahoma"/>
            <family val="2"/>
          </rPr>
          <t xml:space="preserve">
Disruptive 0
Constructive 1
</t>
        </r>
      </text>
    </comment>
    <comment ref="B22" authorId="1">
      <text>
        <r>
          <rPr>
            <b/>
            <sz val="9"/>
            <color indexed="81"/>
            <rFont val="Tahoma"/>
            <family val="2"/>
          </rPr>
          <t>Marius, Staicu:</t>
        </r>
        <r>
          <rPr>
            <sz val="9"/>
            <color indexed="81"/>
            <rFont val="Tahoma"/>
            <family val="2"/>
          </rPr>
          <t xml:space="preserve">
Respectful 1
Reliable 1
Supportive 1
Willing to share 1</t>
        </r>
      </text>
    </comment>
  </commentList>
</comments>
</file>

<file path=xl/comments9.xml><?xml version="1.0" encoding="utf-8"?>
<comments xmlns="http://schemas.openxmlformats.org/spreadsheetml/2006/main">
  <authors>
    <author>Radovici, Radu</author>
    <author>Marius, Staicu</author>
  </authors>
  <commentList>
    <comment ref="B8" authorId="0">
      <text>
        <r>
          <rPr>
            <sz val="9"/>
            <color indexed="81"/>
            <rFont val="Tahoma"/>
            <family val="2"/>
          </rPr>
          <t>0 Basic
1 Medium
2 Advanced
for each of English, German, Other Languages</t>
        </r>
      </text>
    </comment>
    <comment ref="B9" authorId="0">
      <text>
        <r>
          <rPr>
            <b/>
            <sz val="9"/>
            <color indexed="81"/>
            <rFont val="Tahoma"/>
            <family val="2"/>
          </rPr>
          <t>Years:</t>
        </r>
        <r>
          <rPr>
            <sz val="9"/>
            <color indexed="81"/>
            <rFont val="Tahoma"/>
            <family val="2"/>
          </rPr>
          <t xml:space="preserve">
0-1 = 1
2-3 = 2
4-5 = 3
5-6 = 4
&gt;6 = 5
</t>
        </r>
      </text>
    </comment>
    <comment ref="B10" authorId="0">
      <text>
        <r>
          <rPr>
            <b/>
            <sz val="9"/>
            <color indexed="81"/>
            <rFont val="Tahoma"/>
            <family val="2"/>
          </rPr>
          <t xml:space="preserve">0 - Restricetd to own sub team
1 - Inside NDCS Department
2 -  Inside NDCS Tower
3 - Other departments (eg AHS, WSDS, SMC)
</t>
        </r>
      </text>
    </comment>
    <comment ref="B11" authorId="1">
      <text>
        <r>
          <rPr>
            <sz val="9"/>
            <color indexed="81"/>
            <rFont val="Tahoma"/>
            <family val="2"/>
          </rPr>
          <t>0: Spotting the error
1: Finding the error through tests
2: Analyizing traces
3: Advanced tracing in complex environments</t>
        </r>
      </text>
    </comment>
    <comment ref="B12" authorId="1">
      <text>
        <r>
          <rPr>
            <sz val="9"/>
            <color indexed="81"/>
            <rFont val="Tahoma"/>
            <family val="2"/>
          </rPr>
          <t xml:space="preserve">1: Testing
1: Programming/developing
1: Support
1: Consultant
1: Presales
1: Architect
</t>
        </r>
      </text>
    </comment>
    <comment ref="B13" authorId="1">
      <text>
        <r>
          <rPr>
            <sz val="9"/>
            <color indexed="81"/>
            <rFont val="Tahoma"/>
            <family val="2"/>
          </rPr>
          <t xml:space="preserve">
0 - Reluctant
1 - Flexible
2 - High availability
</t>
        </r>
      </text>
    </comment>
    <comment ref="B14" authorId="1">
      <text>
        <r>
          <rPr>
            <sz val="9"/>
            <color indexed="81"/>
            <rFont val="Tahoma"/>
            <family val="2"/>
          </rPr>
          <t xml:space="preserve">
0 - Own technology
1 - Own + side technology
2 - Multiple interest</t>
        </r>
      </text>
    </comment>
    <comment ref="B15" authorId="1">
      <text>
        <r>
          <rPr>
            <sz val="9"/>
            <color indexed="81"/>
            <rFont val="Tahoma"/>
            <family val="2"/>
          </rPr>
          <t xml:space="preserve">0: No Certification
1: ITIL Foundation/ 1 Technical (UCCP, CCNA, SBC)
2: ITIL Intermmediate + Technical (CCNP)
3: ITIL Expert/ Multitechnology 
</t>
        </r>
      </text>
    </comment>
    <comment ref="B16" authorId="1">
      <text>
        <r>
          <rPr>
            <sz val="9"/>
            <color indexed="81"/>
            <rFont val="Tahoma"/>
            <family val="2"/>
          </rPr>
          <t xml:space="preserve">
SRM 1
INC, EVT 1
CHA 1
PRO 1
MIM 1
CAP/AVA 1
</t>
        </r>
      </text>
    </comment>
    <comment ref="B17" authorId="1">
      <text>
        <r>
          <rPr>
            <sz val="9"/>
            <color indexed="81"/>
            <rFont val="Tahoma"/>
            <family val="2"/>
          </rPr>
          <t xml:space="preserve">0: No telekom knowledge
1: Basic Telekom knowledge (Univ. degree)
2: Advanced Telekom (3 ore more years)
</t>
        </r>
      </text>
    </comment>
    <comment ref="B18" authorId="1">
      <text>
        <r>
          <rPr>
            <sz val="9"/>
            <color indexed="81"/>
            <rFont val="Tahoma"/>
            <family val="2"/>
          </rPr>
          <t xml:space="preserve">
0: No project work
1: Requester/Implementer
2: TPM Transition
3: TPM Transformation</t>
        </r>
      </text>
    </comment>
    <comment ref="B19" authorId="1">
      <text>
        <r>
          <rPr>
            <sz val="9"/>
            <color indexed="81"/>
            <rFont val="Tahoma"/>
            <family val="2"/>
          </rPr>
          <t xml:space="preserve">
0: No presentation, workshops, etc.
1: Provides individual, ad-hoc support
2: Provides structured presentations, workshops and individual guidence 
</t>
        </r>
      </text>
    </comment>
    <comment ref="B20" authorId="1">
      <text>
        <r>
          <rPr>
            <sz val="9"/>
            <color indexed="81"/>
            <rFont val="Tahoma"/>
            <family val="2"/>
          </rPr>
          <t xml:space="preserve">
1: Effective communication with the team
1: Effective communication with users/clients
1: Effective communication with Management roles
1: Effective presentations</t>
        </r>
      </text>
    </comment>
    <comment ref="B21" authorId="1">
      <text>
        <r>
          <rPr>
            <sz val="9"/>
            <color indexed="81"/>
            <rFont val="Tahoma"/>
            <family val="2"/>
          </rPr>
          <t xml:space="preserve">
Disruptive 0
Constructive 1
</t>
        </r>
      </text>
    </comment>
    <comment ref="B22" authorId="1">
      <text>
        <r>
          <rPr>
            <sz val="9"/>
            <color indexed="81"/>
            <rFont val="Tahoma"/>
            <family val="2"/>
          </rPr>
          <t xml:space="preserve">
Respectful 1
Reliable 1
Supportive 1
Willing to share 1</t>
        </r>
      </text>
    </comment>
  </commentList>
</comments>
</file>

<file path=xl/sharedStrings.xml><?xml version="1.0" encoding="utf-8"?>
<sst xmlns="http://schemas.openxmlformats.org/spreadsheetml/2006/main" count="263" uniqueCount="77">
  <si>
    <t>Points</t>
  </si>
  <si>
    <t>less important</t>
  </si>
  <si>
    <t>more important</t>
  </si>
  <si>
    <t>equal important</t>
  </si>
  <si>
    <t>Analytical approach</t>
  </si>
  <si>
    <t>Communication</t>
  </si>
  <si>
    <t>Attitude</t>
  </si>
  <si>
    <t>Skills</t>
  </si>
  <si>
    <t>Skill Score</t>
  </si>
  <si>
    <t>Enhanced Skill score</t>
  </si>
  <si>
    <t>Skill Ratio in Matrix</t>
  </si>
  <si>
    <t>Flexibility (time)</t>
  </si>
  <si>
    <t>Internal networking</t>
  </si>
  <si>
    <t>Language Skills</t>
  </si>
  <si>
    <t>Team play</t>
  </si>
  <si>
    <t>Broad general ICT knowledge</t>
  </si>
  <si>
    <t>Flexibility between technologies</t>
  </si>
  <si>
    <t>Enhancer (Granularity)</t>
  </si>
  <si>
    <t>Operations support experiences 1</t>
  </si>
  <si>
    <t>Project management 2</t>
  </si>
  <si>
    <t>Telekom knowledge 3</t>
  </si>
  <si>
    <t>ITIL focus 4</t>
  </si>
  <si>
    <t>Certifications 4</t>
  </si>
  <si>
    <t>Coaching skills 6</t>
  </si>
  <si>
    <t>Summary</t>
  </si>
  <si>
    <t>Candidate</t>
  </si>
  <si>
    <t xml:space="preserve">Date </t>
  </si>
  <si>
    <t>Topic</t>
  </si>
  <si>
    <t>Weight</t>
  </si>
  <si>
    <t>Score</t>
  </si>
  <si>
    <t>Remarks</t>
  </si>
  <si>
    <t>Total Score</t>
  </si>
  <si>
    <t>Development stage</t>
  </si>
  <si>
    <t>Expectance</t>
  </si>
  <si>
    <t>&lt; 50%</t>
  </si>
  <si>
    <t>Junior</t>
  </si>
  <si>
    <t>not independent, needs support for some daily tasks</t>
  </si>
  <si>
    <t>50% - 70%</t>
  </si>
  <si>
    <t>Administrator</t>
  </si>
  <si>
    <t>independent, needs shadowing for complex tasks</t>
  </si>
  <si>
    <t>70% - 80%</t>
  </si>
  <si>
    <t>Senior</t>
  </si>
  <si>
    <t>independent, doesn't need support</t>
  </si>
  <si>
    <t>80% - 90%</t>
  </si>
  <si>
    <t>Technical Lead</t>
  </si>
  <si>
    <t>independent, iniates improvement, offers support cross tower, lead teams</t>
  </si>
  <si>
    <t>&gt; 90%</t>
  </si>
  <si>
    <t>Solution Architect</t>
  </si>
  <si>
    <t>independent, iniates improvement, offers support for others</t>
  </si>
  <si>
    <t>3% - &gt; rating 3  7% -&gt; rating 4</t>
  </si>
  <si>
    <t>3% - &gt; rating 3 ; &gt;6% rating 4</t>
  </si>
  <si>
    <t>plus italian</t>
  </si>
  <si>
    <t>more than 3 years experience in Telecommunication environment</t>
  </si>
  <si>
    <t>7% - rating 3; 14% - rating 4</t>
  </si>
  <si>
    <t>mysql &amp; C++</t>
  </si>
  <si>
    <t>4% - rating 3; &gt;8% - rating 4</t>
  </si>
  <si>
    <t>only work experience more than 3 years</t>
  </si>
  <si>
    <t>3% - rating 3; 7% - rating 4</t>
  </si>
  <si>
    <t>4% - rating 3; 8% rating 4</t>
  </si>
  <si>
    <t>4% - rating 3 ; 9%-rating 4</t>
  </si>
  <si>
    <t>xxx</t>
  </si>
  <si>
    <t>Name</t>
  </si>
  <si>
    <t>yyyy</t>
  </si>
  <si>
    <t>zzzz</t>
  </si>
  <si>
    <t>www</t>
  </si>
  <si>
    <t>jjjj</t>
  </si>
  <si>
    <t>kkkk</t>
  </si>
  <si>
    <t>llll</t>
  </si>
  <si>
    <t>hhhh</t>
  </si>
  <si>
    <t>Grade</t>
  </si>
  <si>
    <t>Average</t>
  </si>
  <si>
    <t>New Grade</t>
  </si>
  <si>
    <t>New Average</t>
  </si>
  <si>
    <t>Dif. between Highest performer and lowest performer</t>
  </si>
  <si>
    <r>
      <rPr>
        <b/>
        <sz val="10"/>
        <color theme="1"/>
        <rFont val="Arial"/>
        <family val="2"/>
        <charset val="204"/>
      </rPr>
      <t xml:space="preserve">Paired comparison
</t>
    </r>
    <r>
      <rPr>
        <sz val="10"/>
        <color theme="1"/>
        <rFont val="Arial"/>
        <family val="2"/>
        <charset val="204"/>
      </rPr>
      <t>1. Fill in B5:B19 with skills that are necessary for your group and add comment to that skill with ranking of levels that can be achieved
2. Fill in A5:A19 with granularity of this skill (maximum level that can be achieved for this skill, grades: min 0 - max 6)
3. Rank skills between each other (coloanele C-Q). Note that:
a. 0=less important; 1=equally important; 2=more  important
b. your compare the first skill in line with all skills in columns 
c. rank is set only in white cells, grey are set automatically
d. if 2 identical skills are met, 0 should be set (in dark grey cells, in bold)
4. Columns R, S, T, U are filled in automatically</t>
    </r>
  </si>
  <si>
    <r>
      <t xml:space="preserve">Engineers sheets
</t>
    </r>
    <r>
      <rPr>
        <sz val="10"/>
        <color theme="1"/>
        <rFont val="Arial"/>
        <family val="2"/>
        <charset val="204"/>
      </rPr>
      <t>1. Fill in the name of an engineer whom you check (sheet name)
2. Copy skills from the main table (from cells in green)
3. Fill in score for each skill in column C
4. Columns D, E, lines 24, 25 are filled in automatically</t>
    </r>
  </si>
  <si>
    <r>
      <rPr>
        <b/>
        <sz val="10"/>
        <color theme="1"/>
        <rFont val="Arial"/>
        <family val="2"/>
        <charset val="204"/>
      </rPr>
      <t xml:space="preserve">Variability
</t>
    </r>
    <r>
      <rPr>
        <sz val="10"/>
        <color theme="1"/>
        <rFont val="Arial"/>
        <family val="2"/>
        <charset val="204"/>
      </rPr>
      <t>All cells are filled in automatically</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</si>
</sst>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l_e_i_-;\-* #,##0.00\ _l_e_i_-;_-* &quot;-&quot;??\ _l_e_i_-;_-@_-"/>
    <numFmt numFmtId="165" formatCode="0.0%"/>
  </numFmts>
  <fonts count="12" x14ac:knownFonts="1">
    <font>
      <sz val="10"/>
      <color theme="1"/>
      <name val="Arial"/>
      <family val="2"/>
    </font>
    <font>
      <b/>
      <sz val="10"/>
      <color theme="1"/>
      <name val="Arial"/>
      <family val="2"/>
    </font>
    <font>
      <sz val="10"/>
      <color theme="1"/>
      <name val="Arial"/>
      <family val="2"/>
    </font>
    <font>
      <sz val="9"/>
      <color indexed="81"/>
      <name val="Tahoma"/>
      <family val="2"/>
    </font>
    <font>
      <b/>
      <sz val="9"/>
      <color indexed="81"/>
      <name val="Tahoma"/>
      <family val="2"/>
    </font>
    <font>
      <b/>
      <i/>
      <sz val="10"/>
      <color theme="1"/>
      <name val="Arial"/>
      <family val="2"/>
    </font>
    <font>
      <sz val="10"/>
      <color rgb="FF000000"/>
      <name val="Arial"/>
      <family val="2"/>
    </font>
    <font>
      <sz val="10"/>
      <color theme="0"/>
      <name val="Arial"/>
      <family val="2"/>
    </font>
    <font>
      <sz val="9"/>
      <color indexed="81"/>
      <name val="Tahoma"/>
      <family val="2"/>
      <charset val="238"/>
    </font>
    <font>
      <b/>
      <sz val="9"/>
      <color indexed="81"/>
      <name val="Tahoma"/>
      <family val="2"/>
      <charset val="238"/>
    </font>
    <font>
      <b/>
      <sz val="10"/>
      <color theme="1"/>
      <name val="Arial"/>
      <family val="2"/>
      <charset val="204"/>
    </font>
    <font>
      <sz val="10"/>
      <color theme="1"/>
      <name val="Arial"/>
      <family val="2"/>
      <charset val="204"/>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CCFF99"/>
        <bgColor indexed="64"/>
      </patternFill>
    </fill>
    <fill>
      <patternFill patternType="solid">
        <fgColor rgb="FF92D050"/>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top style="medium">
        <color indexed="64"/>
      </top>
      <bottom style="hair">
        <color indexed="64"/>
      </bottom>
      <diagonal/>
    </border>
    <border>
      <left/>
      <right style="medium">
        <color indexed="64"/>
      </right>
      <top style="hair">
        <color indexed="64"/>
      </top>
      <bottom/>
      <diagonal/>
    </border>
    <border>
      <left style="hair">
        <color indexed="64"/>
      </left>
      <right/>
      <top style="hair">
        <color indexed="64"/>
      </top>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top style="medium">
        <color indexed="64"/>
      </top>
      <bottom style="medium">
        <color indexed="64"/>
      </bottom>
      <diagonal/>
    </border>
    <border>
      <left/>
      <right/>
      <top/>
      <bottom style="medium">
        <color indexed="64"/>
      </bottom>
      <diagonal/>
    </border>
    <border>
      <left style="thin">
        <color rgb="FFFF0000"/>
      </left>
      <right style="thin">
        <color rgb="FFFF0000"/>
      </right>
      <top style="thin">
        <color rgb="FFFF0000"/>
      </top>
      <bottom style="thin">
        <color rgb="FFFF0000"/>
      </bottom>
      <diagonal/>
    </border>
    <border>
      <left/>
      <right style="thin">
        <color rgb="FFFF0000"/>
      </right>
      <top/>
      <bottom/>
      <diagonal/>
    </border>
  </borders>
  <cellStyleXfs count="3">
    <xf numFmtId="0" fontId="0" fillId="0" borderId="0"/>
    <xf numFmtId="9" fontId="2" fillId="0" borderId="0" applyFont="0" applyFill="0" applyBorder="0" applyAlignment="0" applyProtection="0"/>
    <xf numFmtId="164" fontId="2" fillId="0" borderId="0" applyFont="0" applyFill="0" applyBorder="0" applyAlignment="0" applyProtection="0"/>
  </cellStyleXfs>
  <cellXfs count="73">
    <xf numFmtId="0" fontId="0" fillId="0" borderId="0" xfId="0"/>
    <xf numFmtId="0" fontId="0" fillId="0" borderId="0" xfId="0" applyAlignment="1">
      <alignment horizontal="center"/>
    </xf>
    <xf numFmtId="0" fontId="0" fillId="0" borderId="1" xfId="0" applyBorder="1"/>
    <xf numFmtId="0" fontId="0" fillId="0" borderId="1" xfId="0" applyBorder="1" applyAlignment="1">
      <alignment horizontal="center"/>
    </xf>
    <xf numFmtId="9" fontId="0" fillId="0" borderId="0" xfId="0" applyNumberFormat="1" applyAlignment="1">
      <alignment horizontal="center"/>
    </xf>
    <xf numFmtId="0" fontId="0" fillId="0" borderId="1" xfId="0" applyBorder="1" applyAlignment="1">
      <alignment horizontal="center" textRotation="90"/>
    </xf>
    <xf numFmtId="0" fontId="0" fillId="3" borderId="1" xfId="0" applyFill="1" applyBorder="1" applyAlignment="1">
      <alignment horizontal="center"/>
    </xf>
    <xf numFmtId="0" fontId="0" fillId="0" borderId="1" xfId="0" applyFill="1" applyBorder="1" applyAlignment="1">
      <alignment horizontal="center"/>
    </xf>
    <xf numFmtId="0" fontId="1" fillId="2" borderId="1" xfId="0" applyFont="1" applyFill="1" applyBorder="1"/>
    <xf numFmtId="9" fontId="1" fillId="2" borderId="1" xfId="1" applyFont="1" applyFill="1" applyBorder="1"/>
    <xf numFmtId="0" fontId="1" fillId="2" borderId="1" xfId="0" applyFont="1" applyFill="1" applyBorder="1" applyAlignment="1">
      <alignment horizontal="center"/>
    </xf>
    <xf numFmtId="0" fontId="1" fillId="0" borderId="0" xfId="0" applyFont="1"/>
    <xf numFmtId="0" fontId="1" fillId="2" borderId="3" xfId="0" applyFont="1" applyFill="1" applyBorder="1"/>
    <xf numFmtId="9" fontId="1" fillId="2" borderId="3" xfId="1" applyFont="1" applyFill="1" applyBorder="1"/>
    <xf numFmtId="0" fontId="1" fillId="0" borderId="1" xfId="0" applyFont="1" applyBorder="1" applyAlignment="1">
      <alignment horizontal="center" textRotation="90"/>
    </xf>
    <xf numFmtId="2" fontId="0" fillId="0" borderId="1" xfId="0" applyNumberFormat="1" applyBorder="1"/>
    <xf numFmtId="10" fontId="0" fillId="4" borderId="1" xfId="0" applyNumberFormat="1" applyFill="1" applyBorder="1"/>
    <xf numFmtId="0" fontId="1" fillId="0" borderId="1" xfId="0" applyFont="1" applyFill="1" applyBorder="1" applyAlignment="1">
      <alignment horizontal="center" textRotation="90"/>
    </xf>
    <xf numFmtId="165" fontId="0" fillId="4" borderId="1" xfId="0" applyNumberFormat="1" applyFill="1" applyBorder="1"/>
    <xf numFmtId="0" fontId="0" fillId="0" borderId="2" xfId="0" applyFill="1" applyBorder="1" applyAlignment="1">
      <alignment horizontal="center"/>
    </xf>
    <xf numFmtId="0" fontId="0" fillId="5" borderId="1" xfId="0" applyFill="1" applyBorder="1"/>
    <xf numFmtId="0" fontId="0" fillId="0" borderId="5" xfId="0" applyBorder="1"/>
    <xf numFmtId="0" fontId="0" fillId="0" borderId="4" xfId="0" applyBorder="1"/>
    <xf numFmtId="0" fontId="1" fillId="0" borderId="6" xfId="0" applyFont="1" applyBorder="1"/>
    <xf numFmtId="0" fontId="1" fillId="6" borderId="7" xfId="0" applyFont="1" applyFill="1" applyBorder="1" applyAlignment="1">
      <alignment vertical="center"/>
    </xf>
    <xf numFmtId="0" fontId="1" fillId="7" borderId="6" xfId="0" applyFont="1" applyFill="1" applyBorder="1" applyAlignment="1">
      <alignment vertical="center" wrapText="1"/>
    </xf>
    <xf numFmtId="14" fontId="1" fillId="6" borderId="9" xfId="0" applyNumberFormat="1" applyFont="1" applyFill="1" applyBorder="1" applyAlignment="1">
      <alignment vertical="center"/>
    </xf>
    <xf numFmtId="0" fontId="1" fillId="6" borderId="0" xfId="0" applyFont="1" applyFill="1" applyBorder="1" applyAlignment="1">
      <alignment vertical="center"/>
    </xf>
    <xf numFmtId="14" fontId="1" fillId="6" borderId="0" xfId="0" applyNumberFormat="1" applyFont="1" applyFill="1" applyBorder="1" applyAlignment="1">
      <alignment vertical="center"/>
    </xf>
    <xf numFmtId="0" fontId="5" fillId="6" borderId="10" xfId="0" applyFont="1" applyFill="1" applyBorder="1"/>
    <xf numFmtId="0" fontId="5" fillId="6" borderId="5" xfId="0" applyFont="1" applyFill="1" applyBorder="1" applyAlignment="1">
      <alignment horizontal="center"/>
    </xf>
    <xf numFmtId="0" fontId="5" fillId="6" borderId="11" xfId="0" applyFont="1" applyFill="1" applyBorder="1" applyAlignment="1">
      <alignment horizontal="center"/>
    </xf>
    <xf numFmtId="164" fontId="0" fillId="3" borderId="12" xfId="2" applyFont="1" applyFill="1" applyBorder="1" applyAlignment="1"/>
    <xf numFmtId="0" fontId="0" fillId="0" borderId="13" xfId="0" applyBorder="1"/>
    <xf numFmtId="164" fontId="0" fillId="3" borderId="14" xfId="2" applyFont="1" applyFill="1" applyBorder="1" applyAlignment="1"/>
    <xf numFmtId="0" fontId="0" fillId="0" borderId="15" xfId="0" applyBorder="1"/>
    <xf numFmtId="0" fontId="5" fillId="0" borderId="7" xfId="0" applyFont="1" applyBorder="1"/>
    <xf numFmtId="0" fontId="0" fillId="0" borderId="8" xfId="0" applyBorder="1" applyAlignment="1">
      <alignment horizontal="center"/>
    </xf>
    <xf numFmtId="164" fontId="0" fillId="3" borderId="9" xfId="2" applyFont="1" applyFill="1" applyBorder="1" applyAlignment="1">
      <alignment horizontal="center"/>
    </xf>
    <xf numFmtId="9" fontId="0" fillId="0" borderId="0" xfId="1" applyFont="1"/>
    <xf numFmtId="0" fontId="0" fillId="0" borderId="0" xfId="0" applyFill="1"/>
    <xf numFmtId="164" fontId="0" fillId="3" borderId="0" xfId="2" applyFont="1" applyFill="1" applyBorder="1" applyAlignment="1"/>
    <xf numFmtId="0" fontId="0" fillId="0" borderId="16" xfId="0" applyBorder="1"/>
    <xf numFmtId="0" fontId="0" fillId="0" borderId="18" xfId="0" applyBorder="1"/>
    <xf numFmtId="164" fontId="0" fillId="3" borderId="19" xfId="2" applyFont="1" applyFill="1" applyBorder="1" applyAlignment="1"/>
    <xf numFmtId="0" fontId="0" fillId="0" borderId="20" xfId="0" applyBorder="1"/>
    <xf numFmtId="0" fontId="0" fillId="5" borderId="21" xfId="0" applyFill="1" applyBorder="1"/>
    <xf numFmtId="164" fontId="0" fillId="3" borderId="23" xfId="2" applyFont="1" applyFill="1" applyBorder="1" applyAlignment="1"/>
    <xf numFmtId="0" fontId="0" fillId="0" borderId="0" xfId="0" applyAlignment="1">
      <alignment horizontal="right"/>
    </xf>
    <xf numFmtId="0" fontId="0" fillId="0" borderId="15" xfId="0" applyBorder="1" applyAlignment="1">
      <alignment wrapText="1"/>
    </xf>
    <xf numFmtId="0" fontId="6" fillId="0" borderId="0" xfId="0" applyFont="1"/>
    <xf numFmtId="0" fontId="6" fillId="0" borderId="0" xfId="0" applyFont="1" applyAlignment="1">
      <alignment vertical="center"/>
    </xf>
    <xf numFmtId="0" fontId="0" fillId="5" borderId="1" xfId="0" applyFill="1" applyBorder="1"/>
    <xf numFmtId="9" fontId="0" fillId="0" borderId="0" xfId="1" applyFont="1"/>
    <xf numFmtId="0" fontId="0" fillId="5" borderId="21" xfId="0" applyFill="1" applyBorder="1"/>
    <xf numFmtId="0" fontId="0" fillId="0" borderId="0" xfId="0"/>
    <xf numFmtId="0" fontId="0" fillId="8" borderId="0" xfId="0" applyFill="1"/>
    <xf numFmtId="9" fontId="0" fillId="0" borderId="12" xfId="0" applyNumberFormat="1" applyFill="1" applyBorder="1" applyAlignment="1">
      <alignment horizontal="center"/>
    </xf>
    <xf numFmtId="9" fontId="0" fillId="0" borderId="17" xfId="0" applyNumberFormat="1" applyFill="1" applyBorder="1" applyAlignment="1">
      <alignment horizontal="center"/>
    </xf>
    <xf numFmtId="9" fontId="0" fillId="0" borderId="22" xfId="0" applyNumberFormat="1" applyFill="1" applyBorder="1" applyAlignment="1">
      <alignment horizontal="center"/>
    </xf>
    <xf numFmtId="164" fontId="0" fillId="0" borderId="0" xfId="0" applyNumberFormat="1"/>
    <xf numFmtId="0" fontId="7" fillId="9" borderId="24" xfId="0" applyFont="1" applyFill="1" applyBorder="1"/>
    <xf numFmtId="0" fontId="0" fillId="0" borderId="24" xfId="0" applyBorder="1"/>
    <xf numFmtId="164" fontId="0" fillId="0" borderId="24" xfId="0" applyNumberFormat="1" applyBorder="1"/>
    <xf numFmtId="0" fontId="7" fillId="9" borderId="25" xfId="0" applyFont="1" applyFill="1" applyBorder="1"/>
    <xf numFmtId="0" fontId="10" fillId="0" borderId="0" xfId="0" applyFont="1" applyAlignment="1">
      <alignment horizontal="center"/>
    </xf>
    <xf numFmtId="0" fontId="11" fillId="0" borderId="0" xfId="0" applyFont="1" applyAlignment="1">
      <alignment wrapText="1"/>
    </xf>
    <xf numFmtId="0" fontId="10" fillId="0" borderId="0" xfId="0" applyFont="1" applyAlignment="1">
      <alignment wrapText="1"/>
    </xf>
    <xf numFmtId="0" fontId="0" fillId="0" borderId="0" xfId="0" applyAlignment="1">
      <alignment horizontal="left"/>
    </xf>
    <xf numFmtId="0" fontId="0" fillId="8" borderId="0" xfId="0" applyFill="1" applyAlignment="1">
      <alignment horizontal="left"/>
    </xf>
    <xf numFmtId="0" fontId="0" fillId="0" borderId="0" xfId="0" applyAlignment="1">
      <alignment horizontal="center" wrapText="1"/>
    </xf>
    <xf numFmtId="0" fontId="0" fillId="6" borderId="8" xfId="0" applyFill="1" applyBorder="1" applyAlignment="1">
      <alignment horizontal="left" vertical="center"/>
    </xf>
    <xf numFmtId="0" fontId="0" fillId="6" borderId="9" xfId="0" applyFill="1" applyBorder="1" applyAlignment="1">
      <alignment horizontal="left" vertical="center"/>
    </xf>
  </cellXfs>
  <cellStyles count="3">
    <cellStyle name="Comma" xfId="2" builtinId="3"/>
    <cellStyle name="Normal" xfId="0" builtinId="0"/>
    <cellStyle name="Percent" xfId="1" builtinId="5"/>
  </cellStyles>
  <dxfs count="1">
    <dxf>
      <alignment horizontal="left" vertical="bottom" textRotation="0" wrapText="0" indent="0" justifyLastLine="0" shrinkToFit="0" readingOrder="0"/>
    </dxf>
  </dxfs>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Variability!$C$2</c:f>
              <c:strCache>
                <c:ptCount val="1"/>
                <c:pt idx="0">
                  <c:v>Grade</c:v>
                </c:pt>
              </c:strCache>
            </c:strRef>
          </c:tx>
          <c:invertIfNegative val="0"/>
          <c:cat>
            <c:strRef>
              <c:f>Variability!$B$3:$B$10</c:f>
              <c:strCache>
                <c:ptCount val="8"/>
                <c:pt idx="0">
                  <c:v>yyyy</c:v>
                </c:pt>
                <c:pt idx="1">
                  <c:v>xxx</c:v>
                </c:pt>
                <c:pt idx="2">
                  <c:v>kkkk</c:v>
                </c:pt>
                <c:pt idx="3">
                  <c:v>www</c:v>
                </c:pt>
                <c:pt idx="4">
                  <c:v>llll</c:v>
                </c:pt>
                <c:pt idx="5">
                  <c:v>hhhh</c:v>
                </c:pt>
                <c:pt idx="6">
                  <c:v>jjjj</c:v>
                </c:pt>
                <c:pt idx="7">
                  <c:v>zzzz</c:v>
                </c:pt>
              </c:strCache>
            </c:strRef>
          </c:cat>
          <c:val>
            <c:numRef>
              <c:f>Variability!$C$3:$C$10</c:f>
              <c:numCache>
                <c:formatCode>_-* #,##0.00\ _l_e_i_-;\-* #,##0.00\ _l_e_i_-;_-* "-"??\ _l_e_i_-;_-@_-</c:formatCode>
                <c:ptCount val="8"/>
                <c:pt idx="0">
                  <c:v>1.3641025641025641</c:v>
                </c:pt>
                <c:pt idx="1">
                  <c:v>1.3076923076923077</c:v>
                </c:pt>
                <c:pt idx="2">
                  <c:v>1.312820512820513</c:v>
                </c:pt>
                <c:pt idx="3">
                  <c:v>1.2153846153846153</c:v>
                </c:pt>
                <c:pt idx="4">
                  <c:v>1.2205128205128206</c:v>
                </c:pt>
                <c:pt idx="5">
                  <c:v>1.2205128205128206</c:v>
                </c:pt>
                <c:pt idx="6">
                  <c:v>1.1076923076923078</c:v>
                </c:pt>
                <c:pt idx="7">
                  <c:v>0.98461538461538467</c:v>
                </c:pt>
              </c:numCache>
            </c:numRef>
          </c:val>
        </c:ser>
        <c:dLbls>
          <c:showLegendKey val="0"/>
          <c:showVal val="0"/>
          <c:showCatName val="0"/>
          <c:showSerName val="0"/>
          <c:showPercent val="0"/>
          <c:showBubbleSize val="0"/>
        </c:dLbls>
        <c:gapWidth val="150"/>
        <c:axId val="66917120"/>
        <c:axId val="66918656"/>
      </c:barChart>
      <c:lineChart>
        <c:grouping val="standard"/>
        <c:varyColors val="0"/>
        <c:ser>
          <c:idx val="1"/>
          <c:order val="1"/>
          <c:tx>
            <c:strRef>
              <c:f>Variability!$D$2</c:f>
              <c:strCache>
                <c:ptCount val="1"/>
                <c:pt idx="0">
                  <c:v>Average</c:v>
                </c:pt>
              </c:strCache>
            </c:strRef>
          </c:tx>
          <c:marker>
            <c:symbol val="none"/>
          </c:marker>
          <c:cat>
            <c:strRef>
              <c:f>Variability!$B$3:$B$10</c:f>
              <c:strCache>
                <c:ptCount val="8"/>
                <c:pt idx="0">
                  <c:v>yyyy</c:v>
                </c:pt>
                <c:pt idx="1">
                  <c:v>xxx</c:v>
                </c:pt>
                <c:pt idx="2">
                  <c:v>kkkk</c:v>
                </c:pt>
                <c:pt idx="3">
                  <c:v>www</c:v>
                </c:pt>
                <c:pt idx="4">
                  <c:v>llll</c:v>
                </c:pt>
                <c:pt idx="5">
                  <c:v>hhhh</c:v>
                </c:pt>
                <c:pt idx="6">
                  <c:v>jjjj</c:v>
                </c:pt>
                <c:pt idx="7">
                  <c:v>zzzz</c:v>
                </c:pt>
              </c:strCache>
            </c:strRef>
          </c:cat>
          <c:val>
            <c:numRef>
              <c:f>Variability!$D$3:$D$10</c:f>
              <c:numCache>
                <c:formatCode>_-* #,##0.00\ _l_e_i_-;\-* #,##0.00\ _l_e_i_-;_-* "-"??\ _l_e_i_-;_-@_-</c:formatCode>
                <c:ptCount val="8"/>
                <c:pt idx="0">
                  <c:v>1.2166666666666668</c:v>
                </c:pt>
                <c:pt idx="1">
                  <c:v>1.2166666666666668</c:v>
                </c:pt>
                <c:pt idx="2">
                  <c:v>1.2166666666666668</c:v>
                </c:pt>
                <c:pt idx="3">
                  <c:v>1.2166666666666668</c:v>
                </c:pt>
                <c:pt idx="4">
                  <c:v>1.2166666666666668</c:v>
                </c:pt>
                <c:pt idx="5">
                  <c:v>1.2166666666666668</c:v>
                </c:pt>
                <c:pt idx="6">
                  <c:v>1.2166666666666668</c:v>
                </c:pt>
                <c:pt idx="7">
                  <c:v>1.2166666666666668</c:v>
                </c:pt>
              </c:numCache>
            </c:numRef>
          </c:val>
          <c:smooth val="0"/>
        </c:ser>
        <c:ser>
          <c:idx val="3"/>
          <c:order val="2"/>
          <c:tx>
            <c:strRef>
              <c:f>Variability!$F$2</c:f>
              <c:strCache>
                <c:ptCount val="1"/>
                <c:pt idx="0">
                  <c:v>New Average</c:v>
                </c:pt>
              </c:strCache>
            </c:strRef>
          </c:tx>
          <c:marker>
            <c:symbol val="none"/>
          </c:marker>
          <c:cat>
            <c:strRef>
              <c:f>Variability!$B$3:$B$10</c:f>
              <c:strCache>
                <c:ptCount val="8"/>
                <c:pt idx="0">
                  <c:v>yyyy</c:v>
                </c:pt>
                <c:pt idx="1">
                  <c:v>xxx</c:v>
                </c:pt>
                <c:pt idx="2">
                  <c:v>kkkk</c:v>
                </c:pt>
                <c:pt idx="3">
                  <c:v>www</c:v>
                </c:pt>
                <c:pt idx="4">
                  <c:v>llll</c:v>
                </c:pt>
                <c:pt idx="5">
                  <c:v>hhhh</c:v>
                </c:pt>
                <c:pt idx="6">
                  <c:v>jjjj</c:v>
                </c:pt>
                <c:pt idx="7">
                  <c:v>zzzz</c:v>
                </c:pt>
              </c:strCache>
            </c:strRef>
          </c:cat>
          <c:val>
            <c:numRef>
              <c:f>Variability!$F$3:$F$10</c:f>
              <c:numCache>
                <c:formatCode>_-* #,##0.00\ _l_e_i_-;\-* #,##0.00\ _l_e_i_-;_-* "-"??\ _l_e_i_-;_-@_-</c:formatCode>
                <c:ptCount val="8"/>
                <c:pt idx="0">
                  <c:v>1.2584935897435898</c:v>
                </c:pt>
                <c:pt idx="1">
                  <c:v>1.2584935897435898</c:v>
                </c:pt>
                <c:pt idx="2">
                  <c:v>1.2584935897435898</c:v>
                </c:pt>
                <c:pt idx="3">
                  <c:v>1.2584935897435898</c:v>
                </c:pt>
                <c:pt idx="4">
                  <c:v>1.2584935897435898</c:v>
                </c:pt>
                <c:pt idx="5">
                  <c:v>1.2584935897435898</c:v>
                </c:pt>
                <c:pt idx="6">
                  <c:v>1.2584935897435898</c:v>
                </c:pt>
                <c:pt idx="7">
                  <c:v>1.2584935897435898</c:v>
                </c:pt>
              </c:numCache>
            </c:numRef>
          </c:val>
          <c:smooth val="0"/>
        </c:ser>
        <c:dLbls>
          <c:showLegendKey val="0"/>
          <c:showVal val="0"/>
          <c:showCatName val="0"/>
          <c:showSerName val="0"/>
          <c:showPercent val="0"/>
          <c:showBubbleSize val="0"/>
        </c:dLbls>
        <c:marker val="1"/>
        <c:smooth val="0"/>
        <c:axId val="66917120"/>
        <c:axId val="66918656"/>
      </c:lineChart>
      <c:catAx>
        <c:axId val="66917120"/>
        <c:scaling>
          <c:orientation val="minMax"/>
        </c:scaling>
        <c:delete val="0"/>
        <c:axPos val="b"/>
        <c:majorTickMark val="out"/>
        <c:minorTickMark val="none"/>
        <c:tickLblPos val="nextTo"/>
        <c:crossAx val="66918656"/>
        <c:crosses val="autoZero"/>
        <c:auto val="1"/>
        <c:lblAlgn val="ctr"/>
        <c:lblOffset val="100"/>
        <c:noMultiLvlLbl val="0"/>
      </c:catAx>
      <c:valAx>
        <c:axId val="66918656"/>
        <c:scaling>
          <c:orientation val="minMax"/>
        </c:scaling>
        <c:delete val="0"/>
        <c:axPos val="l"/>
        <c:majorGridlines/>
        <c:numFmt formatCode="_-* #,##0.00\ _l_e_i_-;\-* #,##0.00\ _l_e_i_-;_-* &quot;-&quot;??\ _l_e_i_-;_-@_-" sourceLinked="1"/>
        <c:majorTickMark val="out"/>
        <c:minorTickMark val="none"/>
        <c:tickLblPos val="nextTo"/>
        <c:crossAx val="6691712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xxx!$B$8:$B$22</c:f>
              <c:strCache>
                <c:ptCount val="15"/>
                <c:pt idx="0">
                  <c:v>Language Skills</c:v>
                </c:pt>
                <c:pt idx="1">
                  <c:v>Operations support experiences 1</c:v>
                </c:pt>
                <c:pt idx="2">
                  <c:v>Internal networking</c:v>
                </c:pt>
                <c:pt idx="3">
                  <c:v>Analytical approach</c:v>
                </c:pt>
                <c:pt idx="4">
                  <c:v>Broad general ICT knowledge</c:v>
                </c:pt>
                <c:pt idx="5">
                  <c:v>Flexibility (time)</c:v>
                </c:pt>
                <c:pt idx="6">
                  <c:v>Flexibility between technologies</c:v>
                </c:pt>
                <c:pt idx="7">
                  <c:v>Certifications 4</c:v>
                </c:pt>
                <c:pt idx="8">
                  <c:v>ITIL focus 4</c:v>
                </c:pt>
                <c:pt idx="9">
                  <c:v>Telekom knowledge 3</c:v>
                </c:pt>
                <c:pt idx="10">
                  <c:v>Project management 2</c:v>
                </c:pt>
                <c:pt idx="11">
                  <c:v>Coaching skills 6</c:v>
                </c:pt>
                <c:pt idx="12">
                  <c:v>Communication</c:v>
                </c:pt>
                <c:pt idx="13">
                  <c:v>Attitude</c:v>
                </c:pt>
                <c:pt idx="14">
                  <c:v>Team play</c:v>
                </c:pt>
              </c:strCache>
            </c:strRef>
          </c:cat>
          <c:val>
            <c:numRef>
              <c:f>xxx!$C$8:$C$22</c:f>
              <c:numCache>
                <c:formatCode>General</c:formatCode>
                <c:ptCount val="15"/>
                <c:pt idx="0">
                  <c:v>4</c:v>
                </c:pt>
                <c:pt idx="1">
                  <c:v>1</c:v>
                </c:pt>
                <c:pt idx="2">
                  <c:v>2</c:v>
                </c:pt>
                <c:pt idx="3">
                  <c:v>1</c:v>
                </c:pt>
                <c:pt idx="4">
                  <c:v>1</c:v>
                </c:pt>
                <c:pt idx="5">
                  <c:v>1</c:v>
                </c:pt>
                <c:pt idx="6">
                  <c:v>0</c:v>
                </c:pt>
                <c:pt idx="7">
                  <c:v>1</c:v>
                </c:pt>
                <c:pt idx="8">
                  <c:v>2</c:v>
                </c:pt>
                <c:pt idx="9">
                  <c:v>1</c:v>
                </c:pt>
                <c:pt idx="10">
                  <c:v>0</c:v>
                </c:pt>
                <c:pt idx="11">
                  <c:v>1</c:v>
                </c:pt>
                <c:pt idx="12">
                  <c:v>2</c:v>
                </c:pt>
                <c:pt idx="13">
                  <c:v>1</c:v>
                </c:pt>
                <c:pt idx="14">
                  <c:v>4</c:v>
                </c:pt>
              </c:numCache>
            </c:numRef>
          </c:val>
          <c:smooth val="0"/>
        </c:ser>
        <c:dLbls>
          <c:showLegendKey val="0"/>
          <c:showVal val="0"/>
          <c:showCatName val="0"/>
          <c:showSerName val="0"/>
          <c:showPercent val="0"/>
          <c:showBubbleSize val="0"/>
        </c:dLbls>
        <c:marker val="1"/>
        <c:smooth val="0"/>
        <c:axId val="65374848"/>
        <c:axId val="65380736"/>
      </c:lineChart>
      <c:catAx>
        <c:axId val="65374848"/>
        <c:scaling>
          <c:orientation val="minMax"/>
        </c:scaling>
        <c:delete val="0"/>
        <c:axPos val="b"/>
        <c:majorTickMark val="out"/>
        <c:minorTickMark val="none"/>
        <c:tickLblPos val="nextTo"/>
        <c:crossAx val="65380736"/>
        <c:crosses val="autoZero"/>
        <c:auto val="1"/>
        <c:lblAlgn val="ctr"/>
        <c:lblOffset val="100"/>
        <c:noMultiLvlLbl val="0"/>
      </c:catAx>
      <c:valAx>
        <c:axId val="65380736"/>
        <c:scaling>
          <c:orientation val="minMax"/>
        </c:scaling>
        <c:delete val="0"/>
        <c:axPos val="l"/>
        <c:majorGridlines/>
        <c:numFmt formatCode="General" sourceLinked="1"/>
        <c:majorTickMark val="out"/>
        <c:minorTickMark val="none"/>
        <c:tickLblPos val="nextTo"/>
        <c:crossAx val="653748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601980</xdr:colOff>
      <xdr:row>2</xdr:row>
      <xdr:rowOff>95250</xdr:rowOff>
    </xdr:from>
    <xdr:to>
      <xdr:col>10</xdr:col>
      <xdr:colOff>3055620</xdr:colOff>
      <xdr:row>15</xdr:row>
      <xdr:rowOff>114300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xdr:colOff>
      <xdr:row>6</xdr:row>
      <xdr:rowOff>14287</xdr:rowOff>
    </xdr:from>
    <xdr:to>
      <xdr:col>14</xdr:col>
      <xdr:colOff>323850</xdr:colOff>
      <xdr:row>22</xdr:row>
      <xdr:rowOff>14287</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H23:J28" totalsRowShown="0">
  <autoFilter ref="H23:J28"/>
  <tableColumns count="3">
    <tableColumn id="1" name="Score"/>
    <tableColumn id="2" name="Development stage"/>
    <tableColumn id="3" name="Expectance"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drawing" Target="../drawings/drawing1.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A6" sqref="A6:E11"/>
    </sheetView>
  </sheetViews>
  <sheetFormatPr defaultRowHeight="13.2" x14ac:dyDescent="0.25"/>
  <cols>
    <col min="1" max="1" width="14.5546875" customWidth="1"/>
    <col min="2" max="2" width="72.77734375" customWidth="1"/>
    <col min="3" max="3" width="8.6640625" bestFit="1" customWidth="1"/>
    <col min="5" max="5" width="52.109375" customWidth="1"/>
  </cols>
  <sheetData>
    <row r="1" spans="1:2" s="55" customFormat="1" x14ac:dyDescent="0.25"/>
    <row r="2" spans="1:2" s="55" customFormat="1" ht="145.19999999999999" x14ac:dyDescent="0.25">
      <c r="A2" s="65">
        <v>1</v>
      </c>
      <c r="B2" s="66" t="s">
        <v>74</v>
      </c>
    </row>
    <row r="3" spans="1:2" s="55" customFormat="1" ht="66" x14ac:dyDescent="0.25">
      <c r="A3" s="65">
        <v>2</v>
      </c>
      <c r="B3" s="67" t="s">
        <v>75</v>
      </c>
    </row>
    <row r="4" spans="1:2" s="55" customFormat="1" ht="26.4" x14ac:dyDescent="0.25">
      <c r="A4" s="65">
        <v>3</v>
      </c>
      <c r="B4" s="66" t="s">
        <v>76</v>
      </c>
    </row>
    <row r="5" spans="1:2" s="55" customFormat="1" x14ac:dyDescent="0.25"/>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25"/>
  <sheetViews>
    <sheetView workbookViewId="0">
      <selection activeCell="B8" sqref="B8:B22"/>
    </sheetView>
  </sheetViews>
  <sheetFormatPr defaultRowHeight="13.2" x14ac:dyDescent="0.25"/>
  <cols>
    <col min="2" max="2" width="29.44140625" bestFit="1" customWidth="1"/>
    <col min="3" max="3" width="10.109375" bestFit="1" customWidth="1"/>
    <col min="4" max="4" width="7.88671875" bestFit="1" customWidth="1"/>
    <col min="5" max="5" width="8.109375" bestFit="1" customWidth="1"/>
    <col min="6" max="6" width="23.109375" bestFit="1" customWidth="1"/>
  </cols>
  <sheetData>
    <row r="1" spans="2:6" ht="13.8" thickBot="1" x14ac:dyDescent="0.3"/>
    <row r="2" spans="2:6" ht="13.8" thickBot="1" x14ac:dyDescent="0.3">
      <c r="F2" s="23" t="s">
        <v>24</v>
      </c>
    </row>
    <row r="3" spans="2:6" ht="13.8" thickBot="1" x14ac:dyDescent="0.3">
      <c r="B3" s="24" t="s">
        <v>25</v>
      </c>
      <c r="C3" s="71"/>
      <c r="D3" s="71"/>
      <c r="E3" s="72"/>
      <c r="F3" s="25"/>
    </row>
    <row r="4" spans="2:6" ht="13.8" thickBot="1" x14ac:dyDescent="0.3">
      <c r="B4" s="24" t="s">
        <v>26</v>
      </c>
      <c r="C4" s="26">
        <v>42417</v>
      </c>
    </row>
    <row r="5" spans="2:6" x14ac:dyDescent="0.25">
      <c r="B5" s="27"/>
      <c r="C5" s="28"/>
    </row>
    <row r="6" spans="2:6" ht="13.8" thickBot="1" x14ac:dyDescent="0.3"/>
    <row r="7" spans="2:6" ht="13.8" thickBot="1" x14ac:dyDescent="0.3">
      <c r="B7" s="29" t="s">
        <v>27</v>
      </c>
      <c r="C7" s="30" t="s">
        <v>0</v>
      </c>
      <c r="D7" s="30" t="s">
        <v>28</v>
      </c>
      <c r="E7" s="30" t="s">
        <v>29</v>
      </c>
      <c r="F7" s="31" t="s">
        <v>30</v>
      </c>
    </row>
    <row r="8" spans="2:6" ht="13.8" thickBot="1" x14ac:dyDescent="0.3">
      <c r="B8" s="52" t="s">
        <v>13</v>
      </c>
      <c r="C8" s="19">
        <v>4</v>
      </c>
      <c r="D8" s="57">
        <f>'Paired comparison'!S$5</f>
        <v>2.564102564102564E-2</v>
      </c>
      <c r="E8" s="32">
        <f>C8*D8</f>
        <v>0.10256410256410256</v>
      </c>
      <c r="F8" s="33"/>
    </row>
    <row r="9" spans="2:6" ht="13.8" thickBot="1" x14ac:dyDescent="0.3">
      <c r="B9" s="52" t="s">
        <v>18</v>
      </c>
      <c r="C9" s="19">
        <v>1</v>
      </c>
      <c r="D9" s="57">
        <f>'Paired comparison'!S$6</f>
        <v>0.1076923076923077</v>
      </c>
      <c r="E9" s="34">
        <f t="shared" ref="E9:E22" si="0">C9*D9</f>
        <v>0.1076923076923077</v>
      </c>
      <c r="F9" s="35"/>
    </row>
    <row r="10" spans="2:6" ht="13.8" thickBot="1" x14ac:dyDescent="0.3">
      <c r="B10" s="52" t="s">
        <v>12</v>
      </c>
      <c r="C10" s="19">
        <v>2</v>
      </c>
      <c r="D10" s="57">
        <f>'Paired comparison'!S$7</f>
        <v>6.1538461538461542E-2</v>
      </c>
      <c r="E10" s="34">
        <f t="shared" si="0"/>
        <v>0.12307692307692308</v>
      </c>
      <c r="F10" s="35"/>
    </row>
    <row r="11" spans="2:6" ht="13.8" thickBot="1" x14ac:dyDescent="0.3">
      <c r="B11" s="52" t="s">
        <v>4</v>
      </c>
      <c r="C11" s="19">
        <v>1</v>
      </c>
      <c r="D11" s="57">
        <f>'Paired comparison'!S$8</f>
        <v>5.6410256410256411E-2</v>
      </c>
      <c r="E11" s="34">
        <f t="shared" si="0"/>
        <v>5.6410256410256411E-2</v>
      </c>
      <c r="F11" s="35"/>
    </row>
    <row r="12" spans="2:6" ht="13.8" thickBot="1" x14ac:dyDescent="0.3">
      <c r="B12" s="52" t="s">
        <v>15</v>
      </c>
      <c r="C12" s="19">
        <v>1</v>
      </c>
      <c r="D12" s="57">
        <f>'Paired comparison'!S$9</f>
        <v>8.2051282051282051E-2</v>
      </c>
      <c r="E12" s="34">
        <f t="shared" si="0"/>
        <v>8.2051282051282051E-2</v>
      </c>
      <c r="F12" s="35"/>
    </row>
    <row r="13" spans="2:6" ht="13.8" thickBot="1" x14ac:dyDescent="0.3">
      <c r="B13" s="52" t="s">
        <v>11</v>
      </c>
      <c r="C13" s="19">
        <v>1</v>
      </c>
      <c r="D13" s="57">
        <f>'Paired comparison'!S$10</f>
        <v>4.6153846153846156E-2</v>
      </c>
      <c r="E13" s="34">
        <f t="shared" si="0"/>
        <v>4.6153846153846156E-2</v>
      </c>
      <c r="F13" s="35"/>
    </row>
    <row r="14" spans="2:6" ht="13.8" thickBot="1" x14ac:dyDescent="0.3">
      <c r="B14" s="52" t="s">
        <v>16</v>
      </c>
      <c r="C14" s="19">
        <v>0</v>
      </c>
      <c r="D14" s="57">
        <f>'Paired comparison'!S$11</f>
        <v>5.6410256410256411E-2</v>
      </c>
      <c r="E14" s="34">
        <f t="shared" si="0"/>
        <v>0</v>
      </c>
      <c r="F14" s="35"/>
    </row>
    <row r="15" spans="2:6" ht="13.8" thickBot="1" x14ac:dyDescent="0.3">
      <c r="B15" s="52" t="s">
        <v>22</v>
      </c>
      <c r="C15" s="19">
        <v>0</v>
      </c>
      <c r="D15" s="57">
        <f>'Paired comparison'!S$12</f>
        <v>0.11794871794871795</v>
      </c>
      <c r="E15" s="34">
        <f t="shared" si="0"/>
        <v>0</v>
      </c>
      <c r="F15" s="35"/>
    </row>
    <row r="16" spans="2:6" ht="13.8" thickBot="1" x14ac:dyDescent="0.3">
      <c r="B16" s="52" t="s">
        <v>21</v>
      </c>
      <c r="C16" s="19">
        <v>1</v>
      </c>
      <c r="D16" s="57">
        <f>'Paired comparison'!S$13</f>
        <v>2.564102564102564E-2</v>
      </c>
      <c r="E16" s="34">
        <f t="shared" si="0"/>
        <v>2.564102564102564E-2</v>
      </c>
      <c r="F16" s="35"/>
    </row>
    <row r="17" spans="2:6" ht="13.8" thickBot="1" x14ac:dyDescent="0.3">
      <c r="B17" s="52" t="s">
        <v>20</v>
      </c>
      <c r="C17" s="19">
        <v>2</v>
      </c>
      <c r="D17" s="57">
        <f>'Paired comparison'!S$14</f>
        <v>5.6410256410256411E-2</v>
      </c>
      <c r="E17" s="34">
        <f t="shared" si="0"/>
        <v>0.11282051282051282</v>
      </c>
      <c r="F17" s="49"/>
    </row>
    <row r="18" spans="2:6" ht="13.8" thickBot="1" x14ac:dyDescent="0.3">
      <c r="B18" s="52" t="s">
        <v>19</v>
      </c>
      <c r="C18" s="19">
        <v>0</v>
      </c>
      <c r="D18" s="57">
        <f>'Paired comparison'!S$15</f>
        <v>7.179487179487179E-2</v>
      </c>
      <c r="E18" s="34">
        <f t="shared" si="0"/>
        <v>0</v>
      </c>
      <c r="F18" s="35"/>
    </row>
    <row r="19" spans="2:6" ht="13.8" thickBot="1" x14ac:dyDescent="0.3">
      <c r="B19" s="52" t="s">
        <v>23</v>
      </c>
      <c r="C19" s="19">
        <v>1</v>
      </c>
      <c r="D19" s="57">
        <f>'Paired comparison'!S$16</f>
        <v>8.7179487179487175E-2</v>
      </c>
      <c r="E19" s="34">
        <f t="shared" si="0"/>
        <v>8.7179487179487175E-2</v>
      </c>
      <c r="F19" s="42"/>
    </row>
    <row r="20" spans="2:6" ht="13.8" thickBot="1" x14ac:dyDescent="0.3">
      <c r="B20" s="52" t="s">
        <v>5</v>
      </c>
      <c r="C20" s="19">
        <v>2</v>
      </c>
      <c r="D20" s="57">
        <f>'Paired comparison'!S$17</f>
        <v>7.179487179487179E-2</v>
      </c>
      <c r="E20" s="44">
        <f t="shared" si="0"/>
        <v>0.14358974358974358</v>
      </c>
      <c r="F20" s="42"/>
    </row>
    <row r="21" spans="2:6" ht="13.8" thickBot="1" x14ac:dyDescent="0.3">
      <c r="B21" s="52" t="s">
        <v>6</v>
      </c>
      <c r="C21" s="19">
        <v>1</v>
      </c>
      <c r="D21" s="58">
        <f>'Paired comparison'!S$18</f>
        <v>6.6666666666666666E-2</v>
      </c>
      <c r="E21" s="41">
        <f t="shared" si="0"/>
        <v>6.6666666666666666E-2</v>
      </c>
      <c r="F21" s="43"/>
    </row>
    <row r="22" spans="2:6" ht="13.8" thickBot="1" x14ac:dyDescent="0.3">
      <c r="B22" s="54" t="s">
        <v>14</v>
      </c>
      <c r="C22" s="19">
        <v>4</v>
      </c>
      <c r="D22" s="59">
        <f>'Paired comparison'!S$19</f>
        <v>6.6666666666666666E-2</v>
      </c>
      <c r="E22" s="47">
        <f t="shared" si="0"/>
        <v>0.26666666666666666</v>
      </c>
      <c r="F22" s="45"/>
    </row>
    <row r="23" spans="2:6" ht="13.8" thickBot="1" x14ac:dyDescent="0.3">
      <c r="C23" s="1"/>
      <c r="D23" s="1"/>
      <c r="E23" s="1"/>
    </row>
    <row r="24" spans="2:6" ht="13.8" thickBot="1" x14ac:dyDescent="0.3">
      <c r="B24" s="36" t="s">
        <v>31</v>
      </c>
      <c r="C24" s="37"/>
      <c r="D24" s="37"/>
      <c r="E24" s="38">
        <f>SUM(E8:E22)</f>
        <v>1.2205128205128206</v>
      </c>
    </row>
    <row r="25" spans="2:6" x14ac:dyDescent="0.25">
      <c r="E25" s="39">
        <f>E24/'Paired comparison'!T20</f>
        <v>0.36170212765957449</v>
      </c>
      <c r="F25" s="51" t="s">
        <v>59</v>
      </c>
    </row>
  </sheetData>
  <mergeCells count="1">
    <mergeCell ref="C3:E3"/>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26"/>
  <sheetViews>
    <sheetView workbookViewId="0">
      <selection activeCell="D30" sqref="D30"/>
    </sheetView>
  </sheetViews>
  <sheetFormatPr defaultRowHeight="13.2" x14ac:dyDescent="0.25"/>
  <cols>
    <col min="2" max="2" width="29.44140625" bestFit="1" customWidth="1"/>
    <col min="3" max="3" width="10.109375" bestFit="1" customWidth="1"/>
    <col min="6" max="6" width="23.6640625" bestFit="1" customWidth="1"/>
  </cols>
  <sheetData>
    <row r="1" spans="2:6" ht="13.8" thickBot="1" x14ac:dyDescent="0.3"/>
    <row r="2" spans="2:6" ht="13.8" thickBot="1" x14ac:dyDescent="0.3">
      <c r="F2" s="23" t="s">
        <v>24</v>
      </c>
    </row>
    <row r="3" spans="2:6" ht="13.8" thickBot="1" x14ac:dyDescent="0.3">
      <c r="B3" s="24" t="s">
        <v>25</v>
      </c>
      <c r="C3" s="71"/>
      <c r="D3" s="71"/>
      <c r="E3" s="72"/>
      <c r="F3" s="25"/>
    </row>
    <row r="4" spans="2:6" ht="13.8" thickBot="1" x14ac:dyDescent="0.3">
      <c r="B4" s="24" t="s">
        <v>26</v>
      </c>
      <c r="C4" s="26">
        <v>42417</v>
      </c>
    </row>
    <row r="5" spans="2:6" x14ac:dyDescent="0.25">
      <c r="B5" s="27"/>
      <c r="C5" s="28"/>
    </row>
    <row r="6" spans="2:6" ht="13.8" thickBot="1" x14ac:dyDescent="0.3"/>
    <row r="7" spans="2:6" ht="13.8" thickBot="1" x14ac:dyDescent="0.3">
      <c r="B7" s="29" t="s">
        <v>27</v>
      </c>
      <c r="C7" s="30" t="s">
        <v>0</v>
      </c>
      <c r="D7" s="30" t="s">
        <v>28</v>
      </c>
      <c r="E7" s="30" t="s">
        <v>29</v>
      </c>
      <c r="F7" s="31" t="s">
        <v>30</v>
      </c>
    </row>
    <row r="8" spans="2:6" ht="13.8" thickBot="1" x14ac:dyDescent="0.3">
      <c r="B8" s="52" t="s">
        <v>13</v>
      </c>
      <c r="C8" s="19">
        <v>4</v>
      </c>
      <c r="D8" s="57">
        <f>'Paired comparison'!S$5</f>
        <v>2.564102564102564E-2</v>
      </c>
      <c r="E8" s="32">
        <f>C8*D8</f>
        <v>0.10256410256410256</v>
      </c>
      <c r="F8" s="33"/>
    </row>
    <row r="9" spans="2:6" ht="13.8" thickBot="1" x14ac:dyDescent="0.3">
      <c r="B9" s="52" t="s">
        <v>18</v>
      </c>
      <c r="C9" s="19">
        <v>1</v>
      </c>
      <c r="D9" s="57">
        <f>'Paired comparison'!S$6</f>
        <v>0.1076923076923077</v>
      </c>
      <c r="E9" s="34">
        <f t="shared" ref="E9:E22" si="0">C9*D9</f>
        <v>0.1076923076923077</v>
      </c>
      <c r="F9" s="35"/>
    </row>
    <row r="10" spans="2:6" ht="13.8" thickBot="1" x14ac:dyDescent="0.3">
      <c r="B10" s="52" t="s">
        <v>12</v>
      </c>
      <c r="C10" s="19">
        <v>2</v>
      </c>
      <c r="D10" s="57">
        <f>'Paired comparison'!S$7</f>
        <v>6.1538461538461542E-2</v>
      </c>
      <c r="E10" s="34">
        <f t="shared" si="0"/>
        <v>0.12307692307692308</v>
      </c>
      <c r="F10" s="35"/>
    </row>
    <row r="11" spans="2:6" ht="13.8" thickBot="1" x14ac:dyDescent="0.3">
      <c r="B11" s="52" t="s">
        <v>4</v>
      </c>
      <c r="C11" s="19">
        <v>1</v>
      </c>
      <c r="D11" s="57">
        <f>'Paired comparison'!S$8</f>
        <v>5.6410256410256411E-2</v>
      </c>
      <c r="E11" s="34">
        <f t="shared" si="0"/>
        <v>5.6410256410256411E-2</v>
      </c>
      <c r="F11" s="35"/>
    </row>
    <row r="12" spans="2:6" ht="13.8" thickBot="1" x14ac:dyDescent="0.3">
      <c r="B12" s="52" t="s">
        <v>15</v>
      </c>
      <c r="C12" s="19">
        <v>1</v>
      </c>
      <c r="D12" s="57">
        <f>'Paired comparison'!S$9</f>
        <v>8.2051282051282051E-2</v>
      </c>
      <c r="E12" s="34">
        <f t="shared" si="0"/>
        <v>8.2051282051282051E-2</v>
      </c>
      <c r="F12" s="35"/>
    </row>
    <row r="13" spans="2:6" ht="13.8" thickBot="1" x14ac:dyDescent="0.3">
      <c r="B13" s="52" t="s">
        <v>11</v>
      </c>
      <c r="C13" s="19">
        <v>1</v>
      </c>
      <c r="D13" s="57">
        <f>'Paired comparison'!S$10</f>
        <v>4.6153846153846156E-2</v>
      </c>
      <c r="E13" s="34">
        <f t="shared" si="0"/>
        <v>4.6153846153846156E-2</v>
      </c>
      <c r="F13" s="35"/>
    </row>
    <row r="14" spans="2:6" ht="13.8" thickBot="1" x14ac:dyDescent="0.3">
      <c r="B14" s="52" t="s">
        <v>16</v>
      </c>
      <c r="C14" s="19">
        <v>0</v>
      </c>
      <c r="D14" s="57">
        <f>'Paired comparison'!S$11</f>
        <v>5.6410256410256411E-2</v>
      </c>
      <c r="E14" s="34">
        <f t="shared" si="0"/>
        <v>0</v>
      </c>
      <c r="F14" s="35"/>
    </row>
    <row r="15" spans="2:6" ht="13.8" thickBot="1" x14ac:dyDescent="0.3">
      <c r="B15" s="52" t="s">
        <v>22</v>
      </c>
      <c r="C15" s="19">
        <v>0</v>
      </c>
      <c r="D15" s="57">
        <f>'Paired comparison'!S$12</f>
        <v>0.11794871794871795</v>
      </c>
      <c r="E15" s="34">
        <f t="shared" si="0"/>
        <v>0</v>
      </c>
      <c r="F15" s="35"/>
    </row>
    <row r="16" spans="2:6" ht="13.8" thickBot="1" x14ac:dyDescent="0.3">
      <c r="B16" s="52" t="s">
        <v>21</v>
      </c>
      <c r="C16" s="19">
        <v>1</v>
      </c>
      <c r="D16" s="57">
        <f>'Paired comparison'!S$13</f>
        <v>2.564102564102564E-2</v>
      </c>
      <c r="E16" s="34">
        <f t="shared" si="0"/>
        <v>2.564102564102564E-2</v>
      </c>
      <c r="F16" s="35"/>
    </row>
    <row r="17" spans="2:6" ht="13.8" thickBot="1" x14ac:dyDescent="0.3">
      <c r="B17" s="52" t="s">
        <v>20</v>
      </c>
      <c r="C17" s="19">
        <v>2</v>
      </c>
      <c r="D17" s="57">
        <f>'Paired comparison'!S$14</f>
        <v>5.6410256410256411E-2</v>
      </c>
      <c r="E17" s="34">
        <f t="shared" si="0"/>
        <v>0.11282051282051282</v>
      </c>
      <c r="F17" s="49"/>
    </row>
    <row r="18" spans="2:6" ht="13.8" thickBot="1" x14ac:dyDescent="0.3">
      <c r="B18" s="52" t="s">
        <v>19</v>
      </c>
      <c r="C18" s="19">
        <v>0</v>
      </c>
      <c r="D18" s="57">
        <f>'Paired comparison'!S$15</f>
        <v>7.179487179487179E-2</v>
      </c>
      <c r="E18" s="34">
        <f t="shared" si="0"/>
        <v>0</v>
      </c>
      <c r="F18" s="35"/>
    </row>
    <row r="19" spans="2:6" ht="13.8" thickBot="1" x14ac:dyDescent="0.3">
      <c r="B19" s="52" t="s">
        <v>23</v>
      </c>
      <c r="C19" s="19">
        <v>1</v>
      </c>
      <c r="D19" s="57">
        <f>'Paired comparison'!S$16</f>
        <v>8.7179487179487175E-2</v>
      </c>
      <c r="E19" s="34">
        <f t="shared" si="0"/>
        <v>8.7179487179487175E-2</v>
      </c>
      <c r="F19" s="42"/>
    </row>
    <row r="20" spans="2:6" ht="13.8" thickBot="1" x14ac:dyDescent="0.3">
      <c r="B20" s="52" t="s">
        <v>5</v>
      </c>
      <c r="C20" s="19">
        <v>2</v>
      </c>
      <c r="D20" s="57">
        <f>'Paired comparison'!S$17</f>
        <v>7.179487179487179E-2</v>
      </c>
      <c r="E20" s="44">
        <f t="shared" si="0"/>
        <v>0.14358974358974358</v>
      </c>
      <c r="F20" s="42"/>
    </row>
    <row r="21" spans="2:6" ht="13.8" thickBot="1" x14ac:dyDescent="0.3">
      <c r="B21" s="52" t="s">
        <v>6</v>
      </c>
      <c r="C21" s="19">
        <v>1</v>
      </c>
      <c r="D21" s="58">
        <f>'Paired comparison'!S$18</f>
        <v>6.6666666666666666E-2</v>
      </c>
      <c r="E21" s="41">
        <f t="shared" si="0"/>
        <v>6.6666666666666666E-2</v>
      </c>
      <c r="F21" s="43"/>
    </row>
    <row r="22" spans="2:6" ht="13.8" thickBot="1" x14ac:dyDescent="0.3">
      <c r="B22" s="54" t="s">
        <v>14</v>
      </c>
      <c r="C22" s="19">
        <v>4</v>
      </c>
      <c r="D22" s="59">
        <f>'Paired comparison'!S$19</f>
        <v>6.6666666666666666E-2</v>
      </c>
      <c r="E22" s="47">
        <f t="shared" si="0"/>
        <v>0.26666666666666666</v>
      </c>
      <c r="F22" s="45"/>
    </row>
    <row r="23" spans="2:6" ht="13.8" thickBot="1" x14ac:dyDescent="0.3">
      <c r="C23" s="1"/>
      <c r="D23" s="1"/>
      <c r="E23" s="1"/>
    </row>
    <row r="24" spans="2:6" ht="13.8" thickBot="1" x14ac:dyDescent="0.3">
      <c r="B24" s="36" t="s">
        <v>31</v>
      </c>
      <c r="C24" s="37"/>
      <c r="D24" s="37"/>
      <c r="E24" s="38">
        <f>SUM(E8:E22)</f>
        <v>1.2205128205128206</v>
      </c>
    </row>
    <row r="25" spans="2:6" x14ac:dyDescent="0.25">
      <c r="E25" s="39">
        <f>E24/'Paired comparison'!T20</f>
        <v>0.36170212765957449</v>
      </c>
      <c r="F25" s="51" t="s">
        <v>57</v>
      </c>
    </row>
    <row r="26" spans="2:6" x14ac:dyDescent="0.25">
      <c r="E26" s="39"/>
      <c r="F26" s="51"/>
    </row>
  </sheetData>
  <mergeCells count="1">
    <mergeCell ref="C3:E3"/>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Y54"/>
  <sheetViews>
    <sheetView tabSelected="1" zoomScale="90" zoomScaleNormal="90" workbookViewId="0">
      <selection activeCell="Q28" sqref="Q28"/>
    </sheetView>
  </sheetViews>
  <sheetFormatPr defaultColWidth="11.44140625" defaultRowHeight="13.2" x14ac:dyDescent="0.25"/>
  <cols>
    <col min="2" max="2" width="32.44140625" bestFit="1" customWidth="1"/>
    <col min="3" max="17" width="5.109375" style="1" customWidth="1"/>
    <col min="18" max="18" width="5.88671875" customWidth="1"/>
    <col min="19" max="19" width="7" customWidth="1"/>
    <col min="20" max="20" width="4.5546875" bestFit="1" customWidth="1"/>
    <col min="21" max="21" width="8.88671875" bestFit="1" customWidth="1"/>
  </cols>
  <sheetData>
    <row r="4" spans="1:25" ht="142.5" customHeight="1" x14ac:dyDescent="0.25">
      <c r="A4" s="14" t="s">
        <v>17</v>
      </c>
      <c r="B4" s="2" t="s">
        <v>7</v>
      </c>
      <c r="C4" s="5" t="str">
        <f>$B5</f>
        <v>Language Skills</v>
      </c>
      <c r="D4" s="5" t="str">
        <f>$B6</f>
        <v>Operations support experiences 1</v>
      </c>
      <c r="E4" s="5" t="str">
        <f>$B7</f>
        <v>Internal networking</v>
      </c>
      <c r="F4" s="5" t="str">
        <f>$B8</f>
        <v>Analytical approach</v>
      </c>
      <c r="G4" s="5" t="str">
        <f>$B9</f>
        <v>Broad general ICT knowledge</v>
      </c>
      <c r="H4" s="5" t="str">
        <f>$B10</f>
        <v>Flexibility (time)</v>
      </c>
      <c r="I4" s="5" t="str">
        <f>$B11</f>
        <v>Flexibility between technologies</v>
      </c>
      <c r="J4" s="5" t="str">
        <f>$B12</f>
        <v>Certifications 4</v>
      </c>
      <c r="K4" s="5" t="str">
        <f>$B13</f>
        <v>ITIL focus 4</v>
      </c>
      <c r="L4" s="5" t="str">
        <f>$B14</f>
        <v>Telekom knowledge 3</v>
      </c>
      <c r="M4" s="5" t="str">
        <f>$B15</f>
        <v>Project management 2</v>
      </c>
      <c r="N4" s="5" t="str">
        <f>$B16</f>
        <v>Coaching skills 6</v>
      </c>
      <c r="O4" s="5" t="str">
        <f>$B17</f>
        <v>Communication</v>
      </c>
      <c r="P4" s="5" t="str">
        <f>$B18</f>
        <v>Attitude</v>
      </c>
      <c r="Q4" s="5" t="str">
        <f>$B19</f>
        <v>Team play</v>
      </c>
      <c r="R4" s="14" t="s">
        <v>0</v>
      </c>
      <c r="S4" s="14" t="s">
        <v>8</v>
      </c>
      <c r="T4" s="17" t="s">
        <v>9</v>
      </c>
      <c r="U4" s="17" t="s">
        <v>10</v>
      </c>
    </row>
    <row r="5" spans="1:25" x14ac:dyDescent="0.25">
      <c r="A5" s="19">
        <v>6</v>
      </c>
      <c r="B5" s="20" t="s">
        <v>13</v>
      </c>
      <c r="C5" s="10">
        <v>0</v>
      </c>
      <c r="D5" s="3">
        <v>0</v>
      </c>
      <c r="E5" s="3">
        <v>1</v>
      </c>
      <c r="F5" s="3">
        <v>0</v>
      </c>
      <c r="G5" s="3">
        <v>0</v>
      </c>
      <c r="H5" s="3">
        <v>0</v>
      </c>
      <c r="I5" s="7">
        <v>0</v>
      </c>
      <c r="J5" s="7">
        <v>1</v>
      </c>
      <c r="K5" s="7">
        <v>1</v>
      </c>
      <c r="L5" s="7">
        <v>1</v>
      </c>
      <c r="M5" s="7">
        <v>1</v>
      </c>
      <c r="N5" s="7">
        <v>0</v>
      </c>
      <c r="O5" s="7">
        <v>0</v>
      </c>
      <c r="P5" s="7">
        <v>0</v>
      </c>
      <c r="Q5" s="7">
        <v>0</v>
      </c>
      <c r="R5" s="12">
        <f t="shared" ref="R5:R19" si="0">SUM(C5:Q5)</f>
        <v>5</v>
      </c>
      <c r="S5" s="13">
        <f t="shared" ref="S5:S19" si="1">R5/$R$20</f>
        <v>2.564102564102564E-2</v>
      </c>
      <c r="T5" s="15">
        <f>A5*S5</f>
        <v>0.15384615384615385</v>
      </c>
      <c r="U5" s="18">
        <f>T5/$T$20</f>
        <v>4.5592705167173252E-2</v>
      </c>
    </row>
    <row r="6" spans="1:25" x14ac:dyDescent="0.25">
      <c r="A6" s="19">
        <v>5</v>
      </c>
      <c r="B6" s="20" t="s">
        <v>18</v>
      </c>
      <c r="C6" s="6">
        <f>IF(D5=0,2,IF(D5=1,1,IF(D5=2,0)))</f>
        <v>2</v>
      </c>
      <c r="D6" s="10">
        <v>0</v>
      </c>
      <c r="E6" s="3">
        <v>1</v>
      </c>
      <c r="F6" s="3">
        <v>1</v>
      </c>
      <c r="G6" s="3">
        <v>1</v>
      </c>
      <c r="H6" s="3">
        <v>1</v>
      </c>
      <c r="I6" s="7">
        <v>1</v>
      </c>
      <c r="J6" s="7">
        <v>1</v>
      </c>
      <c r="K6" s="7">
        <v>2</v>
      </c>
      <c r="L6" s="7">
        <v>2</v>
      </c>
      <c r="M6" s="7">
        <v>2</v>
      </c>
      <c r="N6" s="7">
        <v>1</v>
      </c>
      <c r="O6" s="7">
        <v>2</v>
      </c>
      <c r="P6" s="7">
        <v>2</v>
      </c>
      <c r="Q6" s="7">
        <v>2</v>
      </c>
      <c r="R6" s="8">
        <f t="shared" si="0"/>
        <v>21</v>
      </c>
      <c r="S6" s="9">
        <f t="shared" si="1"/>
        <v>0.1076923076923077</v>
      </c>
      <c r="T6" s="15">
        <f t="shared" ref="T6:T19" si="2">A6*S6</f>
        <v>0.53846153846153855</v>
      </c>
      <c r="U6" s="18">
        <f t="shared" ref="U6:U19" si="3">T6/$T$20</f>
        <v>0.15957446808510642</v>
      </c>
    </row>
    <row r="7" spans="1:25" x14ac:dyDescent="0.25">
      <c r="A7" s="19">
        <v>3</v>
      </c>
      <c r="B7" s="20" t="s">
        <v>12</v>
      </c>
      <c r="C7" s="6">
        <f t="shared" ref="C7:C11" si="4">IF(D6=0,2,IF(D6=1,1,IF(D6=2,0)))</f>
        <v>2</v>
      </c>
      <c r="D7" s="6">
        <f>IF(E6=0,2,IF(E6=1,1,IF(E6=2,0)))</f>
        <v>1</v>
      </c>
      <c r="E7" s="10">
        <v>0</v>
      </c>
      <c r="F7" s="3">
        <v>1</v>
      </c>
      <c r="G7" s="3">
        <v>0</v>
      </c>
      <c r="H7" s="3">
        <v>0</v>
      </c>
      <c r="I7" s="7">
        <v>1</v>
      </c>
      <c r="J7" s="7">
        <v>1</v>
      </c>
      <c r="K7" s="7">
        <v>1</v>
      </c>
      <c r="L7" s="7">
        <v>2</v>
      </c>
      <c r="M7" s="7">
        <v>2</v>
      </c>
      <c r="N7" s="7">
        <v>0</v>
      </c>
      <c r="O7" s="7">
        <v>0</v>
      </c>
      <c r="P7" s="7">
        <v>1</v>
      </c>
      <c r="Q7" s="7">
        <v>0</v>
      </c>
      <c r="R7" s="8">
        <f t="shared" si="0"/>
        <v>12</v>
      </c>
      <c r="S7" s="9">
        <f t="shared" si="1"/>
        <v>6.1538461538461542E-2</v>
      </c>
      <c r="T7" s="15">
        <f t="shared" si="2"/>
        <v>0.18461538461538463</v>
      </c>
      <c r="U7" s="18">
        <f t="shared" si="3"/>
        <v>5.4711246200607903E-2</v>
      </c>
    </row>
    <row r="8" spans="1:25" x14ac:dyDescent="0.25">
      <c r="A8" s="19">
        <v>3</v>
      </c>
      <c r="B8" s="20" t="s">
        <v>4</v>
      </c>
      <c r="C8" s="6">
        <f t="shared" si="4"/>
        <v>1</v>
      </c>
      <c r="D8" s="6">
        <f>IF(F6=0,2,IF(F6=1,1,IF(F6=2,0)))</f>
        <v>1</v>
      </c>
      <c r="E8" s="6">
        <f>IF(F7=0,2,IF(F7=1,1,IF(F7=2,0)))</f>
        <v>1</v>
      </c>
      <c r="F8" s="10">
        <v>0</v>
      </c>
      <c r="G8" s="3">
        <v>1</v>
      </c>
      <c r="H8" s="3">
        <v>1</v>
      </c>
      <c r="I8" s="7">
        <v>1</v>
      </c>
      <c r="J8" s="7">
        <v>0</v>
      </c>
      <c r="K8" s="7">
        <v>1</v>
      </c>
      <c r="L8" s="7">
        <v>1</v>
      </c>
      <c r="M8" s="7">
        <v>1</v>
      </c>
      <c r="N8" s="7">
        <v>0</v>
      </c>
      <c r="O8" s="7">
        <v>0</v>
      </c>
      <c r="P8" s="7">
        <v>1</v>
      </c>
      <c r="Q8" s="7">
        <v>1</v>
      </c>
      <c r="R8" s="8">
        <f t="shared" si="0"/>
        <v>11</v>
      </c>
      <c r="S8" s="9">
        <f t="shared" si="1"/>
        <v>5.6410256410256411E-2</v>
      </c>
      <c r="T8" s="15">
        <f t="shared" si="2"/>
        <v>0.16923076923076924</v>
      </c>
      <c r="U8" s="18">
        <f t="shared" si="3"/>
        <v>5.0151975683890578E-2</v>
      </c>
    </row>
    <row r="9" spans="1:25" x14ac:dyDescent="0.25">
      <c r="A9" s="19">
        <v>6</v>
      </c>
      <c r="B9" s="20" t="s">
        <v>15</v>
      </c>
      <c r="C9" s="6">
        <f t="shared" si="4"/>
        <v>1</v>
      </c>
      <c r="D9" s="6">
        <f>IF(G6=0,2,IF(G6=1,1,IF(G6=2,0)))</f>
        <v>1</v>
      </c>
      <c r="E9" s="6">
        <f>IF(G7=0,2,IF(G7=1,1,IF(G7=2,0)))</f>
        <v>2</v>
      </c>
      <c r="F9" s="6">
        <f>IF(G8=0,2,IF(G8=1,1,IF(G8=2,0)))</f>
        <v>1</v>
      </c>
      <c r="G9" s="10">
        <v>0</v>
      </c>
      <c r="H9" s="3">
        <v>1</v>
      </c>
      <c r="I9" s="7">
        <v>2</v>
      </c>
      <c r="J9" s="7">
        <v>1</v>
      </c>
      <c r="K9" s="7">
        <v>1</v>
      </c>
      <c r="L9" s="7">
        <v>1</v>
      </c>
      <c r="M9" s="7">
        <v>1</v>
      </c>
      <c r="N9" s="7">
        <v>1</v>
      </c>
      <c r="O9" s="7">
        <v>1</v>
      </c>
      <c r="P9" s="7">
        <v>1</v>
      </c>
      <c r="Q9" s="7">
        <v>1</v>
      </c>
      <c r="R9" s="8">
        <f t="shared" si="0"/>
        <v>16</v>
      </c>
      <c r="S9" s="9">
        <f t="shared" si="1"/>
        <v>8.2051282051282051E-2</v>
      </c>
      <c r="T9" s="15">
        <f t="shared" si="2"/>
        <v>0.49230769230769234</v>
      </c>
      <c r="U9" s="18">
        <f t="shared" si="3"/>
        <v>0.14589665653495443</v>
      </c>
    </row>
    <row r="10" spans="1:25" x14ac:dyDescent="0.25">
      <c r="A10" s="19">
        <v>2</v>
      </c>
      <c r="B10" s="20" t="s">
        <v>11</v>
      </c>
      <c r="C10" s="6">
        <f t="shared" si="4"/>
        <v>1</v>
      </c>
      <c r="D10" s="6">
        <f>IF(H6=0,2,IF(H6=1,1,IF(H6=2,0)))</f>
        <v>1</v>
      </c>
      <c r="E10" s="6">
        <f>IF(H7=0,2,IF(H7=1,1,IF(H7=2,0)))</f>
        <v>2</v>
      </c>
      <c r="F10" s="6">
        <f>IF(H8=0,2,IF(H8=1,1,IF(H8=2,0)))</f>
        <v>1</v>
      </c>
      <c r="G10" s="6">
        <f>IF(H9=0,2,IF(H9=1,1,IF(H9=2,0)))</f>
        <v>1</v>
      </c>
      <c r="H10" s="10">
        <v>0</v>
      </c>
      <c r="I10" s="7">
        <v>0</v>
      </c>
      <c r="J10" s="7">
        <v>0</v>
      </c>
      <c r="K10" s="7">
        <v>1</v>
      </c>
      <c r="L10" s="7">
        <v>0</v>
      </c>
      <c r="M10" s="7">
        <v>0</v>
      </c>
      <c r="N10" s="7">
        <v>0</v>
      </c>
      <c r="O10" s="7">
        <v>0</v>
      </c>
      <c r="P10" s="7">
        <v>1</v>
      </c>
      <c r="Q10" s="7">
        <v>1</v>
      </c>
      <c r="R10" s="8">
        <f t="shared" si="0"/>
        <v>9</v>
      </c>
      <c r="S10" s="9">
        <f t="shared" si="1"/>
        <v>4.6153846153846156E-2</v>
      </c>
      <c r="T10" s="15">
        <f t="shared" si="2"/>
        <v>9.2307692307692313E-2</v>
      </c>
      <c r="U10" s="18">
        <f t="shared" si="3"/>
        <v>2.7355623100303952E-2</v>
      </c>
      <c r="X10" s="1"/>
      <c r="Y10" s="1"/>
    </row>
    <row r="11" spans="1:25" x14ac:dyDescent="0.25">
      <c r="A11" s="19">
        <v>2</v>
      </c>
      <c r="B11" s="20" t="s">
        <v>16</v>
      </c>
      <c r="C11" s="6">
        <f t="shared" si="4"/>
        <v>1</v>
      </c>
      <c r="D11" s="6">
        <f>IF(I6=0,2,IF(I6=1,1,IF(I6=2,0)))</f>
        <v>1</v>
      </c>
      <c r="E11" s="6">
        <f>IF(I7=0,2,IF(I7=1,1,IF(I7=2,0)))</f>
        <v>1</v>
      </c>
      <c r="F11" s="6">
        <f>IF(I8=0,2,IF(I8=1,1,IF(I8=2,0)))</f>
        <v>1</v>
      </c>
      <c r="G11" s="6">
        <f>IF(I9=0,2,IF(I9=1,1,IF(I9=2,0)))</f>
        <v>0</v>
      </c>
      <c r="H11" s="6">
        <f>IF(I10=0,2,IF(I10=1,1,IF(I10=2,0)))</f>
        <v>2</v>
      </c>
      <c r="I11" s="10">
        <v>0</v>
      </c>
      <c r="J11" s="3">
        <v>0</v>
      </c>
      <c r="K11" s="3">
        <v>1</v>
      </c>
      <c r="L11" s="3">
        <v>0</v>
      </c>
      <c r="M11" s="3">
        <v>0</v>
      </c>
      <c r="N11" s="3">
        <v>1</v>
      </c>
      <c r="O11" s="3">
        <v>1</v>
      </c>
      <c r="P11" s="3">
        <v>1</v>
      </c>
      <c r="Q11" s="3">
        <v>1</v>
      </c>
      <c r="R11" s="8">
        <f t="shared" si="0"/>
        <v>11</v>
      </c>
      <c r="S11" s="9">
        <f t="shared" si="1"/>
        <v>5.6410256410256411E-2</v>
      </c>
      <c r="T11" s="15">
        <f t="shared" si="2"/>
        <v>0.11282051282051282</v>
      </c>
      <c r="U11" s="18">
        <f t="shared" si="3"/>
        <v>3.3434650455927049E-2</v>
      </c>
      <c r="X11" s="1"/>
      <c r="Y11" s="1"/>
    </row>
    <row r="12" spans="1:25" x14ac:dyDescent="0.25">
      <c r="A12" s="19">
        <v>3</v>
      </c>
      <c r="B12" s="20" t="s">
        <v>22</v>
      </c>
      <c r="C12" s="6"/>
      <c r="D12" s="6">
        <f>IF(J6=0,2,IF(J6=1,1,IF(J6=2,0)))</f>
        <v>1</v>
      </c>
      <c r="E12" s="6">
        <f>IF(J7=0,2,IF(J7=1,1,IF(J7=2,0)))</f>
        <v>1</v>
      </c>
      <c r="F12" s="6">
        <f>IF(J8=0,2,IF(J8=1,1,IF(J8=2,0)))</f>
        <v>2</v>
      </c>
      <c r="G12" s="6">
        <f>IF(J9=0,2,IF(J9=1,1,IF(J9=2,0)))</f>
        <v>1</v>
      </c>
      <c r="H12" s="6">
        <f>IF(J10=0,2,IF(J10=1,1,IF(J10=2,0)))</f>
        <v>2</v>
      </c>
      <c r="I12" s="6">
        <f>IF(J11=0,2,IF(J11=1,1,IF(J11=2,0)))</f>
        <v>2</v>
      </c>
      <c r="J12" s="10">
        <v>0</v>
      </c>
      <c r="K12" s="3">
        <v>2</v>
      </c>
      <c r="L12" s="3">
        <v>2</v>
      </c>
      <c r="M12" s="3">
        <v>2</v>
      </c>
      <c r="N12" s="3">
        <v>2</v>
      </c>
      <c r="O12" s="3">
        <v>2</v>
      </c>
      <c r="P12" s="3">
        <v>2</v>
      </c>
      <c r="Q12" s="3">
        <v>2</v>
      </c>
      <c r="R12" s="8">
        <f>SUM(C12:Q12)</f>
        <v>23</v>
      </c>
      <c r="S12" s="9">
        <f t="shared" si="1"/>
        <v>0.11794871794871795</v>
      </c>
      <c r="T12" s="15">
        <f t="shared" si="2"/>
        <v>0.35384615384615381</v>
      </c>
      <c r="U12" s="18">
        <f t="shared" si="3"/>
        <v>0.10486322188449847</v>
      </c>
      <c r="X12" s="1"/>
      <c r="Y12" s="1"/>
    </row>
    <row r="13" spans="1:25" x14ac:dyDescent="0.25">
      <c r="A13" s="19">
        <v>6</v>
      </c>
      <c r="B13" s="20" t="s">
        <v>21</v>
      </c>
      <c r="C13" s="6"/>
      <c r="D13" s="6">
        <f>IF(K6=0,2,IF(K6=1,1,IF(K6=2,0)))</f>
        <v>0</v>
      </c>
      <c r="E13" s="6">
        <f>IF(K7=0,2,IF(K7=1,1,IF(K7=2,0)))</f>
        <v>1</v>
      </c>
      <c r="F13" s="6">
        <f>IF(K8=0,2,IF(K8=1,1,IF(K8=2,0)))</f>
        <v>1</v>
      </c>
      <c r="G13" s="6">
        <f>IF(K9=0,2,IF(K9=1,1,IF(K9=2,0)))</f>
        <v>1</v>
      </c>
      <c r="H13" s="6">
        <f>IF(K10=0,2,IF(K10=1,1,IF(K10=2,0)))</f>
        <v>1</v>
      </c>
      <c r="I13" s="6">
        <f>IF(K11=0,2,IF(K11=1,1,IF(K11=2,0)))</f>
        <v>1</v>
      </c>
      <c r="J13" s="6">
        <f>IF(K12=0,2,IF(K12=1,1,IF(K12=2,0)))</f>
        <v>0</v>
      </c>
      <c r="K13" s="10">
        <v>0</v>
      </c>
      <c r="L13" s="3">
        <v>0</v>
      </c>
      <c r="M13" s="3">
        <v>0</v>
      </c>
      <c r="N13" s="3">
        <v>0</v>
      </c>
      <c r="O13" s="1">
        <v>0</v>
      </c>
      <c r="P13" s="3">
        <v>0</v>
      </c>
      <c r="Q13" s="3">
        <v>0</v>
      </c>
      <c r="R13" s="8">
        <f t="shared" si="0"/>
        <v>5</v>
      </c>
      <c r="S13" s="9">
        <f t="shared" si="1"/>
        <v>2.564102564102564E-2</v>
      </c>
      <c r="T13" s="15">
        <f t="shared" si="2"/>
        <v>0.15384615384615385</v>
      </c>
      <c r="U13" s="18">
        <f t="shared" si="3"/>
        <v>4.5592705167173252E-2</v>
      </c>
      <c r="X13" s="1"/>
      <c r="Y13" s="1"/>
    </row>
    <row r="14" spans="1:25" x14ac:dyDescent="0.25">
      <c r="A14" s="19">
        <v>2</v>
      </c>
      <c r="B14" s="20" t="s">
        <v>20</v>
      </c>
      <c r="C14" s="6"/>
      <c r="D14" s="6">
        <f>IF(L6=0,2,IF(L6=1,1,IF(L6=2,0)))</f>
        <v>0</v>
      </c>
      <c r="E14" s="6">
        <f>IF(L7=0,2,IF(L7=1,1,IF(L7=2,0)))</f>
        <v>0</v>
      </c>
      <c r="F14" s="6">
        <f>IF(L8=0,2,IF(L8=1,1,IF(L8=2,0)))</f>
        <v>1</v>
      </c>
      <c r="G14" s="6">
        <f>IF(L9=0,2,IF(L9=1,1,IF(L9=2,0)))</f>
        <v>1</v>
      </c>
      <c r="H14" s="6">
        <f>IF(L10=0,2,IF(L10=1,1,IF(L10=2,0)))</f>
        <v>2</v>
      </c>
      <c r="I14" s="6">
        <f>IF(L11=0,2,IF(L11=1,1,IF(L11=2,0)))</f>
        <v>2</v>
      </c>
      <c r="J14" s="6">
        <f>IF(L12=0,2,IF(L12=1,1,IF(L12=2,0)))</f>
        <v>0</v>
      </c>
      <c r="K14" s="6">
        <f>IF(L13=0,2,IF(L13=1,1,IF(L13=2,0)))</f>
        <v>2</v>
      </c>
      <c r="L14" s="10">
        <v>0</v>
      </c>
      <c r="M14" s="3">
        <v>0</v>
      </c>
      <c r="N14" s="3">
        <v>0</v>
      </c>
      <c r="O14" s="3">
        <v>1</v>
      </c>
      <c r="P14" s="1">
        <v>1</v>
      </c>
      <c r="Q14" s="3">
        <v>1</v>
      </c>
      <c r="R14" s="8">
        <f t="shared" si="0"/>
        <v>11</v>
      </c>
      <c r="S14" s="9">
        <f t="shared" si="1"/>
        <v>5.6410256410256411E-2</v>
      </c>
      <c r="T14" s="15">
        <f t="shared" si="2"/>
        <v>0.11282051282051282</v>
      </c>
      <c r="U14" s="18">
        <f t="shared" si="3"/>
        <v>3.3434650455927049E-2</v>
      </c>
    </row>
    <row r="15" spans="1:25" x14ac:dyDescent="0.25">
      <c r="A15" s="19">
        <v>3</v>
      </c>
      <c r="B15" s="20" t="s">
        <v>19</v>
      </c>
      <c r="C15" s="6"/>
      <c r="D15" s="6">
        <f>IF(M6=0,2,IF(M6=1,1,IF(M6=2,0)))</f>
        <v>0</v>
      </c>
      <c r="E15" s="6">
        <f>IF(M7=0,2,IF(M7=1,1,IF(M7=2,0)))</f>
        <v>0</v>
      </c>
      <c r="F15" s="6">
        <f>IF(M8=0,2,IF(M8=1,1,IF(M8=2,0)))</f>
        <v>1</v>
      </c>
      <c r="G15" s="6">
        <f>IF(M9=0,2,IF(M9=1,1,IF(M9=2,0)))</f>
        <v>1</v>
      </c>
      <c r="H15" s="6">
        <f>IF(M10=0,2,IF(M10=1,1,IF(M10=2,0)))</f>
        <v>2</v>
      </c>
      <c r="I15" s="6">
        <f>IF(M11=0,2,IF(M11=1,1,IF(M11=2,0)))</f>
        <v>2</v>
      </c>
      <c r="J15" s="6">
        <f>IF(M12=0,2,IF(M12=1,1,IF(M12=2,0)))</f>
        <v>0</v>
      </c>
      <c r="K15" s="6">
        <f>IF(M13=0,2,IF(M13=1,1,IF(M13=2,0)))</f>
        <v>2</v>
      </c>
      <c r="L15" s="6">
        <f>IF(M14=0,2,IF(M14=1,1,IF(M14=2,0)))</f>
        <v>2</v>
      </c>
      <c r="M15" s="10">
        <v>0</v>
      </c>
      <c r="N15" s="3">
        <v>1</v>
      </c>
      <c r="O15" s="3">
        <v>1</v>
      </c>
      <c r="P15" s="3">
        <v>1</v>
      </c>
      <c r="Q15" s="1">
        <v>1</v>
      </c>
      <c r="R15" s="8">
        <f t="shared" si="0"/>
        <v>14</v>
      </c>
      <c r="S15" s="9">
        <f t="shared" si="1"/>
        <v>7.179487179487179E-2</v>
      </c>
      <c r="T15" s="15">
        <f t="shared" si="2"/>
        <v>0.21538461538461537</v>
      </c>
      <c r="U15" s="18">
        <f t="shared" si="3"/>
        <v>6.3829787234042548E-2</v>
      </c>
    </row>
    <row r="16" spans="1:25" x14ac:dyDescent="0.25">
      <c r="A16" s="19">
        <v>2</v>
      </c>
      <c r="B16" s="20" t="s">
        <v>23</v>
      </c>
      <c r="C16" s="6"/>
      <c r="D16" s="6">
        <f>IF(N6=0,2,IF(N6=1,1,IF(N6=2,0)))</f>
        <v>1</v>
      </c>
      <c r="E16" s="6">
        <f>IF(N7=0,2,IF(N7=1,1,IF(N7=2,0)))</f>
        <v>2</v>
      </c>
      <c r="F16" s="6">
        <f>IF(N8=0,2,IF(N8=1,1,IF(N8=2,0)))</f>
        <v>2</v>
      </c>
      <c r="G16" s="6">
        <f>IF(N9=0,2,IF(N9=1,1,IF(N9=2,0)))</f>
        <v>1</v>
      </c>
      <c r="H16" s="6">
        <f>IF(N10=0,2,IF(N10=1,1,IF(N10=2,0)))</f>
        <v>2</v>
      </c>
      <c r="I16" s="6">
        <f>IF(N11=0,2,IF(N11=1,1,IF(N11=2,0)))</f>
        <v>1</v>
      </c>
      <c r="J16" s="6">
        <f>IF(N12=0,2,IF(N12=1,1,IF(N12=2,0)))</f>
        <v>0</v>
      </c>
      <c r="K16" s="6">
        <f>IF(N13=0,2,IF(N13=1,1,IF(N13=2,0)))</f>
        <v>2</v>
      </c>
      <c r="L16" s="6">
        <f>IF(N14=0,2,IF(N14=1,1,IF(N14=2,0)))</f>
        <v>2</v>
      </c>
      <c r="M16" s="6">
        <f>IF(N15=0,2,IF(N15=1,1,IF(N15=2,0)))</f>
        <v>1</v>
      </c>
      <c r="N16" s="10">
        <v>0</v>
      </c>
      <c r="O16" s="3">
        <v>1</v>
      </c>
      <c r="P16" s="3">
        <v>1</v>
      </c>
      <c r="Q16" s="3">
        <v>1</v>
      </c>
      <c r="R16" s="8">
        <f t="shared" si="0"/>
        <v>17</v>
      </c>
      <c r="S16" s="9">
        <f t="shared" si="1"/>
        <v>8.7179487179487175E-2</v>
      </c>
      <c r="T16" s="15">
        <f t="shared" si="2"/>
        <v>0.17435897435897435</v>
      </c>
      <c r="U16" s="18">
        <f t="shared" si="3"/>
        <v>5.1671732522796353E-2</v>
      </c>
    </row>
    <row r="17" spans="1:21" x14ac:dyDescent="0.25">
      <c r="A17" s="19">
        <v>4</v>
      </c>
      <c r="B17" s="20" t="s">
        <v>5</v>
      </c>
      <c r="C17" s="6"/>
      <c r="D17" s="6">
        <f>IF(O6=0,2,IF(O6=1,1,IF(O6=2,0)))</f>
        <v>0</v>
      </c>
      <c r="E17" s="6">
        <f>IF(O7=0,2,IF(O7=1,1,IF(O7=2,0)))</f>
        <v>2</v>
      </c>
      <c r="F17" s="6">
        <f>IF(O8=0,2,IF(O8=1,1,IF(O8=2,0)))</f>
        <v>2</v>
      </c>
      <c r="G17" s="6">
        <f>IF(O9=0,2,IF(O9=1,1,IF(O9=2,0)))</f>
        <v>1</v>
      </c>
      <c r="H17" s="6">
        <f>IF(O10=0,2,IF(O10=1,1,IF(O10=2,0)))</f>
        <v>2</v>
      </c>
      <c r="I17" s="6">
        <f>IF(O11=0,2,IF(O11=1,1,IF(O11=2,0)))</f>
        <v>1</v>
      </c>
      <c r="J17" s="6">
        <f>IF(O12=0,2,IF(O12=1,1,IF(O12=2,0)))</f>
        <v>0</v>
      </c>
      <c r="K17" s="6">
        <f>IF(O13=0,2,IF(O13=1,1,IF(O13=2,0)))</f>
        <v>2</v>
      </c>
      <c r="L17" s="6">
        <f>IF(O14=0,2,IF(O14=1,1,IF(O14=2,0)))</f>
        <v>1</v>
      </c>
      <c r="M17" s="6">
        <f>IF(O15=0,2,IF(O15=1,1,IF(O15=2,0)))</f>
        <v>1</v>
      </c>
      <c r="N17" s="6">
        <f>IF(O16=0,2,IF(O16=1,1,IF(O16=2,0)))</f>
        <v>1</v>
      </c>
      <c r="O17" s="10">
        <v>0</v>
      </c>
      <c r="P17" s="3">
        <v>0</v>
      </c>
      <c r="Q17" s="3">
        <v>1</v>
      </c>
      <c r="R17" s="8">
        <f t="shared" si="0"/>
        <v>14</v>
      </c>
      <c r="S17" s="9">
        <f t="shared" si="1"/>
        <v>7.179487179487179E-2</v>
      </c>
      <c r="T17" s="15">
        <f t="shared" si="2"/>
        <v>0.28717948717948716</v>
      </c>
      <c r="U17" s="18">
        <f t="shared" si="3"/>
        <v>8.5106382978723402E-2</v>
      </c>
    </row>
    <row r="18" spans="1:21" x14ac:dyDescent="0.25">
      <c r="A18" s="19">
        <v>1</v>
      </c>
      <c r="B18" s="20" t="s">
        <v>6</v>
      </c>
      <c r="C18" s="6"/>
      <c r="D18" s="6">
        <f>IF(P6=0,2,IF(P6=1,1,IF(P6=2,0)))</f>
        <v>0</v>
      </c>
      <c r="E18" s="6">
        <f>IF(P7=0,2,IF(P7=1,1,IF(P7=2,0)))</f>
        <v>1</v>
      </c>
      <c r="F18" s="6">
        <f>IF(P8=0,2,IF(P8=1,1,IF(P8=2,0)))</f>
        <v>1</v>
      </c>
      <c r="G18" s="6">
        <f>IF(P9=0,2,IF(P9=1,1,IF(P9=2,0)))</f>
        <v>1</v>
      </c>
      <c r="H18" s="6">
        <f>IF(P10=0,2,IF(P10=1,1,IF(P10=2,0)))</f>
        <v>1</v>
      </c>
      <c r="I18" s="6">
        <f>IF(P11=0,2,IF(P11=1,1,IF(P11=2,0)))</f>
        <v>1</v>
      </c>
      <c r="J18" s="6">
        <f>IF(P12=0,2,IF(P12=1,1,IF(P12=2,0)))</f>
        <v>0</v>
      </c>
      <c r="K18" s="6">
        <f>IF(P13=0,2,IF(P13=1,1,IF(P13=2,0)))</f>
        <v>2</v>
      </c>
      <c r="L18" s="6">
        <f>IF(P14=0,2,IF(P14=1,1,IF(P14=2,0)))</f>
        <v>1</v>
      </c>
      <c r="M18" s="6">
        <f>IF(P15=0,2,IF(P15=1,1,IF(P15=2,0)))</f>
        <v>1</v>
      </c>
      <c r="N18" s="6">
        <f>IF(P16=0,2,IF(P16=1,1,IF(P16=2,0)))</f>
        <v>1</v>
      </c>
      <c r="O18" s="6">
        <f>IF(P17=0,2,IF(P17=1,1,IF(P17=2,0)))</f>
        <v>2</v>
      </c>
      <c r="P18" s="10">
        <v>0</v>
      </c>
      <c r="Q18" s="3">
        <v>1</v>
      </c>
      <c r="R18" s="8">
        <f t="shared" si="0"/>
        <v>13</v>
      </c>
      <c r="S18" s="9">
        <f t="shared" si="1"/>
        <v>6.6666666666666666E-2</v>
      </c>
      <c r="T18" s="15">
        <f t="shared" si="2"/>
        <v>6.6666666666666666E-2</v>
      </c>
      <c r="U18" s="18">
        <f t="shared" si="3"/>
        <v>1.9756838905775075E-2</v>
      </c>
    </row>
    <row r="19" spans="1:21" ht="13.8" thickBot="1" x14ac:dyDescent="0.3">
      <c r="A19" s="19">
        <v>4</v>
      </c>
      <c r="B19" s="20" t="s">
        <v>14</v>
      </c>
      <c r="C19" s="6"/>
      <c r="D19" s="6">
        <f>IF(Q6=0,2,IF(Q6=1,1,IF(Q6=2,0)))</f>
        <v>0</v>
      </c>
      <c r="E19" s="6">
        <f>IF(Q7=0,2,IF(Q7=1,1,IF(Q7=2,0)))</f>
        <v>2</v>
      </c>
      <c r="F19" s="6">
        <f>IF(Q8=0,2,IF(Q8=1,1,IF(Q8=2,0)))</f>
        <v>1</v>
      </c>
      <c r="G19" s="6">
        <f>IF(Q9=0,2,IF(Q9=1,1,IF(Q9=2,0)))</f>
        <v>1</v>
      </c>
      <c r="H19" s="6">
        <f>IF(Q10=0,2,IF(Q10=1,1,IF(Q10=2,0)))</f>
        <v>1</v>
      </c>
      <c r="I19" s="6">
        <f>IF(Q11=0,2,IF(Q11=1,1,IF(Q11=2,0)))</f>
        <v>1</v>
      </c>
      <c r="J19" s="6">
        <f>IF(Q12=0,2,IF(Q12=1,1,IF(Q12=2,0)))</f>
        <v>0</v>
      </c>
      <c r="K19" s="6">
        <f>IF(Q13=0,2,IF(Q13=1,1,IF(Q13=2,0)))</f>
        <v>2</v>
      </c>
      <c r="L19" s="6">
        <f>IF(Q14=0,2,IF(Q14=1,1,IF(Q14=2,0)))</f>
        <v>1</v>
      </c>
      <c r="M19" s="6">
        <f>IF(Q15=0,2,IF(Q15=1,1,IF(Q15=2,0)))</f>
        <v>1</v>
      </c>
      <c r="N19" s="6">
        <f>IF(Q16=0,2,IF(Q16=1,1,IF(Q16=2,0)))</f>
        <v>1</v>
      </c>
      <c r="O19" s="6">
        <f>IF(Q17=0,2,IF(Q17=1,1,IF(Q17=2,0)))</f>
        <v>1</v>
      </c>
      <c r="P19" s="6">
        <f>IF(Q18=0,2,IF(Q18=1,1,IF(Q18=2,0)))</f>
        <v>1</v>
      </c>
      <c r="Q19" s="10">
        <v>0</v>
      </c>
      <c r="R19" s="8">
        <f t="shared" si="0"/>
        <v>13</v>
      </c>
      <c r="S19" s="9">
        <f t="shared" si="1"/>
        <v>6.6666666666666666E-2</v>
      </c>
      <c r="T19" s="15">
        <f t="shared" si="2"/>
        <v>0.26666666666666666</v>
      </c>
      <c r="U19" s="18">
        <f t="shared" si="3"/>
        <v>7.9027355623100301E-2</v>
      </c>
    </row>
    <row r="20" spans="1:21" x14ac:dyDescent="0.25">
      <c r="A20" s="22"/>
      <c r="B20" s="21"/>
      <c r="R20" s="8">
        <f>SUM(R5:R19)</f>
        <v>195</v>
      </c>
      <c r="S20" s="9">
        <f>SUM(S5:S19)</f>
        <v>1</v>
      </c>
      <c r="T20" s="15">
        <f>SUM(T5:T19)</f>
        <v>3.3743589743589744</v>
      </c>
      <c r="U20" s="16">
        <f>SUM(U5:U19)</f>
        <v>1</v>
      </c>
    </row>
    <row r="21" spans="1:21" x14ac:dyDescent="0.25">
      <c r="C21" s="4"/>
    </row>
    <row r="22" spans="1:21" x14ac:dyDescent="0.25">
      <c r="C22">
        <v>0</v>
      </c>
      <c r="D22" t="s">
        <v>1</v>
      </c>
      <c r="E22"/>
      <c r="F22"/>
      <c r="G22"/>
      <c r="H22"/>
      <c r="I22"/>
      <c r="J22"/>
      <c r="K22"/>
      <c r="L22"/>
      <c r="M22"/>
      <c r="N22"/>
      <c r="O22"/>
      <c r="P22"/>
      <c r="Q22"/>
    </row>
    <row r="23" spans="1:21" x14ac:dyDescent="0.25">
      <c r="C23">
        <v>1</v>
      </c>
      <c r="D23" t="s">
        <v>3</v>
      </c>
      <c r="E23"/>
      <c r="F23"/>
      <c r="G23"/>
      <c r="H23"/>
      <c r="I23"/>
      <c r="J23"/>
      <c r="K23"/>
      <c r="L23"/>
      <c r="M23"/>
      <c r="N23"/>
      <c r="O23"/>
      <c r="P23"/>
      <c r="Q23"/>
    </row>
    <row r="24" spans="1:21" x14ac:dyDescent="0.25">
      <c r="C24">
        <v>2</v>
      </c>
      <c r="D24" t="s">
        <v>2</v>
      </c>
      <c r="E24"/>
      <c r="F24"/>
      <c r="G24"/>
      <c r="H24"/>
      <c r="I24"/>
      <c r="J24"/>
      <c r="K24"/>
      <c r="L24"/>
      <c r="M24"/>
      <c r="N24"/>
      <c r="O24"/>
      <c r="P24"/>
      <c r="Q24"/>
    </row>
    <row r="25" spans="1:21" x14ac:dyDescent="0.25">
      <c r="C25"/>
      <c r="D25"/>
      <c r="E25"/>
      <c r="F25"/>
      <c r="G25"/>
      <c r="H25"/>
      <c r="I25"/>
      <c r="J25"/>
      <c r="K25"/>
      <c r="L25"/>
      <c r="M25"/>
      <c r="N25"/>
      <c r="O25"/>
      <c r="P25"/>
      <c r="Q25"/>
    </row>
    <row r="26" spans="1:21" x14ac:dyDescent="0.25">
      <c r="C26"/>
      <c r="D26"/>
      <c r="F26"/>
      <c r="G26"/>
      <c r="H26"/>
      <c r="I26"/>
      <c r="J26"/>
      <c r="K26"/>
      <c r="L26"/>
      <c r="M26"/>
      <c r="N26"/>
      <c r="O26"/>
      <c r="P26"/>
      <c r="Q26"/>
    </row>
    <row r="27" spans="1:21" x14ac:dyDescent="0.25">
      <c r="C27"/>
      <c r="D27"/>
      <c r="F27"/>
      <c r="G27"/>
      <c r="H27"/>
      <c r="I27"/>
      <c r="J27"/>
      <c r="K27"/>
      <c r="L27"/>
      <c r="M27"/>
      <c r="N27"/>
      <c r="O27"/>
      <c r="P27"/>
      <c r="Q27"/>
    </row>
    <row r="28" spans="1:21" x14ac:dyDescent="0.25">
      <c r="C28"/>
      <c r="D28"/>
      <c r="F28"/>
      <c r="G28"/>
      <c r="H28"/>
      <c r="I28"/>
      <c r="J28"/>
      <c r="K28"/>
      <c r="L28"/>
      <c r="M28"/>
      <c r="N28"/>
      <c r="O28"/>
      <c r="P28"/>
      <c r="Q28"/>
    </row>
    <row r="29" spans="1:21" x14ac:dyDescent="0.25">
      <c r="C29"/>
      <c r="D29"/>
      <c r="F29"/>
      <c r="G29"/>
      <c r="H29"/>
      <c r="I29"/>
      <c r="J29"/>
      <c r="K29"/>
      <c r="L29"/>
      <c r="M29"/>
      <c r="N29"/>
      <c r="O29"/>
      <c r="P29"/>
      <c r="Q29"/>
    </row>
    <row r="30" spans="1:21" x14ac:dyDescent="0.25">
      <c r="C30"/>
      <c r="D30"/>
      <c r="E30"/>
      <c r="F30"/>
      <c r="G30"/>
      <c r="H30"/>
      <c r="I30"/>
      <c r="J30"/>
      <c r="K30"/>
      <c r="L30"/>
      <c r="M30"/>
      <c r="N30"/>
      <c r="O30"/>
      <c r="P30"/>
      <c r="Q30"/>
    </row>
    <row r="31" spans="1:21" x14ac:dyDescent="0.25">
      <c r="C31"/>
      <c r="D31"/>
      <c r="E31"/>
      <c r="F31"/>
      <c r="G31"/>
      <c r="H31"/>
      <c r="I31"/>
      <c r="J31"/>
      <c r="K31"/>
      <c r="L31"/>
      <c r="M31"/>
      <c r="N31"/>
      <c r="O31"/>
      <c r="P31"/>
      <c r="Q31"/>
    </row>
    <row r="32" spans="1:21" x14ac:dyDescent="0.25">
      <c r="C32"/>
      <c r="D32"/>
      <c r="E32"/>
      <c r="F32"/>
      <c r="G32"/>
      <c r="H32"/>
      <c r="I32"/>
      <c r="J32"/>
      <c r="K32"/>
      <c r="L32"/>
      <c r="M32"/>
      <c r="N32"/>
      <c r="O32"/>
      <c r="P32"/>
      <c r="Q32"/>
    </row>
    <row r="33" spans="3:17" x14ac:dyDescent="0.25">
      <c r="C33"/>
      <c r="D33"/>
      <c r="E33"/>
      <c r="F33"/>
      <c r="G33"/>
      <c r="H33"/>
      <c r="I33"/>
      <c r="J33"/>
      <c r="K33"/>
      <c r="L33"/>
      <c r="M33"/>
      <c r="N33"/>
      <c r="O33"/>
      <c r="P33"/>
      <c r="Q33"/>
    </row>
    <row r="34" spans="3:17" x14ac:dyDescent="0.25">
      <c r="C34"/>
      <c r="D34"/>
      <c r="E34"/>
      <c r="F34"/>
      <c r="G34"/>
      <c r="H34"/>
      <c r="I34"/>
      <c r="J34"/>
      <c r="K34"/>
      <c r="L34"/>
      <c r="M34"/>
      <c r="N34"/>
      <c r="O34"/>
      <c r="P34"/>
      <c r="Q34"/>
    </row>
    <row r="35" spans="3:17" x14ac:dyDescent="0.25">
      <c r="C35"/>
      <c r="D35"/>
      <c r="E35"/>
      <c r="F35"/>
      <c r="G35"/>
      <c r="H35"/>
      <c r="I35"/>
      <c r="J35"/>
      <c r="K35"/>
      <c r="L35"/>
      <c r="M35"/>
      <c r="N35"/>
      <c r="O35"/>
      <c r="P35"/>
      <c r="Q35"/>
    </row>
    <row r="36" spans="3:17" x14ac:dyDescent="0.25">
      <c r="C36"/>
      <c r="D36"/>
      <c r="E36"/>
      <c r="F36"/>
      <c r="G36"/>
      <c r="H36"/>
      <c r="I36"/>
      <c r="J36"/>
      <c r="K36"/>
      <c r="L36"/>
      <c r="M36"/>
      <c r="N36"/>
      <c r="O36"/>
      <c r="P36"/>
      <c r="Q36"/>
    </row>
    <row r="37" spans="3:17" x14ac:dyDescent="0.25">
      <c r="C37"/>
      <c r="D37"/>
      <c r="E37"/>
      <c r="F37"/>
      <c r="G37"/>
      <c r="H37"/>
      <c r="I37"/>
      <c r="J37"/>
      <c r="K37"/>
      <c r="L37"/>
      <c r="M37"/>
      <c r="N37"/>
      <c r="O37"/>
      <c r="P37"/>
      <c r="Q37"/>
    </row>
    <row r="38" spans="3:17" x14ac:dyDescent="0.25">
      <c r="C38"/>
      <c r="D38"/>
      <c r="E38"/>
      <c r="F38"/>
      <c r="G38"/>
      <c r="H38"/>
      <c r="I38"/>
      <c r="J38"/>
      <c r="K38"/>
      <c r="L38"/>
      <c r="M38"/>
      <c r="N38"/>
      <c r="O38"/>
      <c r="P38"/>
      <c r="Q38"/>
    </row>
    <row r="39" spans="3:17" x14ac:dyDescent="0.25">
      <c r="C39"/>
      <c r="D39"/>
      <c r="E39"/>
      <c r="F39"/>
      <c r="G39"/>
      <c r="H39"/>
      <c r="I39"/>
      <c r="J39"/>
      <c r="K39"/>
      <c r="L39"/>
      <c r="M39"/>
      <c r="N39"/>
      <c r="O39"/>
      <c r="P39"/>
      <c r="Q39"/>
    </row>
    <row r="40" spans="3:17" x14ac:dyDescent="0.25">
      <c r="C40"/>
      <c r="D40"/>
      <c r="E40"/>
      <c r="F40"/>
      <c r="G40"/>
      <c r="H40"/>
      <c r="I40"/>
      <c r="J40"/>
      <c r="K40"/>
      <c r="L40"/>
      <c r="M40"/>
      <c r="N40"/>
      <c r="O40"/>
      <c r="P40"/>
      <c r="Q40"/>
    </row>
    <row r="41" spans="3:17" x14ac:dyDescent="0.25">
      <c r="C41"/>
      <c r="D41"/>
      <c r="E41"/>
      <c r="F41"/>
      <c r="G41"/>
      <c r="H41"/>
      <c r="I41"/>
      <c r="J41"/>
      <c r="K41"/>
      <c r="L41"/>
      <c r="M41"/>
      <c r="N41"/>
      <c r="O41"/>
      <c r="P41"/>
      <c r="Q41"/>
    </row>
    <row r="42" spans="3:17" x14ac:dyDescent="0.25">
      <c r="C42"/>
      <c r="D42"/>
      <c r="E42"/>
      <c r="F42"/>
      <c r="G42"/>
      <c r="H42"/>
      <c r="I42"/>
      <c r="J42"/>
      <c r="K42"/>
      <c r="L42"/>
      <c r="M42"/>
      <c r="N42"/>
      <c r="O42"/>
      <c r="P42"/>
      <c r="Q42"/>
    </row>
    <row r="43" spans="3:17" x14ac:dyDescent="0.25">
      <c r="C43"/>
      <c r="D43"/>
      <c r="E43"/>
      <c r="F43"/>
      <c r="G43"/>
      <c r="H43"/>
      <c r="I43"/>
      <c r="J43"/>
      <c r="K43"/>
      <c r="L43"/>
      <c r="M43"/>
      <c r="N43"/>
      <c r="O43"/>
      <c r="P43"/>
      <c r="Q43"/>
    </row>
    <row r="44" spans="3:17" x14ac:dyDescent="0.25">
      <c r="C44"/>
      <c r="D44"/>
      <c r="E44"/>
      <c r="F44"/>
      <c r="G44"/>
      <c r="H44"/>
      <c r="I44"/>
      <c r="J44"/>
      <c r="K44"/>
      <c r="L44"/>
      <c r="M44"/>
      <c r="N44"/>
      <c r="O44"/>
      <c r="P44"/>
      <c r="Q44"/>
    </row>
    <row r="45" spans="3:17" x14ac:dyDescent="0.25">
      <c r="C45"/>
      <c r="D45"/>
      <c r="E45"/>
      <c r="F45"/>
      <c r="G45"/>
      <c r="H45"/>
      <c r="I45"/>
      <c r="J45"/>
      <c r="K45"/>
      <c r="L45"/>
      <c r="M45"/>
      <c r="N45"/>
      <c r="O45"/>
      <c r="P45"/>
      <c r="Q45"/>
    </row>
    <row r="46" spans="3:17" x14ac:dyDescent="0.25">
      <c r="C46"/>
      <c r="D46"/>
      <c r="E46"/>
      <c r="F46"/>
      <c r="G46"/>
      <c r="H46"/>
      <c r="I46"/>
      <c r="J46"/>
      <c r="K46"/>
      <c r="L46"/>
      <c r="M46"/>
      <c r="N46"/>
      <c r="O46"/>
      <c r="P46"/>
      <c r="Q46"/>
    </row>
    <row r="47" spans="3:17" x14ac:dyDescent="0.25">
      <c r="C47"/>
      <c r="D47"/>
      <c r="E47"/>
      <c r="F47"/>
      <c r="G47"/>
      <c r="H47"/>
      <c r="I47"/>
      <c r="J47"/>
      <c r="K47"/>
      <c r="L47"/>
      <c r="M47"/>
      <c r="N47"/>
      <c r="O47"/>
      <c r="P47"/>
      <c r="Q47"/>
    </row>
    <row r="48" spans="3:17" x14ac:dyDescent="0.25">
      <c r="C48"/>
      <c r="D48"/>
      <c r="E48"/>
      <c r="F48"/>
      <c r="G48"/>
      <c r="H48"/>
      <c r="I48"/>
      <c r="J48"/>
      <c r="K48"/>
      <c r="L48"/>
      <c r="M48"/>
      <c r="N48"/>
      <c r="O48"/>
      <c r="P48"/>
      <c r="Q48"/>
    </row>
    <row r="49" spans="3:17" x14ac:dyDescent="0.25">
      <c r="C49"/>
      <c r="D49"/>
      <c r="E49"/>
      <c r="F49"/>
      <c r="G49"/>
      <c r="H49"/>
      <c r="I49"/>
      <c r="J49"/>
      <c r="K49"/>
      <c r="L49"/>
      <c r="M49"/>
      <c r="N49"/>
      <c r="O49"/>
      <c r="P49"/>
      <c r="Q49"/>
    </row>
    <row r="50" spans="3:17" x14ac:dyDescent="0.25">
      <c r="C50"/>
      <c r="D50"/>
      <c r="E50"/>
      <c r="F50"/>
      <c r="G50"/>
      <c r="H50"/>
      <c r="I50"/>
      <c r="J50"/>
      <c r="K50"/>
      <c r="L50"/>
      <c r="M50"/>
      <c r="N50"/>
      <c r="O50"/>
      <c r="P50"/>
      <c r="Q50"/>
    </row>
    <row r="51" spans="3:17" x14ac:dyDescent="0.25">
      <c r="C51"/>
      <c r="D51"/>
      <c r="E51"/>
      <c r="F51"/>
      <c r="G51"/>
      <c r="H51"/>
      <c r="I51"/>
      <c r="J51"/>
      <c r="K51"/>
      <c r="L51"/>
      <c r="M51"/>
      <c r="N51"/>
      <c r="O51"/>
      <c r="P51"/>
      <c r="Q51"/>
    </row>
    <row r="52" spans="3:17" x14ac:dyDescent="0.25">
      <c r="C52"/>
      <c r="D52"/>
      <c r="E52"/>
      <c r="F52"/>
      <c r="G52"/>
      <c r="H52"/>
      <c r="I52"/>
      <c r="J52"/>
      <c r="K52"/>
      <c r="L52"/>
      <c r="M52"/>
      <c r="N52"/>
      <c r="O52"/>
      <c r="P52"/>
      <c r="Q52"/>
    </row>
    <row r="53" spans="3:17" x14ac:dyDescent="0.25">
      <c r="C53"/>
      <c r="D53"/>
      <c r="E53"/>
      <c r="F53"/>
      <c r="G53"/>
      <c r="H53"/>
      <c r="I53"/>
      <c r="J53"/>
      <c r="K53"/>
      <c r="L53"/>
      <c r="M53"/>
      <c r="N53"/>
      <c r="O53"/>
      <c r="P53"/>
      <c r="Q53"/>
    </row>
    <row r="54" spans="3:17" x14ac:dyDescent="0.25">
      <c r="C54"/>
      <c r="D54"/>
      <c r="E54"/>
      <c r="F54"/>
      <c r="G54"/>
      <c r="H54"/>
      <c r="I54"/>
      <c r="J54"/>
      <c r="K54"/>
      <c r="L54"/>
      <c r="M54"/>
      <c r="N54"/>
      <c r="O54"/>
      <c r="P54"/>
      <c r="Q54"/>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J28"/>
  <sheetViews>
    <sheetView workbookViewId="0">
      <selection activeCell="H23" sqref="H23:J28"/>
    </sheetView>
  </sheetViews>
  <sheetFormatPr defaultRowHeight="13.2" x14ac:dyDescent="0.25"/>
  <cols>
    <col min="2" max="2" width="22.77734375" customWidth="1"/>
    <col min="5" max="5" width="10.21875" customWidth="1"/>
    <col min="6" max="6" width="10.88671875" customWidth="1"/>
    <col min="9" max="9" width="10.109375" bestFit="1" customWidth="1"/>
    <col min="10" max="10" width="61.33203125" bestFit="1" customWidth="1"/>
    <col min="11" max="11" width="7.6640625" customWidth="1"/>
    <col min="12" max="12" width="4.44140625" customWidth="1"/>
  </cols>
  <sheetData>
    <row r="2" spans="2:6" x14ac:dyDescent="0.25">
      <c r="B2" s="61" t="s">
        <v>61</v>
      </c>
      <c r="C2" s="61" t="s">
        <v>69</v>
      </c>
      <c r="D2" s="61" t="s">
        <v>70</v>
      </c>
      <c r="E2" s="64" t="s">
        <v>71</v>
      </c>
      <c r="F2" s="64" t="s">
        <v>72</v>
      </c>
    </row>
    <row r="3" spans="2:6" x14ac:dyDescent="0.25">
      <c r="B3" s="62" t="s">
        <v>62</v>
      </c>
      <c r="C3" s="63">
        <f>yyyy!$E$24</f>
        <v>1.3641025641025641</v>
      </c>
      <c r="D3" s="63">
        <f t="shared" ref="D3:D8" si="0">AVERAGE($C$3:$C$10)</f>
        <v>1.2166666666666668</v>
      </c>
      <c r="E3" s="63">
        <f>yyyy!$E$24</f>
        <v>1.3641025641025641</v>
      </c>
      <c r="F3" s="63">
        <f>AVERAGE($E$3:$E$10)</f>
        <v>1.2584935897435898</v>
      </c>
    </row>
    <row r="4" spans="2:6" x14ac:dyDescent="0.25">
      <c r="B4" s="62" t="s">
        <v>60</v>
      </c>
      <c r="C4" s="63">
        <f>xxx!$E$24</f>
        <v>1.3076923076923077</v>
      </c>
      <c r="D4" s="63">
        <f t="shared" si="0"/>
        <v>1.2166666666666668</v>
      </c>
      <c r="E4" s="63">
        <f>xxx!$E$24</f>
        <v>1.3076923076923077</v>
      </c>
      <c r="F4" s="63">
        <f t="shared" ref="F4:F10" si="1">AVERAGE($E$3:$E$10)</f>
        <v>1.2584935897435898</v>
      </c>
    </row>
    <row r="5" spans="2:6" x14ac:dyDescent="0.25">
      <c r="B5" s="62" t="s">
        <v>66</v>
      </c>
      <c r="C5" s="63">
        <f>kkkk!$E$24</f>
        <v>1.312820512820513</v>
      </c>
      <c r="D5" s="63">
        <f t="shared" si="0"/>
        <v>1.2166666666666668</v>
      </c>
      <c r="E5" s="63">
        <f>kkkk!$E$24</f>
        <v>1.312820512820513</v>
      </c>
      <c r="F5" s="63">
        <f t="shared" si="1"/>
        <v>1.2584935897435898</v>
      </c>
    </row>
    <row r="6" spans="2:6" x14ac:dyDescent="0.25">
      <c r="B6" s="62" t="s">
        <v>64</v>
      </c>
      <c r="C6" s="63">
        <f>www!E24</f>
        <v>1.2153846153846153</v>
      </c>
      <c r="D6" s="63">
        <f t="shared" si="0"/>
        <v>1.2166666666666668</v>
      </c>
      <c r="E6" s="63">
        <f>AVERAGE($C$3:$C$10)</f>
        <v>1.2166666666666668</v>
      </c>
      <c r="F6" s="63">
        <f t="shared" si="1"/>
        <v>1.2584935897435898</v>
      </c>
    </row>
    <row r="7" spans="2:6" x14ac:dyDescent="0.25">
      <c r="B7" s="62" t="s">
        <v>67</v>
      </c>
      <c r="C7" s="63">
        <f>llll!E24</f>
        <v>1.2205128205128206</v>
      </c>
      <c r="D7" s="63">
        <f t="shared" si="0"/>
        <v>1.2166666666666668</v>
      </c>
      <c r="E7" s="63">
        <f>AVERAGE($C$3:$C$10)</f>
        <v>1.2166666666666668</v>
      </c>
      <c r="F7" s="63">
        <f t="shared" si="1"/>
        <v>1.2584935897435898</v>
      </c>
    </row>
    <row r="8" spans="2:6" x14ac:dyDescent="0.25">
      <c r="B8" s="62" t="s">
        <v>68</v>
      </c>
      <c r="C8" s="63">
        <f>hhhh!E24</f>
        <v>1.2205128205128206</v>
      </c>
      <c r="D8" s="63">
        <f t="shared" si="0"/>
        <v>1.2166666666666668</v>
      </c>
      <c r="E8" s="63">
        <f>AVERAGE($C$3:$C$10)</f>
        <v>1.2166666666666668</v>
      </c>
      <c r="F8" s="63">
        <f t="shared" si="1"/>
        <v>1.2584935897435898</v>
      </c>
    </row>
    <row r="9" spans="2:6" x14ac:dyDescent="0.25">
      <c r="B9" s="62" t="s">
        <v>65</v>
      </c>
      <c r="C9" s="63">
        <f>jjjj!E24</f>
        <v>1.1076923076923078</v>
      </c>
      <c r="D9" s="63">
        <f t="shared" ref="D9:E10" si="2">AVERAGE($C$3:$C$10)</f>
        <v>1.2166666666666668</v>
      </c>
      <c r="E9" s="63">
        <f t="shared" si="2"/>
        <v>1.2166666666666668</v>
      </c>
      <c r="F9" s="63">
        <f t="shared" si="1"/>
        <v>1.2584935897435898</v>
      </c>
    </row>
    <row r="10" spans="2:6" x14ac:dyDescent="0.25">
      <c r="B10" s="62" t="s">
        <v>63</v>
      </c>
      <c r="C10" s="63">
        <f>zzzz!E24</f>
        <v>0.98461538461538467</v>
      </c>
      <c r="D10" s="63">
        <f t="shared" si="2"/>
        <v>1.2166666666666668</v>
      </c>
      <c r="E10" s="63">
        <f t="shared" si="2"/>
        <v>1.2166666666666668</v>
      </c>
      <c r="F10" s="63">
        <f t="shared" si="1"/>
        <v>1.2584935897435898</v>
      </c>
    </row>
    <row r="13" spans="2:6" x14ac:dyDescent="0.25">
      <c r="B13" s="70" t="s">
        <v>73</v>
      </c>
      <c r="C13" s="60">
        <f>C3-C10</f>
        <v>0.37948717948717947</v>
      </c>
      <c r="D13" s="53">
        <f>C13/C3</f>
        <v>0.2781954887218045</v>
      </c>
    </row>
    <row r="14" spans="2:6" ht="34.200000000000003" customHeight="1" x14ac:dyDescent="0.25">
      <c r="B14" s="70"/>
    </row>
    <row r="23" spans="8:10" x14ac:dyDescent="0.25">
      <c r="H23" s="56" t="s">
        <v>29</v>
      </c>
      <c r="I23" s="56" t="s">
        <v>32</v>
      </c>
      <c r="J23" s="69" t="s">
        <v>33</v>
      </c>
    </row>
    <row r="24" spans="8:10" x14ac:dyDescent="0.25">
      <c r="H24" s="55" t="s">
        <v>34</v>
      </c>
      <c r="I24" s="55" t="s">
        <v>35</v>
      </c>
      <c r="J24" s="68" t="s">
        <v>36</v>
      </c>
    </row>
    <row r="25" spans="8:10" x14ac:dyDescent="0.25">
      <c r="H25" s="55" t="s">
        <v>37</v>
      </c>
      <c r="I25" s="55" t="s">
        <v>38</v>
      </c>
      <c r="J25" s="68" t="s">
        <v>39</v>
      </c>
    </row>
    <row r="26" spans="8:10" x14ac:dyDescent="0.25">
      <c r="H26" s="55" t="s">
        <v>40</v>
      </c>
      <c r="I26" s="55" t="s">
        <v>41</v>
      </c>
      <c r="J26" s="68" t="s">
        <v>42</v>
      </c>
    </row>
    <row r="27" spans="8:10" x14ac:dyDescent="0.25">
      <c r="H27" s="55" t="s">
        <v>43</v>
      </c>
      <c r="I27" s="55" t="s">
        <v>44</v>
      </c>
      <c r="J27" s="68" t="s">
        <v>45</v>
      </c>
    </row>
    <row r="28" spans="8:10" x14ac:dyDescent="0.25">
      <c r="H28" s="55" t="s">
        <v>46</v>
      </c>
      <c r="I28" s="55" t="s">
        <v>47</v>
      </c>
      <c r="J28" s="68" t="s">
        <v>48</v>
      </c>
    </row>
  </sheetData>
  <autoFilter ref="B2:D2">
    <sortState ref="B3:D10">
      <sortCondition descending="1" ref="C2"/>
    </sortState>
  </autoFilter>
  <mergeCells count="1">
    <mergeCell ref="B13:B14"/>
  </mergeCells>
  <pageMargins left="0.7" right="0.7" top="0.75" bottom="0.75" header="0.3" footer="0.3"/>
  <drawing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26"/>
  <sheetViews>
    <sheetView workbookViewId="0">
      <selection activeCell="B8" sqref="B8"/>
    </sheetView>
  </sheetViews>
  <sheetFormatPr defaultRowHeight="13.2" x14ac:dyDescent="0.25"/>
  <cols>
    <col min="2" max="2" width="30.109375" customWidth="1"/>
    <col min="3" max="3" width="11" customWidth="1"/>
    <col min="4" max="4" width="10.33203125" customWidth="1"/>
    <col min="5" max="5" width="9" customWidth="1"/>
    <col min="6" max="6" width="35.88671875" customWidth="1"/>
  </cols>
  <sheetData>
    <row r="1" spans="2:10" ht="13.8" thickBot="1" x14ac:dyDescent="0.3"/>
    <row r="2" spans="2:10" ht="13.8" thickBot="1" x14ac:dyDescent="0.3">
      <c r="F2" s="23" t="s">
        <v>24</v>
      </c>
    </row>
    <row r="3" spans="2:10" ht="13.8" thickBot="1" x14ac:dyDescent="0.3">
      <c r="B3" s="24" t="s">
        <v>25</v>
      </c>
      <c r="C3" s="71"/>
      <c r="D3" s="71"/>
      <c r="E3" s="72"/>
      <c r="F3" s="25"/>
    </row>
    <row r="4" spans="2:10" ht="13.8" thickBot="1" x14ac:dyDescent="0.3">
      <c r="B4" s="24" t="s">
        <v>26</v>
      </c>
      <c r="C4" s="26">
        <v>42416</v>
      </c>
    </row>
    <row r="5" spans="2:10" x14ac:dyDescent="0.25">
      <c r="B5" s="27"/>
      <c r="C5" s="28"/>
    </row>
    <row r="6" spans="2:10" ht="13.8" thickBot="1" x14ac:dyDescent="0.3"/>
    <row r="7" spans="2:10" ht="13.8" thickBot="1" x14ac:dyDescent="0.3">
      <c r="B7" s="29" t="s">
        <v>27</v>
      </c>
      <c r="C7" s="30" t="s">
        <v>0</v>
      </c>
      <c r="D7" s="30" t="s">
        <v>28</v>
      </c>
      <c r="E7" s="30" t="s">
        <v>29</v>
      </c>
      <c r="F7" s="31" t="s">
        <v>30</v>
      </c>
    </row>
    <row r="8" spans="2:10" ht="13.8" thickBot="1" x14ac:dyDescent="0.3">
      <c r="B8" s="20" t="s">
        <v>13</v>
      </c>
      <c r="C8" s="19">
        <v>4</v>
      </c>
      <c r="D8" s="57">
        <f>'Paired comparison'!S$5</f>
        <v>2.564102564102564E-2</v>
      </c>
      <c r="E8" s="32">
        <f>C8*D8</f>
        <v>0.10256410256410256</v>
      </c>
      <c r="F8" s="33"/>
      <c r="H8" s="11"/>
      <c r="I8" s="11"/>
      <c r="J8" s="11"/>
    </row>
    <row r="9" spans="2:10" ht="13.8" thickBot="1" x14ac:dyDescent="0.3">
      <c r="B9" s="20" t="s">
        <v>18</v>
      </c>
      <c r="C9" s="19">
        <v>1</v>
      </c>
      <c r="D9" s="57">
        <f>'Paired comparison'!S$6</f>
        <v>0.1076923076923077</v>
      </c>
      <c r="E9" s="34">
        <f t="shared" ref="E9:E22" si="0">C9*D9</f>
        <v>0.1076923076923077</v>
      </c>
      <c r="F9" s="35"/>
    </row>
    <row r="10" spans="2:10" ht="13.8" thickBot="1" x14ac:dyDescent="0.3">
      <c r="B10" s="20" t="s">
        <v>12</v>
      </c>
      <c r="C10" s="19">
        <v>2</v>
      </c>
      <c r="D10" s="57">
        <f>'Paired comparison'!S$7</f>
        <v>6.1538461538461542E-2</v>
      </c>
      <c r="E10" s="34">
        <f t="shared" si="0"/>
        <v>0.12307692307692308</v>
      </c>
      <c r="F10" s="35"/>
    </row>
    <row r="11" spans="2:10" ht="13.8" thickBot="1" x14ac:dyDescent="0.3">
      <c r="B11" s="20" t="s">
        <v>4</v>
      </c>
      <c r="C11" s="19">
        <v>1</v>
      </c>
      <c r="D11" s="57">
        <f>'Paired comparison'!S$8</f>
        <v>5.6410256410256411E-2</v>
      </c>
      <c r="E11" s="34">
        <f t="shared" si="0"/>
        <v>5.6410256410256411E-2</v>
      </c>
      <c r="F11" s="35"/>
    </row>
    <row r="12" spans="2:10" ht="13.8" thickBot="1" x14ac:dyDescent="0.3">
      <c r="B12" s="20" t="s">
        <v>15</v>
      </c>
      <c r="C12" s="19">
        <v>1</v>
      </c>
      <c r="D12" s="57">
        <f>'Paired comparison'!S$9</f>
        <v>8.2051282051282051E-2</v>
      </c>
      <c r="E12" s="34">
        <f t="shared" si="0"/>
        <v>8.2051282051282051E-2</v>
      </c>
      <c r="F12" s="35"/>
    </row>
    <row r="13" spans="2:10" ht="13.8" thickBot="1" x14ac:dyDescent="0.3">
      <c r="B13" s="20" t="s">
        <v>11</v>
      </c>
      <c r="C13" s="19">
        <v>1</v>
      </c>
      <c r="D13" s="57">
        <f>'Paired comparison'!S$10</f>
        <v>4.6153846153846156E-2</v>
      </c>
      <c r="E13" s="34">
        <f t="shared" si="0"/>
        <v>4.6153846153846156E-2</v>
      </c>
      <c r="F13" s="35"/>
    </row>
    <row r="14" spans="2:10" ht="13.8" thickBot="1" x14ac:dyDescent="0.3">
      <c r="B14" s="20" t="s">
        <v>16</v>
      </c>
      <c r="C14" s="19">
        <v>0</v>
      </c>
      <c r="D14" s="57">
        <f>'Paired comparison'!S$11</f>
        <v>5.6410256410256411E-2</v>
      </c>
      <c r="E14" s="34">
        <f t="shared" si="0"/>
        <v>0</v>
      </c>
      <c r="F14" s="35"/>
    </row>
    <row r="15" spans="2:10" ht="13.8" thickBot="1" x14ac:dyDescent="0.3">
      <c r="B15" s="20" t="s">
        <v>22</v>
      </c>
      <c r="C15" s="19">
        <v>1</v>
      </c>
      <c r="D15" s="57">
        <f>'Paired comparison'!S$12</f>
        <v>0.11794871794871795</v>
      </c>
      <c r="E15" s="34">
        <f t="shared" si="0"/>
        <v>0.11794871794871795</v>
      </c>
      <c r="F15" s="35"/>
    </row>
    <row r="16" spans="2:10" ht="13.8" thickBot="1" x14ac:dyDescent="0.3">
      <c r="B16" s="20" t="s">
        <v>21</v>
      </c>
      <c r="C16" s="19">
        <v>2</v>
      </c>
      <c r="D16" s="57">
        <f>'Paired comparison'!S$13</f>
        <v>2.564102564102564E-2</v>
      </c>
      <c r="E16" s="34">
        <f t="shared" si="0"/>
        <v>5.128205128205128E-2</v>
      </c>
      <c r="F16" s="35"/>
    </row>
    <row r="17" spans="2:8" ht="13.8" thickBot="1" x14ac:dyDescent="0.3">
      <c r="B17" s="20" t="s">
        <v>20</v>
      </c>
      <c r="C17" s="19">
        <v>1</v>
      </c>
      <c r="D17" s="57">
        <f>'Paired comparison'!S$14</f>
        <v>5.6410256410256411E-2</v>
      </c>
      <c r="E17" s="34">
        <f t="shared" si="0"/>
        <v>5.6410256410256411E-2</v>
      </c>
      <c r="F17" s="35"/>
    </row>
    <row r="18" spans="2:8" ht="13.8" thickBot="1" x14ac:dyDescent="0.3">
      <c r="B18" s="20" t="s">
        <v>19</v>
      </c>
      <c r="C18" s="19">
        <v>0</v>
      </c>
      <c r="D18" s="57">
        <f>'Paired comparison'!S$15</f>
        <v>7.179487179487179E-2</v>
      </c>
      <c r="E18" s="34">
        <f t="shared" si="0"/>
        <v>0</v>
      </c>
      <c r="F18" s="35"/>
    </row>
    <row r="19" spans="2:8" ht="13.8" thickBot="1" x14ac:dyDescent="0.3">
      <c r="B19" s="20" t="s">
        <v>23</v>
      </c>
      <c r="C19" s="19">
        <v>1</v>
      </c>
      <c r="D19" s="57">
        <f>'Paired comparison'!S$16</f>
        <v>8.7179487179487175E-2</v>
      </c>
      <c r="E19" s="34">
        <f t="shared" si="0"/>
        <v>8.7179487179487175E-2</v>
      </c>
      <c r="F19" s="42"/>
    </row>
    <row r="20" spans="2:8" ht="13.8" thickBot="1" x14ac:dyDescent="0.3">
      <c r="B20" s="20" t="s">
        <v>5</v>
      </c>
      <c r="C20" s="19">
        <v>2</v>
      </c>
      <c r="D20" s="57">
        <f>'Paired comparison'!S$17</f>
        <v>7.179487179487179E-2</v>
      </c>
      <c r="E20" s="44">
        <f t="shared" si="0"/>
        <v>0.14358974358974358</v>
      </c>
      <c r="F20" s="42"/>
    </row>
    <row r="21" spans="2:8" ht="13.8" thickBot="1" x14ac:dyDescent="0.3">
      <c r="B21" s="20" t="s">
        <v>6</v>
      </c>
      <c r="C21" s="19">
        <v>1</v>
      </c>
      <c r="D21" s="58">
        <f>'Paired comparison'!S$18</f>
        <v>6.6666666666666666E-2</v>
      </c>
      <c r="E21" s="41">
        <f t="shared" si="0"/>
        <v>6.6666666666666666E-2</v>
      </c>
      <c r="F21" s="43"/>
    </row>
    <row r="22" spans="2:8" ht="13.8" thickBot="1" x14ac:dyDescent="0.3">
      <c r="B22" s="46" t="s">
        <v>14</v>
      </c>
      <c r="C22" s="19">
        <v>4</v>
      </c>
      <c r="D22" s="59">
        <f>'Paired comparison'!S$19</f>
        <v>6.6666666666666666E-2</v>
      </c>
      <c r="E22" s="47">
        <f t="shared" si="0"/>
        <v>0.26666666666666666</v>
      </c>
      <c r="F22" s="45"/>
    </row>
    <row r="23" spans="2:8" ht="13.8" thickBot="1" x14ac:dyDescent="0.3">
      <c r="C23" s="1"/>
      <c r="D23" s="1"/>
      <c r="E23" s="1"/>
    </row>
    <row r="24" spans="2:8" ht="13.8" thickBot="1" x14ac:dyDescent="0.3">
      <c r="B24" s="36" t="s">
        <v>31</v>
      </c>
      <c r="C24" s="37"/>
      <c r="D24" s="37"/>
      <c r="E24" s="38">
        <f>SUM(E8:E22)</f>
        <v>1.3076923076923077</v>
      </c>
    </row>
    <row r="25" spans="2:8" x14ac:dyDescent="0.25">
      <c r="E25" s="39">
        <f>E24/'Paired comparison'!T20</f>
        <v>0.38753799392097266</v>
      </c>
      <c r="F25" s="48" t="s">
        <v>49</v>
      </c>
    </row>
    <row r="26" spans="2:8" x14ac:dyDescent="0.25">
      <c r="G26" s="40"/>
      <c r="H26" s="40"/>
    </row>
  </sheetData>
  <mergeCells count="1">
    <mergeCell ref="C3:E3"/>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26"/>
  <sheetViews>
    <sheetView workbookViewId="0">
      <selection activeCell="B8" sqref="B8:B22"/>
    </sheetView>
  </sheetViews>
  <sheetFormatPr defaultRowHeight="13.2" x14ac:dyDescent="0.25"/>
  <cols>
    <col min="2" max="2" width="30.109375" customWidth="1"/>
    <col min="3" max="3" width="11" customWidth="1"/>
    <col min="4" max="4" width="10.33203125" customWidth="1"/>
    <col min="5" max="5" width="9" customWidth="1"/>
    <col min="6" max="6" width="35.88671875" customWidth="1"/>
  </cols>
  <sheetData>
    <row r="1" spans="2:10" ht="13.8" thickBot="1" x14ac:dyDescent="0.3"/>
    <row r="2" spans="2:10" ht="13.8" thickBot="1" x14ac:dyDescent="0.3">
      <c r="F2" s="23" t="s">
        <v>24</v>
      </c>
    </row>
    <row r="3" spans="2:10" ht="13.8" thickBot="1" x14ac:dyDescent="0.3">
      <c r="B3" s="24" t="s">
        <v>25</v>
      </c>
      <c r="C3" s="71"/>
      <c r="D3" s="71"/>
      <c r="E3" s="72"/>
      <c r="F3" s="25"/>
    </row>
    <row r="4" spans="2:10" ht="13.8" thickBot="1" x14ac:dyDescent="0.3">
      <c r="B4" s="24" t="s">
        <v>26</v>
      </c>
      <c r="C4" s="26">
        <v>42417</v>
      </c>
    </row>
    <row r="5" spans="2:10" x14ac:dyDescent="0.25">
      <c r="B5" s="27"/>
      <c r="C5" s="28"/>
    </row>
    <row r="6" spans="2:10" ht="13.8" thickBot="1" x14ac:dyDescent="0.3"/>
    <row r="7" spans="2:10" ht="13.8" thickBot="1" x14ac:dyDescent="0.3">
      <c r="B7" s="29" t="s">
        <v>27</v>
      </c>
      <c r="C7" s="30" t="s">
        <v>0</v>
      </c>
      <c r="D7" s="30" t="s">
        <v>28</v>
      </c>
      <c r="E7" s="30" t="s">
        <v>29</v>
      </c>
      <c r="F7" s="31" t="s">
        <v>30</v>
      </c>
    </row>
    <row r="8" spans="2:10" ht="13.8" thickBot="1" x14ac:dyDescent="0.3">
      <c r="B8" s="52" t="s">
        <v>13</v>
      </c>
      <c r="C8" s="19">
        <v>4</v>
      </c>
      <c r="D8" s="57">
        <f>'Paired comparison'!S$5</f>
        <v>2.564102564102564E-2</v>
      </c>
      <c r="E8" s="32">
        <f>C8*D8</f>
        <v>0.10256410256410256</v>
      </c>
      <c r="F8" s="33"/>
      <c r="H8" s="11"/>
      <c r="I8" s="11"/>
      <c r="J8" s="11"/>
    </row>
    <row r="9" spans="2:10" ht="13.8" thickBot="1" x14ac:dyDescent="0.3">
      <c r="B9" s="52" t="s">
        <v>18</v>
      </c>
      <c r="C9" s="19">
        <v>1</v>
      </c>
      <c r="D9" s="57">
        <f>'Paired comparison'!S$6</f>
        <v>0.1076923076923077</v>
      </c>
      <c r="E9" s="34">
        <f t="shared" ref="E9:E22" si="0">C9*D9</f>
        <v>0.1076923076923077</v>
      </c>
      <c r="F9" s="35"/>
    </row>
    <row r="10" spans="2:10" ht="13.8" thickBot="1" x14ac:dyDescent="0.3">
      <c r="B10" s="52" t="s">
        <v>12</v>
      </c>
      <c r="C10" s="19">
        <v>2</v>
      </c>
      <c r="D10" s="57">
        <f>'Paired comparison'!S$7</f>
        <v>6.1538461538461542E-2</v>
      </c>
      <c r="E10" s="34">
        <f t="shared" si="0"/>
        <v>0.12307692307692308</v>
      </c>
      <c r="F10" s="35"/>
    </row>
    <row r="11" spans="2:10" ht="13.8" thickBot="1" x14ac:dyDescent="0.3">
      <c r="B11" s="52" t="s">
        <v>4</v>
      </c>
      <c r="C11" s="19">
        <v>1</v>
      </c>
      <c r="D11" s="57">
        <f>'Paired comparison'!S$8</f>
        <v>5.6410256410256411E-2</v>
      </c>
      <c r="E11" s="34">
        <f t="shared" si="0"/>
        <v>5.6410256410256411E-2</v>
      </c>
      <c r="F11" s="35"/>
    </row>
    <row r="12" spans="2:10" ht="13.8" thickBot="1" x14ac:dyDescent="0.3">
      <c r="B12" s="52" t="s">
        <v>15</v>
      </c>
      <c r="C12" s="19">
        <v>1</v>
      </c>
      <c r="D12" s="57">
        <f>'Paired comparison'!S$9</f>
        <v>8.2051282051282051E-2</v>
      </c>
      <c r="E12" s="34">
        <f t="shared" si="0"/>
        <v>8.2051282051282051E-2</v>
      </c>
      <c r="F12" s="35"/>
    </row>
    <row r="13" spans="2:10" ht="13.8" thickBot="1" x14ac:dyDescent="0.3">
      <c r="B13" s="52" t="s">
        <v>11</v>
      </c>
      <c r="C13" s="19">
        <v>1</v>
      </c>
      <c r="D13" s="57">
        <f>'Paired comparison'!S$10</f>
        <v>4.6153846153846156E-2</v>
      </c>
      <c r="E13" s="34">
        <f t="shared" si="0"/>
        <v>4.6153846153846156E-2</v>
      </c>
      <c r="F13" s="35"/>
    </row>
    <row r="14" spans="2:10" ht="13.8" thickBot="1" x14ac:dyDescent="0.3">
      <c r="B14" s="52" t="s">
        <v>16</v>
      </c>
      <c r="C14" s="19">
        <v>1</v>
      </c>
      <c r="D14" s="57">
        <f>'Paired comparison'!S$11</f>
        <v>5.6410256410256411E-2</v>
      </c>
      <c r="E14" s="34">
        <f t="shared" si="0"/>
        <v>5.6410256410256411E-2</v>
      </c>
      <c r="F14" s="35"/>
    </row>
    <row r="15" spans="2:10" ht="13.8" thickBot="1" x14ac:dyDescent="0.3">
      <c r="B15" s="52" t="s">
        <v>22</v>
      </c>
      <c r="C15" s="19">
        <v>1</v>
      </c>
      <c r="D15" s="57">
        <f>'Paired comparison'!S$12</f>
        <v>0.11794871794871795</v>
      </c>
      <c r="E15" s="34">
        <f t="shared" si="0"/>
        <v>0.11794871794871795</v>
      </c>
      <c r="F15" s="35"/>
    </row>
    <row r="16" spans="2:10" ht="13.8" thickBot="1" x14ac:dyDescent="0.3">
      <c r="B16" s="52" t="s">
        <v>21</v>
      </c>
      <c r="C16" s="19">
        <v>2</v>
      </c>
      <c r="D16" s="57">
        <f>'Paired comparison'!S$13</f>
        <v>2.564102564102564E-2</v>
      </c>
      <c r="E16" s="34">
        <f t="shared" si="0"/>
        <v>5.128205128205128E-2</v>
      </c>
      <c r="F16" s="35"/>
    </row>
    <row r="17" spans="2:8" ht="13.8" thickBot="1" x14ac:dyDescent="0.3">
      <c r="B17" s="52" t="s">
        <v>20</v>
      </c>
      <c r="C17" s="19">
        <v>1</v>
      </c>
      <c r="D17" s="57">
        <f>'Paired comparison'!S$14</f>
        <v>5.6410256410256411E-2</v>
      </c>
      <c r="E17" s="34">
        <f t="shared" si="0"/>
        <v>5.6410256410256411E-2</v>
      </c>
      <c r="F17" s="35"/>
    </row>
    <row r="18" spans="2:8" ht="13.8" thickBot="1" x14ac:dyDescent="0.3">
      <c r="B18" s="52" t="s">
        <v>19</v>
      </c>
      <c r="C18" s="19">
        <v>0</v>
      </c>
      <c r="D18" s="57">
        <f>'Paired comparison'!S$15</f>
        <v>7.179487179487179E-2</v>
      </c>
      <c r="E18" s="34">
        <f t="shared" si="0"/>
        <v>0</v>
      </c>
      <c r="F18" s="35"/>
    </row>
    <row r="19" spans="2:8" ht="13.8" thickBot="1" x14ac:dyDescent="0.3">
      <c r="B19" s="52" t="s">
        <v>23</v>
      </c>
      <c r="C19" s="19">
        <v>1</v>
      </c>
      <c r="D19" s="57">
        <f>'Paired comparison'!S$16</f>
        <v>8.7179487179487175E-2</v>
      </c>
      <c r="E19" s="34">
        <f t="shared" si="0"/>
        <v>8.7179487179487175E-2</v>
      </c>
      <c r="F19" s="42"/>
    </row>
    <row r="20" spans="2:8" ht="13.8" thickBot="1" x14ac:dyDescent="0.3">
      <c r="B20" s="52" t="s">
        <v>5</v>
      </c>
      <c r="C20" s="19">
        <v>2</v>
      </c>
      <c r="D20" s="57">
        <f>'Paired comparison'!S$17</f>
        <v>7.179487179487179E-2</v>
      </c>
      <c r="E20" s="44">
        <f t="shared" si="0"/>
        <v>0.14358974358974358</v>
      </c>
      <c r="F20" s="42"/>
    </row>
    <row r="21" spans="2:8" ht="13.8" thickBot="1" x14ac:dyDescent="0.3">
      <c r="B21" s="52" t="s">
        <v>6</v>
      </c>
      <c r="C21" s="19">
        <v>1</v>
      </c>
      <c r="D21" s="58">
        <f>'Paired comparison'!S$18</f>
        <v>6.6666666666666666E-2</v>
      </c>
      <c r="E21" s="41">
        <f t="shared" si="0"/>
        <v>6.6666666666666666E-2</v>
      </c>
      <c r="F21" s="43"/>
    </row>
    <row r="22" spans="2:8" ht="13.8" thickBot="1" x14ac:dyDescent="0.3">
      <c r="B22" s="54" t="s">
        <v>14</v>
      </c>
      <c r="C22" s="19">
        <v>4</v>
      </c>
      <c r="D22" s="59">
        <f>'Paired comparison'!S$19</f>
        <v>6.6666666666666666E-2</v>
      </c>
      <c r="E22" s="47">
        <f t="shared" si="0"/>
        <v>0.26666666666666666</v>
      </c>
      <c r="F22" s="45"/>
    </row>
    <row r="23" spans="2:8" ht="13.8" thickBot="1" x14ac:dyDescent="0.3">
      <c r="C23" s="1"/>
      <c r="D23" s="1"/>
      <c r="E23" s="1"/>
    </row>
    <row r="24" spans="2:8" ht="13.8" thickBot="1" x14ac:dyDescent="0.3">
      <c r="B24" s="36" t="s">
        <v>31</v>
      </c>
      <c r="C24" s="37"/>
      <c r="D24" s="37"/>
      <c r="E24" s="38">
        <f>SUM(E8:E22)</f>
        <v>1.3641025641025641</v>
      </c>
    </row>
    <row r="25" spans="2:8" x14ac:dyDescent="0.25">
      <c r="E25" s="39">
        <f>E24/'Paired comparison'!T20</f>
        <v>0.4042553191489362</v>
      </c>
      <c r="F25" s="48" t="s">
        <v>50</v>
      </c>
    </row>
    <row r="26" spans="2:8" x14ac:dyDescent="0.25">
      <c r="G26" s="40"/>
      <c r="H26" s="40"/>
    </row>
  </sheetData>
  <mergeCells count="1">
    <mergeCell ref="C3:E3"/>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25"/>
  <sheetViews>
    <sheetView workbookViewId="0">
      <selection activeCell="B8" sqref="B8:B22"/>
    </sheetView>
  </sheetViews>
  <sheetFormatPr defaultRowHeight="13.2" x14ac:dyDescent="0.25"/>
  <cols>
    <col min="2" max="2" width="29.44140625" bestFit="1" customWidth="1"/>
    <col min="3" max="3" width="10.109375" bestFit="1" customWidth="1"/>
    <col min="5" max="5" width="8.109375" bestFit="1" customWidth="1"/>
    <col min="6" max="6" width="26.109375" bestFit="1" customWidth="1"/>
  </cols>
  <sheetData>
    <row r="1" spans="2:6" ht="13.8" thickBot="1" x14ac:dyDescent="0.3"/>
    <row r="2" spans="2:6" ht="13.8" thickBot="1" x14ac:dyDescent="0.3">
      <c r="F2" s="23" t="s">
        <v>24</v>
      </c>
    </row>
    <row r="3" spans="2:6" ht="13.8" thickBot="1" x14ac:dyDescent="0.3">
      <c r="B3" s="24" t="s">
        <v>25</v>
      </c>
      <c r="C3" s="71"/>
      <c r="D3" s="71"/>
      <c r="E3" s="72"/>
      <c r="F3" s="25"/>
    </row>
    <row r="4" spans="2:6" ht="13.8" thickBot="1" x14ac:dyDescent="0.3">
      <c r="B4" s="24" t="s">
        <v>26</v>
      </c>
      <c r="C4" s="26">
        <v>42417</v>
      </c>
    </row>
    <row r="5" spans="2:6" x14ac:dyDescent="0.25">
      <c r="B5" s="27"/>
      <c r="C5" s="28"/>
    </row>
    <row r="6" spans="2:6" ht="13.8" thickBot="1" x14ac:dyDescent="0.3"/>
    <row r="7" spans="2:6" ht="13.8" thickBot="1" x14ac:dyDescent="0.3">
      <c r="B7" s="29" t="s">
        <v>27</v>
      </c>
      <c r="C7" s="30" t="s">
        <v>0</v>
      </c>
      <c r="D7" s="30" t="s">
        <v>28</v>
      </c>
      <c r="E7" s="30" t="s">
        <v>29</v>
      </c>
      <c r="F7" s="31" t="s">
        <v>30</v>
      </c>
    </row>
    <row r="8" spans="2:6" ht="13.8" thickBot="1" x14ac:dyDescent="0.3">
      <c r="B8" s="52" t="s">
        <v>13</v>
      </c>
      <c r="C8" s="19">
        <v>5</v>
      </c>
      <c r="D8" s="57">
        <f>'Paired comparison'!S$5</f>
        <v>2.564102564102564E-2</v>
      </c>
      <c r="E8" s="32">
        <f>C8*D8</f>
        <v>0.12820512820512819</v>
      </c>
      <c r="F8" s="33" t="s">
        <v>51</v>
      </c>
    </row>
    <row r="9" spans="2:6" ht="13.8" thickBot="1" x14ac:dyDescent="0.3">
      <c r="B9" s="52" t="s">
        <v>18</v>
      </c>
      <c r="C9" s="19">
        <v>1</v>
      </c>
      <c r="D9" s="57">
        <f>'Paired comparison'!S$6</f>
        <v>0.1076923076923077</v>
      </c>
      <c r="E9" s="34">
        <f t="shared" ref="E9:E22" si="0">C9*D9</f>
        <v>0.1076923076923077</v>
      </c>
      <c r="F9" s="35"/>
    </row>
    <row r="10" spans="2:6" ht="13.8" thickBot="1" x14ac:dyDescent="0.3">
      <c r="B10" s="52" t="s">
        <v>12</v>
      </c>
      <c r="C10" s="19">
        <v>1</v>
      </c>
      <c r="D10" s="57">
        <f>'Paired comparison'!S$7</f>
        <v>6.1538461538461542E-2</v>
      </c>
      <c r="E10" s="34">
        <f t="shared" si="0"/>
        <v>6.1538461538461542E-2</v>
      </c>
      <c r="F10" s="35"/>
    </row>
    <row r="11" spans="2:6" ht="13.8" thickBot="1" x14ac:dyDescent="0.3">
      <c r="B11" s="52" t="s">
        <v>4</v>
      </c>
      <c r="C11" s="19">
        <v>1</v>
      </c>
      <c r="D11" s="57">
        <f>'Paired comparison'!S$8</f>
        <v>5.6410256410256411E-2</v>
      </c>
      <c r="E11" s="34">
        <f t="shared" si="0"/>
        <v>5.6410256410256411E-2</v>
      </c>
      <c r="F11" s="35"/>
    </row>
    <row r="12" spans="2:6" ht="13.8" thickBot="1" x14ac:dyDescent="0.3">
      <c r="B12" s="52" t="s">
        <v>15</v>
      </c>
      <c r="C12" s="19">
        <v>1</v>
      </c>
      <c r="D12" s="57">
        <f>'Paired comparison'!S$9</f>
        <v>8.2051282051282051E-2</v>
      </c>
      <c r="E12" s="34">
        <f t="shared" si="0"/>
        <v>8.2051282051282051E-2</v>
      </c>
      <c r="F12" s="35"/>
    </row>
    <row r="13" spans="2:6" ht="13.8" thickBot="1" x14ac:dyDescent="0.3">
      <c r="B13" s="52" t="s">
        <v>11</v>
      </c>
      <c r="C13" s="19">
        <v>0</v>
      </c>
      <c r="D13" s="57">
        <f>'Paired comparison'!S$10</f>
        <v>4.6153846153846156E-2</v>
      </c>
      <c r="E13" s="34">
        <f t="shared" si="0"/>
        <v>0</v>
      </c>
      <c r="F13" s="35"/>
    </row>
    <row r="14" spans="2:6" ht="13.8" thickBot="1" x14ac:dyDescent="0.3">
      <c r="B14" s="52" t="s">
        <v>16</v>
      </c>
      <c r="C14" s="19">
        <v>0</v>
      </c>
      <c r="D14" s="57">
        <f>'Paired comparison'!S$11</f>
        <v>5.6410256410256411E-2</v>
      </c>
      <c r="E14" s="34">
        <f t="shared" si="0"/>
        <v>0</v>
      </c>
      <c r="F14" s="35"/>
    </row>
    <row r="15" spans="2:6" ht="13.8" thickBot="1" x14ac:dyDescent="0.3">
      <c r="B15" s="52" t="s">
        <v>22</v>
      </c>
      <c r="C15" s="19">
        <v>0</v>
      </c>
      <c r="D15" s="57">
        <f>'Paired comparison'!S$12</f>
        <v>0.11794871794871795</v>
      </c>
      <c r="E15" s="34">
        <f t="shared" si="0"/>
        <v>0</v>
      </c>
      <c r="F15" s="35"/>
    </row>
    <row r="16" spans="2:6" ht="13.8" thickBot="1" x14ac:dyDescent="0.3">
      <c r="B16" s="52" t="s">
        <v>21</v>
      </c>
      <c r="C16" s="19">
        <v>1</v>
      </c>
      <c r="D16" s="57">
        <f>'Paired comparison'!S$13</f>
        <v>2.564102564102564E-2</v>
      </c>
      <c r="E16" s="34">
        <f t="shared" si="0"/>
        <v>2.564102564102564E-2</v>
      </c>
      <c r="F16" s="35"/>
    </row>
    <row r="17" spans="2:6" ht="40.200000000000003" thickBot="1" x14ac:dyDescent="0.3">
      <c r="B17" s="52" t="s">
        <v>20</v>
      </c>
      <c r="C17" s="19">
        <v>2</v>
      </c>
      <c r="D17" s="57">
        <f>'Paired comparison'!S$14</f>
        <v>5.6410256410256411E-2</v>
      </c>
      <c r="E17" s="34">
        <f t="shared" si="0"/>
        <v>0.11282051282051282</v>
      </c>
      <c r="F17" s="49" t="s">
        <v>52</v>
      </c>
    </row>
    <row r="18" spans="2:6" ht="13.8" thickBot="1" x14ac:dyDescent="0.3">
      <c r="B18" s="52" t="s">
        <v>19</v>
      </c>
      <c r="C18" s="19">
        <v>0</v>
      </c>
      <c r="D18" s="57">
        <f>'Paired comparison'!S$15</f>
        <v>7.179487179487179E-2</v>
      </c>
      <c r="E18" s="34">
        <f t="shared" si="0"/>
        <v>0</v>
      </c>
      <c r="F18" s="35"/>
    </row>
    <row r="19" spans="2:6" ht="13.8" thickBot="1" x14ac:dyDescent="0.3">
      <c r="B19" s="52" t="s">
        <v>23</v>
      </c>
      <c r="C19" s="19">
        <v>0</v>
      </c>
      <c r="D19" s="57">
        <f>'Paired comparison'!S$16</f>
        <v>8.7179487179487175E-2</v>
      </c>
      <c r="E19" s="34">
        <f t="shared" si="0"/>
        <v>0</v>
      </c>
      <c r="F19" s="42"/>
    </row>
    <row r="20" spans="2:6" ht="13.8" thickBot="1" x14ac:dyDescent="0.3">
      <c r="B20" s="52" t="s">
        <v>5</v>
      </c>
      <c r="C20" s="19">
        <v>2</v>
      </c>
      <c r="D20" s="57">
        <f>'Paired comparison'!S$17</f>
        <v>7.179487179487179E-2</v>
      </c>
      <c r="E20" s="44">
        <f t="shared" si="0"/>
        <v>0.14358974358974358</v>
      </c>
      <c r="F20" s="42"/>
    </row>
    <row r="21" spans="2:6" ht="13.8" thickBot="1" x14ac:dyDescent="0.3">
      <c r="B21" s="52" t="s">
        <v>6</v>
      </c>
      <c r="C21" s="19">
        <v>1</v>
      </c>
      <c r="D21" s="58">
        <f>'Paired comparison'!S$18</f>
        <v>6.6666666666666666E-2</v>
      </c>
      <c r="E21" s="41">
        <f t="shared" si="0"/>
        <v>6.6666666666666666E-2</v>
      </c>
      <c r="F21" s="43"/>
    </row>
    <row r="22" spans="2:6" ht="13.8" thickBot="1" x14ac:dyDescent="0.3">
      <c r="B22" s="54" t="s">
        <v>14</v>
      </c>
      <c r="C22" s="19">
        <v>3</v>
      </c>
      <c r="D22" s="59">
        <f>'Paired comparison'!S$19</f>
        <v>6.6666666666666666E-2</v>
      </c>
      <c r="E22" s="47">
        <f t="shared" si="0"/>
        <v>0.2</v>
      </c>
      <c r="F22" s="45"/>
    </row>
    <row r="23" spans="2:6" ht="13.8" thickBot="1" x14ac:dyDescent="0.3">
      <c r="C23" s="1"/>
      <c r="D23" s="1"/>
      <c r="E23" s="1"/>
    </row>
    <row r="24" spans="2:6" ht="13.8" thickBot="1" x14ac:dyDescent="0.3">
      <c r="B24" s="36" t="s">
        <v>31</v>
      </c>
      <c r="C24" s="37"/>
      <c r="D24" s="37"/>
      <c r="E24" s="38">
        <f>SUM(E8:E22)</f>
        <v>0.98461538461538467</v>
      </c>
    </row>
    <row r="25" spans="2:6" x14ac:dyDescent="0.25">
      <c r="E25" s="39">
        <f>E24/'Paired comparison'!T20</f>
        <v>0.29179331306990886</v>
      </c>
      <c r="F25" s="48" t="s">
        <v>53</v>
      </c>
    </row>
  </sheetData>
  <mergeCells count="1">
    <mergeCell ref="C3:E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25"/>
  <sheetViews>
    <sheetView workbookViewId="0">
      <selection activeCell="B8" sqref="B8:B22"/>
    </sheetView>
  </sheetViews>
  <sheetFormatPr defaultRowHeight="13.2" x14ac:dyDescent="0.25"/>
  <cols>
    <col min="2" max="2" width="29.44140625" bestFit="1" customWidth="1"/>
    <col min="3" max="3" width="10.109375" bestFit="1" customWidth="1"/>
    <col min="4" max="4" width="7.88671875" bestFit="1" customWidth="1"/>
    <col min="5" max="5" width="8.109375" bestFit="1" customWidth="1"/>
    <col min="6" max="6" width="24.6640625" bestFit="1" customWidth="1"/>
  </cols>
  <sheetData>
    <row r="1" spans="2:6" ht="13.8" thickBot="1" x14ac:dyDescent="0.3"/>
    <row r="2" spans="2:6" ht="13.8" thickBot="1" x14ac:dyDescent="0.3">
      <c r="F2" s="23" t="s">
        <v>24</v>
      </c>
    </row>
    <row r="3" spans="2:6" ht="13.8" thickBot="1" x14ac:dyDescent="0.3">
      <c r="B3" s="24" t="s">
        <v>25</v>
      </c>
      <c r="C3" s="71"/>
      <c r="D3" s="71"/>
      <c r="E3" s="72"/>
      <c r="F3" s="25"/>
    </row>
    <row r="4" spans="2:6" ht="13.8" thickBot="1" x14ac:dyDescent="0.3">
      <c r="B4" s="24" t="s">
        <v>26</v>
      </c>
      <c r="C4" s="26">
        <v>42417</v>
      </c>
    </row>
    <row r="5" spans="2:6" x14ac:dyDescent="0.25">
      <c r="B5" s="27"/>
      <c r="C5" s="28"/>
    </row>
    <row r="6" spans="2:6" ht="13.8" thickBot="1" x14ac:dyDescent="0.3"/>
    <row r="7" spans="2:6" ht="13.8" thickBot="1" x14ac:dyDescent="0.3">
      <c r="B7" s="29" t="s">
        <v>27</v>
      </c>
      <c r="C7" s="30" t="s">
        <v>0</v>
      </c>
      <c r="D7" s="30" t="s">
        <v>28</v>
      </c>
      <c r="E7" s="30" t="s">
        <v>29</v>
      </c>
      <c r="F7" s="31" t="s">
        <v>30</v>
      </c>
    </row>
    <row r="8" spans="2:6" ht="13.8" thickBot="1" x14ac:dyDescent="0.3">
      <c r="B8" s="52" t="s">
        <v>13</v>
      </c>
      <c r="C8" s="19">
        <v>3</v>
      </c>
      <c r="D8" s="57">
        <f>'Paired comparison'!S$5</f>
        <v>2.564102564102564E-2</v>
      </c>
      <c r="E8" s="32">
        <f>C8*D8</f>
        <v>7.6923076923076927E-2</v>
      </c>
      <c r="F8" s="33"/>
    </row>
    <row r="9" spans="2:6" ht="13.8" thickBot="1" x14ac:dyDescent="0.3">
      <c r="B9" s="52" t="s">
        <v>18</v>
      </c>
      <c r="C9" s="19">
        <v>1</v>
      </c>
      <c r="D9" s="57">
        <f>'Paired comparison'!S$6</f>
        <v>0.1076923076923077</v>
      </c>
      <c r="E9" s="34">
        <f t="shared" ref="E9:E22" si="0">C9*D9</f>
        <v>0.1076923076923077</v>
      </c>
      <c r="F9" s="35"/>
    </row>
    <row r="10" spans="2:6" ht="13.8" thickBot="1" x14ac:dyDescent="0.3">
      <c r="B10" s="52" t="s">
        <v>12</v>
      </c>
      <c r="C10" s="19">
        <v>1</v>
      </c>
      <c r="D10" s="57">
        <f>'Paired comparison'!S$7</f>
        <v>6.1538461538461542E-2</v>
      </c>
      <c r="E10" s="34">
        <f t="shared" si="0"/>
        <v>6.1538461538461542E-2</v>
      </c>
      <c r="F10" s="35"/>
    </row>
    <row r="11" spans="2:6" ht="13.8" thickBot="1" x14ac:dyDescent="0.3">
      <c r="B11" s="52" t="s">
        <v>4</v>
      </c>
      <c r="C11" s="19">
        <v>1</v>
      </c>
      <c r="D11" s="57">
        <f>'Paired comparison'!S$8</f>
        <v>5.6410256410256411E-2</v>
      </c>
      <c r="E11" s="34">
        <f t="shared" si="0"/>
        <v>5.6410256410256411E-2</v>
      </c>
      <c r="F11" s="35"/>
    </row>
    <row r="12" spans="2:6" ht="13.8" thickBot="1" x14ac:dyDescent="0.3">
      <c r="B12" s="52" t="s">
        <v>15</v>
      </c>
      <c r="C12" s="19">
        <v>2</v>
      </c>
      <c r="D12" s="57">
        <f>'Paired comparison'!S$9</f>
        <v>8.2051282051282051E-2</v>
      </c>
      <c r="E12" s="34">
        <f t="shared" si="0"/>
        <v>0.1641025641025641</v>
      </c>
      <c r="F12" s="35" t="s">
        <v>54</v>
      </c>
    </row>
    <row r="13" spans="2:6" ht="13.8" thickBot="1" x14ac:dyDescent="0.3">
      <c r="B13" s="52" t="s">
        <v>11</v>
      </c>
      <c r="C13" s="19">
        <v>1</v>
      </c>
      <c r="D13" s="57">
        <f>'Paired comparison'!S$10</f>
        <v>4.6153846153846156E-2</v>
      </c>
      <c r="E13" s="34">
        <f t="shared" si="0"/>
        <v>4.6153846153846156E-2</v>
      </c>
      <c r="F13" s="35"/>
    </row>
    <row r="14" spans="2:6" ht="13.8" thickBot="1" x14ac:dyDescent="0.3">
      <c r="B14" s="52" t="s">
        <v>16</v>
      </c>
      <c r="C14" s="19">
        <v>0</v>
      </c>
      <c r="D14" s="57">
        <f>'Paired comparison'!S$11</f>
        <v>5.6410256410256411E-2</v>
      </c>
      <c r="E14" s="34">
        <f t="shared" si="0"/>
        <v>0</v>
      </c>
      <c r="F14" s="35"/>
    </row>
    <row r="15" spans="2:6" ht="13.8" thickBot="1" x14ac:dyDescent="0.3">
      <c r="B15" s="52" t="s">
        <v>22</v>
      </c>
      <c r="C15" s="19">
        <v>0</v>
      </c>
      <c r="D15" s="57">
        <f>'Paired comparison'!S$12</f>
        <v>0.11794871794871795</v>
      </c>
      <c r="E15" s="34">
        <f t="shared" si="0"/>
        <v>0</v>
      </c>
      <c r="F15" s="35"/>
    </row>
    <row r="16" spans="2:6" ht="13.8" thickBot="1" x14ac:dyDescent="0.3">
      <c r="B16" s="52" t="s">
        <v>21</v>
      </c>
      <c r="C16" s="19">
        <v>1</v>
      </c>
      <c r="D16" s="57">
        <f>'Paired comparison'!S$13</f>
        <v>2.564102564102564E-2</v>
      </c>
      <c r="E16" s="34">
        <f t="shared" si="0"/>
        <v>2.564102564102564E-2</v>
      </c>
      <c r="F16" s="35"/>
    </row>
    <row r="17" spans="2:6" ht="13.8" thickBot="1" x14ac:dyDescent="0.3">
      <c r="B17" s="52" t="s">
        <v>20</v>
      </c>
      <c r="C17" s="19">
        <v>2</v>
      </c>
      <c r="D17" s="57">
        <f>'Paired comparison'!S$14</f>
        <v>5.6410256410256411E-2</v>
      </c>
      <c r="E17" s="34">
        <f t="shared" si="0"/>
        <v>0.11282051282051282</v>
      </c>
      <c r="F17" s="49"/>
    </row>
    <row r="18" spans="2:6" ht="13.8" thickBot="1" x14ac:dyDescent="0.3">
      <c r="B18" s="52" t="s">
        <v>19</v>
      </c>
      <c r="C18" s="19">
        <v>0</v>
      </c>
      <c r="D18" s="57">
        <f>'Paired comparison'!S$15</f>
        <v>7.179487179487179E-2</v>
      </c>
      <c r="E18" s="34">
        <f t="shared" si="0"/>
        <v>0</v>
      </c>
      <c r="F18" s="35"/>
    </row>
    <row r="19" spans="2:6" ht="13.8" thickBot="1" x14ac:dyDescent="0.3">
      <c r="B19" s="52" t="s">
        <v>23</v>
      </c>
      <c r="C19" s="19">
        <v>1</v>
      </c>
      <c r="D19" s="57">
        <f>'Paired comparison'!S$16</f>
        <v>8.7179487179487175E-2</v>
      </c>
      <c r="E19" s="34">
        <f t="shared" si="0"/>
        <v>8.7179487179487175E-2</v>
      </c>
      <c r="F19" s="42"/>
    </row>
    <row r="20" spans="2:6" ht="13.8" thickBot="1" x14ac:dyDescent="0.3">
      <c r="B20" s="52" t="s">
        <v>5</v>
      </c>
      <c r="C20" s="19">
        <v>2</v>
      </c>
      <c r="D20" s="57">
        <f>'Paired comparison'!S$17</f>
        <v>7.179487179487179E-2</v>
      </c>
      <c r="E20" s="44">
        <f t="shared" si="0"/>
        <v>0.14358974358974358</v>
      </c>
      <c r="F20" s="42"/>
    </row>
    <row r="21" spans="2:6" ht="13.8" thickBot="1" x14ac:dyDescent="0.3">
      <c r="B21" s="52" t="s">
        <v>6</v>
      </c>
      <c r="C21" s="19">
        <v>1</v>
      </c>
      <c r="D21" s="58">
        <f>'Paired comparison'!S$18</f>
        <v>6.6666666666666666E-2</v>
      </c>
      <c r="E21" s="41">
        <f t="shared" si="0"/>
        <v>6.6666666666666666E-2</v>
      </c>
      <c r="F21" s="43"/>
    </row>
    <row r="22" spans="2:6" ht="13.8" thickBot="1" x14ac:dyDescent="0.3">
      <c r="B22" s="54" t="s">
        <v>14</v>
      </c>
      <c r="C22" s="19">
        <v>4</v>
      </c>
      <c r="D22" s="59">
        <f>'Paired comparison'!S$19</f>
        <v>6.6666666666666666E-2</v>
      </c>
      <c r="E22" s="47">
        <f t="shared" si="0"/>
        <v>0.26666666666666666</v>
      </c>
      <c r="F22" s="45"/>
    </row>
    <row r="23" spans="2:6" ht="13.8" thickBot="1" x14ac:dyDescent="0.3">
      <c r="C23" s="1"/>
      <c r="D23" s="1"/>
      <c r="E23" s="1"/>
    </row>
    <row r="24" spans="2:6" ht="13.8" thickBot="1" x14ac:dyDescent="0.3">
      <c r="B24" s="36" t="s">
        <v>31</v>
      </c>
      <c r="C24" s="37"/>
      <c r="D24" s="37"/>
      <c r="E24" s="38">
        <f>SUM(E8:E22)</f>
        <v>1.2153846153846153</v>
      </c>
    </row>
    <row r="25" spans="2:6" x14ac:dyDescent="0.25">
      <c r="E25" s="39">
        <f>E24/'Paired comparison'!T20</f>
        <v>0.36018237082066867</v>
      </c>
      <c r="F25" s="50" t="s">
        <v>55</v>
      </c>
    </row>
  </sheetData>
  <mergeCells count="1">
    <mergeCell ref="C3:E3"/>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25"/>
  <sheetViews>
    <sheetView workbookViewId="0">
      <selection activeCell="B8" sqref="B8:B22"/>
    </sheetView>
  </sheetViews>
  <sheetFormatPr defaultRowHeight="13.2" x14ac:dyDescent="0.25"/>
  <cols>
    <col min="2" max="2" width="29.44140625" bestFit="1" customWidth="1"/>
    <col min="3" max="3" width="10.109375" bestFit="1" customWidth="1"/>
    <col min="4" max="4" width="7.88671875" bestFit="1" customWidth="1"/>
    <col min="5" max="5" width="8.109375" bestFit="1" customWidth="1"/>
    <col min="6" max="6" width="24.88671875" bestFit="1" customWidth="1"/>
  </cols>
  <sheetData>
    <row r="1" spans="2:6" ht="13.8" thickBot="1" x14ac:dyDescent="0.3"/>
    <row r="2" spans="2:6" ht="13.8" thickBot="1" x14ac:dyDescent="0.3">
      <c r="F2" s="23" t="s">
        <v>24</v>
      </c>
    </row>
    <row r="3" spans="2:6" ht="13.8" thickBot="1" x14ac:dyDescent="0.3">
      <c r="B3" s="24" t="s">
        <v>25</v>
      </c>
      <c r="C3" s="71"/>
      <c r="D3" s="71"/>
      <c r="E3" s="72"/>
      <c r="F3" s="25"/>
    </row>
    <row r="4" spans="2:6" ht="13.8" thickBot="1" x14ac:dyDescent="0.3">
      <c r="B4" s="24" t="s">
        <v>26</v>
      </c>
      <c r="C4" s="26">
        <v>42417</v>
      </c>
    </row>
    <row r="5" spans="2:6" x14ac:dyDescent="0.25">
      <c r="B5" s="27"/>
      <c r="C5" s="28"/>
    </row>
    <row r="6" spans="2:6" ht="13.8" thickBot="1" x14ac:dyDescent="0.3"/>
    <row r="7" spans="2:6" ht="13.8" thickBot="1" x14ac:dyDescent="0.3">
      <c r="B7" s="29" t="s">
        <v>27</v>
      </c>
      <c r="C7" s="30" t="s">
        <v>0</v>
      </c>
      <c r="D7" s="30" t="s">
        <v>28</v>
      </c>
      <c r="E7" s="30" t="s">
        <v>29</v>
      </c>
      <c r="F7" s="31" t="s">
        <v>30</v>
      </c>
    </row>
    <row r="8" spans="2:6" ht="13.8" thickBot="1" x14ac:dyDescent="0.3">
      <c r="B8" s="52" t="s">
        <v>13</v>
      </c>
      <c r="C8" s="19">
        <v>2</v>
      </c>
      <c r="D8" s="57">
        <f>'Paired comparison'!S$5</f>
        <v>2.564102564102564E-2</v>
      </c>
      <c r="E8" s="32">
        <f>C8*D8</f>
        <v>5.128205128205128E-2</v>
      </c>
      <c r="F8" s="33"/>
    </row>
    <row r="9" spans="2:6" ht="13.8" thickBot="1" x14ac:dyDescent="0.3">
      <c r="B9" s="52" t="s">
        <v>18</v>
      </c>
      <c r="C9" s="19">
        <v>1</v>
      </c>
      <c r="D9" s="57">
        <f>'Paired comparison'!S$6</f>
        <v>0.1076923076923077</v>
      </c>
      <c r="E9" s="34">
        <f t="shared" ref="E9:E22" si="0">C9*D9</f>
        <v>0.1076923076923077</v>
      </c>
      <c r="F9" s="35"/>
    </row>
    <row r="10" spans="2:6" ht="13.8" thickBot="1" x14ac:dyDescent="0.3">
      <c r="B10" s="52" t="s">
        <v>12</v>
      </c>
      <c r="C10" s="19">
        <v>1</v>
      </c>
      <c r="D10" s="57">
        <f>'Paired comparison'!S$7</f>
        <v>6.1538461538461542E-2</v>
      </c>
      <c r="E10" s="34">
        <f t="shared" si="0"/>
        <v>6.1538461538461542E-2</v>
      </c>
      <c r="F10" s="35"/>
    </row>
    <row r="11" spans="2:6" ht="13.8" thickBot="1" x14ac:dyDescent="0.3">
      <c r="B11" s="52" t="s">
        <v>4</v>
      </c>
      <c r="C11" s="19">
        <v>1</v>
      </c>
      <c r="D11" s="57">
        <f>'Paired comparison'!S$8</f>
        <v>5.6410256410256411E-2</v>
      </c>
      <c r="E11" s="34">
        <f t="shared" si="0"/>
        <v>5.6410256410256411E-2</v>
      </c>
      <c r="F11" s="35"/>
    </row>
    <row r="12" spans="2:6" ht="13.8" thickBot="1" x14ac:dyDescent="0.3">
      <c r="B12" s="52" t="s">
        <v>15</v>
      </c>
      <c r="C12" s="19">
        <v>1</v>
      </c>
      <c r="D12" s="57">
        <f>'Paired comparison'!S$9</f>
        <v>8.2051282051282051E-2</v>
      </c>
      <c r="E12" s="34">
        <f t="shared" si="0"/>
        <v>8.2051282051282051E-2</v>
      </c>
      <c r="F12" s="35"/>
    </row>
    <row r="13" spans="2:6" ht="13.8" thickBot="1" x14ac:dyDescent="0.3">
      <c r="B13" s="52" t="s">
        <v>11</v>
      </c>
      <c r="C13" s="19">
        <v>1</v>
      </c>
      <c r="D13" s="57">
        <f>'Paired comparison'!S$10</f>
        <v>4.6153846153846156E-2</v>
      </c>
      <c r="E13" s="34">
        <f t="shared" si="0"/>
        <v>4.6153846153846156E-2</v>
      </c>
      <c r="F13" s="35"/>
    </row>
    <row r="14" spans="2:6" ht="13.8" thickBot="1" x14ac:dyDescent="0.3">
      <c r="B14" s="52" t="s">
        <v>16</v>
      </c>
      <c r="C14" s="19">
        <v>0</v>
      </c>
      <c r="D14" s="57">
        <f>'Paired comparison'!S$11</f>
        <v>5.6410256410256411E-2</v>
      </c>
      <c r="E14" s="34">
        <f t="shared" si="0"/>
        <v>0</v>
      </c>
      <c r="F14" s="35"/>
    </row>
    <row r="15" spans="2:6" ht="13.8" thickBot="1" x14ac:dyDescent="0.3">
      <c r="B15" s="52" t="s">
        <v>22</v>
      </c>
      <c r="C15" s="19">
        <v>0</v>
      </c>
      <c r="D15" s="57">
        <f>'Paired comparison'!S$12</f>
        <v>0.11794871794871795</v>
      </c>
      <c r="E15" s="34">
        <f t="shared" si="0"/>
        <v>0</v>
      </c>
      <c r="F15" s="35"/>
    </row>
    <row r="16" spans="2:6" ht="13.8" thickBot="1" x14ac:dyDescent="0.3">
      <c r="B16" s="52" t="s">
        <v>21</v>
      </c>
      <c r="C16" s="19">
        <v>1</v>
      </c>
      <c r="D16" s="57">
        <f>'Paired comparison'!S$13</f>
        <v>2.564102564102564E-2</v>
      </c>
      <c r="E16" s="34">
        <f t="shared" si="0"/>
        <v>2.564102564102564E-2</v>
      </c>
      <c r="F16" s="35"/>
    </row>
    <row r="17" spans="2:6" ht="27" thickBot="1" x14ac:dyDescent="0.3">
      <c r="B17" s="52" t="s">
        <v>20</v>
      </c>
      <c r="C17" s="19">
        <v>2</v>
      </c>
      <c r="D17" s="57">
        <f>'Paired comparison'!S$14</f>
        <v>5.6410256410256411E-2</v>
      </c>
      <c r="E17" s="34">
        <f t="shared" si="0"/>
        <v>0.11282051282051282</v>
      </c>
      <c r="F17" s="49" t="s">
        <v>56</v>
      </c>
    </row>
    <row r="18" spans="2:6" ht="13.8" thickBot="1" x14ac:dyDescent="0.3">
      <c r="B18" s="52" t="s">
        <v>19</v>
      </c>
      <c r="C18" s="19">
        <v>0</v>
      </c>
      <c r="D18" s="57">
        <f>'Paired comparison'!S$15</f>
        <v>7.179487179487179E-2</v>
      </c>
      <c r="E18" s="34">
        <f t="shared" si="0"/>
        <v>0</v>
      </c>
      <c r="F18" s="35"/>
    </row>
    <row r="19" spans="2:6" ht="13.8" thickBot="1" x14ac:dyDescent="0.3">
      <c r="B19" s="52" t="s">
        <v>23</v>
      </c>
      <c r="C19" s="19">
        <v>1</v>
      </c>
      <c r="D19" s="57">
        <f>'Paired comparison'!S$16</f>
        <v>8.7179487179487175E-2</v>
      </c>
      <c r="E19" s="34">
        <f t="shared" si="0"/>
        <v>8.7179487179487175E-2</v>
      </c>
      <c r="F19" s="42"/>
    </row>
    <row r="20" spans="2:6" ht="13.8" thickBot="1" x14ac:dyDescent="0.3">
      <c r="B20" s="52" t="s">
        <v>5</v>
      </c>
      <c r="C20" s="19">
        <v>2</v>
      </c>
      <c r="D20" s="57">
        <f>'Paired comparison'!S$17</f>
        <v>7.179487179487179E-2</v>
      </c>
      <c r="E20" s="44">
        <f t="shared" si="0"/>
        <v>0.14358974358974358</v>
      </c>
      <c r="F20" s="42"/>
    </row>
    <row r="21" spans="2:6" ht="13.8" thickBot="1" x14ac:dyDescent="0.3">
      <c r="B21" s="52" t="s">
        <v>6</v>
      </c>
      <c r="C21" s="19">
        <v>1</v>
      </c>
      <c r="D21" s="58">
        <f>'Paired comparison'!S$18</f>
        <v>6.6666666666666666E-2</v>
      </c>
      <c r="E21" s="41">
        <f t="shared" si="0"/>
        <v>6.6666666666666666E-2</v>
      </c>
      <c r="F21" s="43"/>
    </row>
    <row r="22" spans="2:6" ht="13.8" thickBot="1" x14ac:dyDescent="0.3">
      <c r="B22" s="54" t="s">
        <v>14</v>
      </c>
      <c r="C22" s="19">
        <v>4</v>
      </c>
      <c r="D22" s="59">
        <f>'Paired comparison'!S$19</f>
        <v>6.6666666666666666E-2</v>
      </c>
      <c r="E22" s="47">
        <f t="shared" si="0"/>
        <v>0.26666666666666666</v>
      </c>
      <c r="F22" s="45"/>
    </row>
    <row r="23" spans="2:6" ht="13.8" thickBot="1" x14ac:dyDescent="0.3">
      <c r="C23" s="1"/>
      <c r="D23" s="1"/>
      <c r="E23" s="1"/>
    </row>
    <row r="24" spans="2:6" ht="13.8" thickBot="1" x14ac:dyDescent="0.3">
      <c r="B24" s="36" t="s">
        <v>31</v>
      </c>
      <c r="C24" s="37"/>
      <c r="D24" s="37"/>
      <c r="E24" s="38">
        <f>SUM(E8:E22)</f>
        <v>1.1076923076923078</v>
      </c>
    </row>
    <row r="25" spans="2:6" x14ac:dyDescent="0.25">
      <c r="E25" s="39">
        <f>E24/'Paired comparison'!T20</f>
        <v>0.32826747720364746</v>
      </c>
      <c r="F25" s="51" t="s">
        <v>57</v>
      </c>
    </row>
  </sheetData>
  <mergeCells count="1">
    <mergeCell ref="C3:E3"/>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25"/>
  <sheetViews>
    <sheetView workbookViewId="0">
      <selection activeCell="D8" sqref="D8:D22"/>
    </sheetView>
  </sheetViews>
  <sheetFormatPr defaultRowHeight="13.2" x14ac:dyDescent="0.25"/>
  <cols>
    <col min="2" max="2" width="29.44140625" bestFit="1" customWidth="1"/>
    <col min="3" max="3" width="10.109375" bestFit="1" customWidth="1"/>
    <col min="5" max="5" width="8.109375" bestFit="1" customWidth="1"/>
    <col min="6" max="6" width="23.6640625" bestFit="1" customWidth="1"/>
  </cols>
  <sheetData>
    <row r="1" spans="2:6" ht="13.8" thickBot="1" x14ac:dyDescent="0.3"/>
    <row r="2" spans="2:6" ht="13.8" thickBot="1" x14ac:dyDescent="0.3">
      <c r="F2" s="23" t="s">
        <v>24</v>
      </c>
    </row>
    <row r="3" spans="2:6" ht="13.8" thickBot="1" x14ac:dyDescent="0.3">
      <c r="B3" s="24" t="s">
        <v>25</v>
      </c>
      <c r="C3" s="71"/>
      <c r="D3" s="71"/>
      <c r="E3" s="72"/>
      <c r="F3" s="25"/>
    </row>
    <row r="4" spans="2:6" ht="13.8" thickBot="1" x14ac:dyDescent="0.3">
      <c r="B4" s="24" t="s">
        <v>26</v>
      </c>
      <c r="C4" s="26">
        <v>42417</v>
      </c>
    </row>
    <row r="5" spans="2:6" x14ac:dyDescent="0.25">
      <c r="B5" s="27"/>
      <c r="C5" s="28"/>
    </row>
    <row r="6" spans="2:6" ht="13.8" thickBot="1" x14ac:dyDescent="0.3"/>
    <row r="7" spans="2:6" ht="13.8" thickBot="1" x14ac:dyDescent="0.3">
      <c r="B7" s="29" t="s">
        <v>27</v>
      </c>
      <c r="C7" s="30" t="s">
        <v>0</v>
      </c>
      <c r="D7" s="30" t="s">
        <v>28</v>
      </c>
      <c r="E7" s="30" t="s">
        <v>29</v>
      </c>
      <c r="F7" s="31" t="s">
        <v>30</v>
      </c>
    </row>
    <row r="8" spans="2:6" ht="13.8" thickBot="1" x14ac:dyDescent="0.3">
      <c r="B8" s="20" t="s">
        <v>13</v>
      </c>
      <c r="C8" s="19">
        <v>4</v>
      </c>
      <c r="D8" s="57">
        <f>'Paired comparison'!S$5</f>
        <v>2.564102564102564E-2</v>
      </c>
      <c r="E8" s="32">
        <f>C8*D8</f>
        <v>0.10256410256410256</v>
      </c>
      <c r="F8" s="33"/>
    </row>
    <row r="9" spans="2:6" ht="13.8" thickBot="1" x14ac:dyDescent="0.3">
      <c r="B9" s="20" t="s">
        <v>18</v>
      </c>
      <c r="C9" s="19">
        <v>1</v>
      </c>
      <c r="D9" s="57">
        <f>'Paired comparison'!S$6</f>
        <v>0.1076923076923077</v>
      </c>
      <c r="E9" s="34">
        <f t="shared" ref="E9:E22" si="0">C9*D9</f>
        <v>0.1076923076923077</v>
      </c>
      <c r="F9" s="35"/>
    </row>
    <row r="10" spans="2:6" ht="13.8" thickBot="1" x14ac:dyDescent="0.3">
      <c r="B10" s="20" t="s">
        <v>12</v>
      </c>
      <c r="C10" s="19">
        <v>3</v>
      </c>
      <c r="D10" s="57">
        <f>'Paired comparison'!S$7</f>
        <v>6.1538461538461542E-2</v>
      </c>
      <c r="E10" s="34">
        <f t="shared" si="0"/>
        <v>0.18461538461538463</v>
      </c>
      <c r="F10" s="35"/>
    </row>
    <row r="11" spans="2:6" ht="13.8" thickBot="1" x14ac:dyDescent="0.3">
      <c r="B11" s="20" t="s">
        <v>4</v>
      </c>
      <c r="C11" s="19">
        <v>1</v>
      </c>
      <c r="D11" s="57">
        <f>'Paired comparison'!S$8</f>
        <v>5.6410256410256411E-2</v>
      </c>
      <c r="E11" s="34">
        <f t="shared" si="0"/>
        <v>5.6410256410256411E-2</v>
      </c>
      <c r="F11" s="35"/>
    </row>
    <row r="12" spans="2:6" ht="13.8" thickBot="1" x14ac:dyDescent="0.3">
      <c r="B12" s="20" t="s">
        <v>15</v>
      </c>
      <c r="C12" s="19">
        <v>1</v>
      </c>
      <c r="D12" s="57">
        <f>'Paired comparison'!S$9</f>
        <v>8.2051282051282051E-2</v>
      </c>
      <c r="E12" s="34">
        <f t="shared" si="0"/>
        <v>8.2051282051282051E-2</v>
      </c>
      <c r="F12" s="35"/>
    </row>
    <row r="13" spans="2:6" ht="13.8" thickBot="1" x14ac:dyDescent="0.3">
      <c r="B13" s="20" t="s">
        <v>11</v>
      </c>
      <c r="C13" s="19">
        <v>1</v>
      </c>
      <c r="D13" s="57">
        <f>'Paired comparison'!S$10</f>
        <v>4.6153846153846156E-2</v>
      </c>
      <c r="E13" s="34">
        <f t="shared" si="0"/>
        <v>4.6153846153846156E-2</v>
      </c>
      <c r="F13" s="35"/>
    </row>
    <row r="14" spans="2:6" ht="13.8" thickBot="1" x14ac:dyDescent="0.3">
      <c r="B14" s="20" t="s">
        <v>16</v>
      </c>
      <c r="C14" s="19">
        <v>0</v>
      </c>
      <c r="D14" s="57">
        <f>'Paired comparison'!S$11</f>
        <v>5.6410256410256411E-2</v>
      </c>
      <c r="E14" s="34">
        <f t="shared" si="0"/>
        <v>0</v>
      </c>
      <c r="F14" s="35"/>
    </row>
    <row r="15" spans="2:6" ht="13.8" thickBot="1" x14ac:dyDescent="0.3">
      <c r="B15" s="20" t="s">
        <v>22</v>
      </c>
      <c r="C15" s="19">
        <v>1</v>
      </c>
      <c r="D15" s="57">
        <f>'Paired comparison'!S$12</f>
        <v>0.11794871794871795</v>
      </c>
      <c r="E15" s="34">
        <f t="shared" si="0"/>
        <v>0.11794871794871795</v>
      </c>
      <c r="F15" s="35"/>
    </row>
    <row r="16" spans="2:6" ht="13.8" thickBot="1" x14ac:dyDescent="0.3">
      <c r="B16" s="20" t="s">
        <v>21</v>
      </c>
      <c r="C16" s="19">
        <v>2</v>
      </c>
      <c r="D16" s="57">
        <f>'Paired comparison'!S$13</f>
        <v>2.564102564102564E-2</v>
      </c>
      <c r="E16" s="34">
        <f t="shared" si="0"/>
        <v>5.128205128205128E-2</v>
      </c>
      <c r="F16" s="35"/>
    </row>
    <row r="17" spans="2:6" ht="13.8" thickBot="1" x14ac:dyDescent="0.3">
      <c r="B17" s="20" t="s">
        <v>20</v>
      </c>
      <c r="C17" s="19">
        <v>0</v>
      </c>
      <c r="D17" s="57">
        <f>'Paired comparison'!S$14</f>
        <v>5.6410256410256411E-2</v>
      </c>
      <c r="E17" s="34">
        <f t="shared" si="0"/>
        <v>0</v>
      </c>
      <c r="F17" s="49"/>
    </row>
    <row r="18" spans="2:6" ht="13.8" thickBot="1" x14ac:dyDescent="0.3">
      <c r="B18" s="20" t="s">
        <v>19</v>
      </c>
      <c r="C18" s="19">
        <v>0</v>
      </c>
      <c r="D18" s="57">
        <f>'Paired comparison'!S$15</f>
        <v>7.179487179487179E-2</v>
      </c>
      <c r="E18" s="34">
        <f t="shared" si="0"/>
        <v>0</v>
      </c>
      <c r="F18" s="35"/>
    </row>
    <row r="19" spans="2:6" ht="13.8" thickBot="1" x14ac:dyDescent="0.3">
      <c r="B19" s="20" t="s">
        <v>23</v>
      </c>
      <c r="C19" s="19">
        <v>1</v>
      </c>
      <c r="D19" s="57">
        <f>'Paired comparison'!S$16</f>
        <v>8.7179487179487175E-2</v>
      </c>
      <c r="E19" s="34">
        <f t="shared" si="0"/>
        <v>8.7179487179487175E-2</v>
      </c>
      <c r="F19" s="42"/>
    </row>
    <row r="20" spans="2:6" ht="13.8" thickBot="1" x14ac:dyDescent="0.3">
      <c r="B20" s="20" t="s">
        <v>5</v>
      </c>
      <c r="C20" s="19">
        <v>2</v>
      </c>
      <c r="D20" s="57">
        <f>'Paired comparison'!S$17</f>
        <v>7.179487179487179E-2</v>
      </c>
      <c r="E20" s="44">
        <f t="shared" si="0"/>
        <v>0.14358974358974358</v>
      </c>
      <c r="F20" s="42"/>
    </row>
    <row r="21" spans="2:6" ht="13.8" thickBot="1" x14ac:dyDescent="0.3">
      <c r="B21" s="20" t="s">
        <v>6</v>
      </c>
      <c r="C21" s="19">
        <v>1</v>
      </c>
      <c r="D21" s="58">
        <f>'Paired comparison'!S$18</f>
        <v>6.6666666666666666E-2</v>
      </c>
      <c r="E21" s="41">
        <f t="shared" si="0"/>
        <v>6.6666666666666666E-2</v>
      </c>
      <c r="F21" s="43"/>
    </row>
    <row r="22" spans="2:6" ht="13.8" thickBot="1" x14ac:dyDescent="0.3">
      <c r="B22" s="46" t="s">
        <v>14</v>
      </c>
      <c r="C22" s="19">
        <v>4</v>
      </c>
      <c r="D22" s="59">
        <f>'Paired comparison'!S$19</f>
        <v>6.6666666666666666E-2</v>
      </c>
      <c r="E22" s="47">
        <f t="shared" si="0"/>
        <v>0.26666666666666666</v>
      </c>
      <c r="F22" s="45"/>
    </row>
    <row r="23" spans="2:6" ht="13.8" thickBot="1" x14ac:dyDescent="0.3">
      <c r="C23" s="1"/>
      <c r="D23" s="1"/>
      <c r="E23" s="1"/>
    </row>
    <row r="24" spans="2:6" ht="13.8" thickBot="1" x14ac:dyDescent="0.3">
      <c r="B24" s="36" t="s">
        <v>31</v>
      </c>
      <c r="C24" s="37"/>
      <c r="D24" s="37"/>
      <c r="E24" s="38">
        <f>SUM(E8:E22)</f>
        <v>1.312820512820513</v>
      </c>
    </row>
    <row r="25" spans="2:6" x14ac:dyDescent="0.25">
      <c r="E25" s="39">
        <f>E24/'Paired comparison'!T20</f>
        <v>0.38905775075987847</v>
      </c>
      <c r="F25" s="51" t="s">
        <v>58</v>
      </c>
    </row>
  </sheetData>
  <mergeCells count="1">
    <mergeCell ref="C3:E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Manual</vt:lpstr>
      <vt:lpstr>Paired comparison</vt:lpstr>
      <vt:lpstr>Variability</vt:lpstr>
      <vt:lpstr>xxx</vt:lpstr>
      <vt:lpstr>yyyy</vt:lpstr>
      <vt:lpstr>zzzz</vt:lpstr>
      <vt:lpstr>www</vt:lpstr>
      <vt:lpstr>jjjj</vt:lpstr>
      <vt:lpstr>kkkk</vt:lpstr>
      <vt:lpstr>llll</vt:lpstr>
      <vt:lpstr>hhhh</vt:lpstr>
    </vt:vector>
  </TitlesOfParts>
  <Company>Atos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radu.radovici.ext@atos.net</dc:creator>
  <cp:lastModifiedBy>Timashova, Elena</cp:lastModifiedBy>
  <dcterms:created xsi:type="dcterms:W3CDTF">2015-02-27T08:16:26Z</dcterms:created>
  <dcterms:modified xsi:type="dcterms:W3CDTF">2016-10-20T09:20:21Z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-763376947</vt:i4>
  </property>
  <property fmtid="{D5CDD505-2E9C-101B-9397-08002B2CF9AE}" pid="3" name="_NewReviewCycle">
    <vt:lpwstr/>
  </property>
  <property fmtid="{D5CDD505-2E9C-101B-9397-08002B2CF9AE}" pid="4" name="_EmailSubject">
    <vt:lpwstr>Lean actions</vt:lpwstr>
  </property>
  <property fmtid="{D5CDD505-2E9C-101B-9397-08002B2CF9AE}" pid="5" name="_AuthorEmail">
    <vt:lpwstr>alexandru.sterpu@atos.net</vt:lpwstr>
  </property>
  <property fmtid="{D5CDD505-2E9C-101B-9397-08002B2CF9AE}" pid="6" name="_AuthorEmailDisplayName">
    <vt:lpwstr>Sterpu, Alexandru-Dan</vt:lpwstr>
  </property>
  <property fmtid="{D5CDD505-2E9C-101B-9397-08002B2CF9AE}" pid="7" name="_PreviousAdHocReviewCycleID">
    <vt:i4>1563700199</vt:i4>
  </property>
  <property fmtid="{D5CDD505-2E9C-101B-9397-08002B2CF9AE}" pid="8" name="_ReviewingToolsShownOnce">
    <vt:lpwstr/>
  </property>
</Properties>
</file>