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20" yWindow="45" windowWidth="15195" windowHeight="7170" activeTab="1"/>
  </bookViews>
  <sheets>
    <sheet name="Ноябрь" sheetId="3" r:id="rId1"/>
    <sheet name="допстолбец" sheetId="4" r:id="rId2"/>
  </sheets>
  <calcPr calcId="162913"/>
</workbook>
</file>

<file path=xl/calcChain.xml><?xml version="1.0" encoding="utf-8"?>
<calcChain xmlns="http://schemas.openxmlformats.org/spreadsheetml/2006/main">
  <c r="AE36" i="4" l="1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I37" i="4"/>
  <c r="AH37" i="4"/>
  <c r="AG37" i="4"/>
  <c r="AF37" i="4"/>
  <c r="G40" i="4"/>
  <c r="E40" i="4"/>
  <c r="C40" i="4"/>
  <c r="AH35" i="4"/>
  <c r="AI35" i="4" s="1"/>
  <c r="AF35" i="4"/>
  <c r="AG35" i="4" s="1"/>
  <c r="AH33" i="4"/>
  <c r="AI33" i="4" s="1"/>
  <c r="AF33" i="4"/>
  <c r="AG33" i="4" s="1"/>
  <c r="AH31" i="4"/>
  <c r="AI31" i="4" s="1"/>
  <c r="AF31" i="4"/>
  <c r="AG31" i="4" s="1"/>
  <c r="AH29" i="4"/>
  <c r="AI29" i="4" s="1"/>
  <c r="AF29" i="4"/>
  <c r="AG29" i="4" s="1"/>
  <c r="AH27" i="4"/>
  <c r="AI27" i="4" s="1"/>
  <c r="AF27" i="4"/>
  <c r="AG27" i="4" s="1"/>
  <c r="B26" i="4"/>
  <c r="D25" i="4"/>
  <c r="E25" i="4" s="1"/>
  <c r="E26" i="4" s="1"/>
  <c r="C25" i="4"/>
  <c r="C26" i="4" s="1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I14" i="4"/>
  <c r="AH14" i="4"/>
  <c r="AG14" i="4"/>
  <c r="AF14" i="4"/>
  <c r="AI13" i="4"/>
  <c r="AH13" i="4"/>
  <c r="AG13" i="4"/>
  <c r="AF13" i="4"/>
  <c r="AI11" i="4"/>
  <c r="AH11" i="4"/>
  <c r="AG11" i="4"/>
  <c r="AF11" i="4"/>
  <c r="AI9" i="4"/>
  <c r="AH9" i="4"/>
  <c r="AG9" i="4"/>
  <c r="AF9" i="4"/>
  <c r="AI7" i="4"/>
  <c r="AH7" i="4"/>
  <c r="AG7" i="4"/>
  <c r="AF7" i="4"/>
  <c r="AI5" i="4"/>
  <c r="AH5" i="4"/>
  <c r="AG5" i="4"/>
  <c r="AF5" i="4"/>
  <c r="AI3" i="4"/>
  <c r="AH3" i="4"/>
  <c r="AG3" i="4"/>
  <c r="AF3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B36" i="3"/>
  <c r="AF38" i="3"/>
  <c r="AG38" i="3" s="1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AH38" i="3" s="1"/>
  <c r="AI38" i="3" s="1"/>
  <c r="AH37" i="3"/>
  <c r="AI37" i="3" s="1"/>
  <c r="AF37" i="3"/>
  <c r="AG37" i="3" s="1"/>
  <c r="AE36" i="3" a="1"/>
  <c r="AE36" i="3" s="1"/>
  <c r="AD36" i="3" a="1"/>
  <c r="AD36" i="3" s="1"/>
  <c r="AC36" i="3" a="1"/>
  <c r="AC36" i="3" s="1"/>
  <c r="AB36" i="3" a="1"/>
  <c r="AB36" i="3" s="1"/>
  <c r="AA36" i="3" a="1"/>
  <c r="AA36" i="3" s="1"/>
  <c r="Z36" i="3" a="1"/>
  <c r="Z36" i="3" s="1"/>
  <c r="Y36" i="3" a="1"/>
  <c r="Y36" i="3" s="1"/>
  <c r="X36" i="3" a="1"/>
  <c r="X36" i="3" s="1"/>
  <c r="W36" i="3" a="1"/>
  <c r="W36" i="3" s="1"/>
  <c r="V36" i="3" a="1"/>
  <c r="V36" i="3" s="1"/>
  <c r="U36" i="3" a="1"/>
  <c r="U36" i="3" s="1"/>
  <c r="T36" i="3" a="1"/>
  <c r="T36" i="3" s="1"/>
  <c r="S36" i="3" a="1"/>
  <c r="S36" i="3" s="1"/>
  <c r="R36" i="3" a="1"/>
  <c r="R36" i="3" s="1"/>
  <c r="Q36" i="3" a="1"/>
  <c r="Q36" i="3" s="1"/>
  <c r="P36" i="3" a="1"/>
  <c r="P36" i="3" s="1"/>
  <c r="O36" i="3" a="1"/>
  <c r="O36" i="3" s="1"/>
  <c r="N36" i="3" a="1"/>
  <c r="N36" i="3" s="1"/>
  <c r="M36" i="3" a="1"/>
  <c r="M36" i="3" s="1"/>
  <c r="L36" i="3" a="1"/>
  <c r="L36" i="3" s="1"/>
  <c r="K36" i="3" a="1"/>
  <c r="K36" i="3" s="1"/>
  <c r="J36" i="3" a="1"/>
  <c r="J36" i="3" s="1"/>
  <c r="I36" i="3" a="1"/>
  <c r="I36" i="3" s="1"/>
  <c r="H36" i="3" a="1"/>
  <c r="H36" i="3" s="1"/>
  <c r="G36" i="3" a="1"/>
  <c r="G36" i="3" s="1"/>
  <c r="F36" i="3" a="1"/>
  <c r="F36" i="3" s="1"/>
  <c r="E36" i="3" a="1"/>
  <c r="E36" i="3" s="1"/>
  <c r="D36" i="3" a="1"/>
  <c r="D36" i="3" s="1"/>
  <c r="C36" i="3" a="1"/>
  <c r="C36" i="3" s="1"/>
  <c r="AH35" i="3"/>
  <c r="AI35" i="3" s="1"/>
  <c r="AF35" i="3"/>
  <c r="AG35" i="3" s="1"/>
  <c r="AH33" i="3"/>
  <c r="AI33" i="3" s="1"/>
  <c r="AF33" i="3"/>
  <c r="AG33" i="3" s="1"/>
  <c r="AH31" i="3"/>
  <c r="AI31" i="3" s="1"/>
  <c r="AF31" i="3"/>
  <c r="AG31" i="3" s="1"/>
  <c r="AH29" i="3"/>
  <c r="AI29" i="3" s="1"/>
  <c r="AF29" i="3"/>
  <c r="AG29" i="3" s="1"/>
  <c r="AH27" i="3"/>
  <c r="AI27" i="3" s="1"/>
  <c r="AF27" i="3"/>
  <c r="AG27" i="3" s="1"/>
  <c r="B26" i="3"/>
  <c r="D25" i="3"/>
  <c r="E25" i="3" s="1"/>
  <c r="C25" i="3"/>
  <c r="C26" i="3" s="1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I14" i="3"/>
  <c r="AH14" i="3"/>
  <c r="AG14" i="3"/>
  <c r="AF14" i="3"/>
  <c r="AI13" i="3"/>
  <c r="AH13" i="3"/>
  <c r="AG13" i="3"/>
  <c r="AF13" i="3"/>
  <c r="AI11" i="3"/>
  <c r="AH11" i="3"/>
  <c r="AG11" i="3"/>
  <c r="AF11" i="3"/>
  <c r="AI9" i="3"/>
  <c r="AH9" i="3"/>
  <c r="AG9" i="3"/>
  <c r="AF9" i="3"/>
  <c r="AI7" i="3"/>
  <c r="AH7" i="3"/>
  <c r="AG7" i="3"/>
  <c r="AF7" i="3"/>
  <c r="AI5" i="3"/>
  <c r="AH5" i="3"/>
  <c r="AG5" i="3"/>
  <c r="AF5" i="3"/>
  <c r="AI3" i="3"/>
  <c r="AH3" i="3"/>
  <c r="AG3" i="3"/>
  <c r="AF3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H38" i="4" l="1"/>
  <c r="AI38" i="4" s="1"/>
  <c r="E39" i="4"/>
  <c r="F25" i="4"/>
  <c r="D26" i="4"/>
  <c r="B40" i="4"/>
  <c r="B39" i="4"/>
  <c r="D40" i="4"/>
  <c r="D39" i="4"/>
  <c r="F40" i="4"/>
  <c r="F39" i="4"/>
  <c r="H40" i="4"/>
  <c r="H39" i="4"/>
  <c r="I40" i="4"/>
  <c r="I39" i="4"/>
  <c r="J40" i="4"/>
  <c r="J39" i="4"/>
  <c r="K40" i="4"/>
  <c r="K39" i="4"/>
  <c r="L40" i="4"/>
  <c r="L39" i="4"/>
  <c r="M40" i="4"/>
  <c r="M39" i="4"/>
  <c r="N40" i="4"/>
  <c r="N39" i="4"/>
  <c r="O40" i="4"/>
  <c r="O39" i="4"/>
  <c r="P40" i="4"/>
  <c r="P39" i="4"/>
  <c r="Q40" i="4"/>
  <c r="Q39" i="4"/>
  <c r="R40" i="4"/>
  <c r="R39" i="4"/>
  <c r="S40" i="4"/>
  <c r="S39" i="4"/>
  <c r="T40" i="4"/>
  <c r="T39" i="4"/>
  <c r="U40" i="4"/>
  <c r="U39" i="4"/>
  <c r="V40" i="4"/>
  <c r="V39" i="4"/>
  <c r="W40" i="4"/>
  <c r="W39" i="4"/>
  <c r="X40" i="4"/>
  <c r="X39" i="4"/>
  <c r="Y40" i="4"/>
  <c r="Y39" i="4"/>
  <c r="Z40" i="4"/>
  <c r="Z39" i="4"/>
  <c r="AA40" i="4"/>
  <c r="AA39" i="4"/>
  <c r="AB40" i="4"/>
  <c r="AB39" i="4"/>
  <c r="AC40" i="4"/>
  <c r="AC39" i="4"/>
  <c r="AD40" i="4"/>
  <c r="AD39" i="4"/>
  <c r="AE40" i="4"/>
  <c r="AE39" i="4"/>
  <c r="C39" i="4"/>
  <c r="G39" i="4"/>
  <c r="E26" i="3"/>
  <c r="F25" i="3"/>
  <c r="D26" i="3"/>
  <c r="C40" i="3"/>
  <c r="C39" i="3"/>
  <c r="E40" i="3"/>
  <c r="E39" i="3"/>
  <c r="G40" i="3"/>
  <c r="G39" i="3"/>
  <c r="I40" i="3"/>
  <c r="I39" i="3"/>
  <c r="K40" i="3"/>
  <c r="K39" i="3"/>
  <c r="M40" i="3"/>
  <c r="M39" i="3"/>
  <c r="O40" i="3"/>
  <c r="O39" i="3"/>
  <c r="Q40" i="3"/>
  <c r="Q39" i="3"/>
  <c r="S40" i="3"/>
  <c r="S39" i="3"/>
  <c r="U40" i="3"/>
  <c r="U39" i="3"/>
  <c r="W40" i="3"/>
  <c r="W39" i="3"/>
  <c r="Y40" i="3"/>
  <c r="Y39" i="3"/>
  <c r="AA40" i="3"/>
  <c r="AA39" i="3"/>
  <c r="AC40" i="3"/>
  <c r="AC39" i="3"/>
  <c r="AE40" i="3"/>
  <c r="AE39" i="3"/>
  <c r="B40" i="3"/>
  <c r="B39" i="3"/>
  <c r="D40" i="3"/>
  <c r="D39" i="3"/>
  <c r="F40" i="3"/>
  <c r="F39" i="3"/>
  <c r="H40" i="3"/>
  <c r="H39" i="3"/>
  <c r="J40" i="3"/>
  <c r="J39" i="3"/>
  <c r="L40" i="3"/>
  <c r="L39" i="3"/>
  <c r="N40" i="3"/>
  <c r="N39" i="3"/>
  <c r="P40" i="3"/>
  <c r="P39" i="3"/>
  <c r="R40" i="3"/>
  <c r="R39" i="3"/>
  <c r="T40" i="3"/>
  <c r="T39" i="3"/>
  <c r="V40" i="3"/>
  <c r="V39" i="3"/>
  <c r="X40" i="3"/>
  <c r="X39" i="3"/>
  <c r="Z40" i="3"/>
  <c r="Z39" i="3"/>
  <c r="AB40" i="3"/>
  <c r="AB39" i="3"/>
  <c r="AD40" i="3"/>
  <c r="AD39" i="3"/>
  <c r="G25" i="4" l="1"/>
  <c r="F26" i="4"/>
  <c r="G25" i="3"/>
  <c r="F26" i="3"/>
  <c r="G26" i="4" l="1"/>
  <c r="H25" i="4"/>
  <c r="G26" i="3"/>
  <c r="H25" i="3"/>
  <c r="I25" i="4" l="1"/>
  <c r="H26" i="4"/>
  <c r="I25" i="3"/>
  <c r="H26" i="3"/>
  <c r="I26" i="4" l="1"/>
  <c r="J25" i="4"/>
  <c r="I26" i="3"/>
  <c r="J25" i="3"/>
  <c r="K25" i="4" l="1"/>
  <c r="J26" i="4"/>
  <c r="K25" i="3"/>
  <c r="J26" i="3"/>
  <c r="K26" i="4" l="1"/>
  <c r="L25" i="4"/>
  <c r="K26" i="3"/>
  <c r="L25" i="3"/>
  <c r="M25" i="4" l="1"/>
  <c r="L26" i="4"/>
  <c r="L26" i="3"/>
  <c r="M25" i="3"/>
  <c r="M26" i="4" l="1"/>
  <c r="N25" i="4"/>
  <c r="M26" i="3"/>
  <c r="N25" i="3"/>
  <c r="O25" i="4" l="1"/>
  <c r="N26" i="4"/>
  <c r="O25" i="3"/>
  <c r="N26" i="3"/>
  <c r="O26" i="4" l="1"/>
  <c r="P25" i="4"/>
  <c r="O26" i="3"/>
  <c r="P25" i="3"/>
  <c r="Q25" i="4" l="1"/>
  <c r="P26" i="4"/>
  <c r="P26" i="3"/>
  <c r="Q25" i="3"/>
  <c r="Q26" i="4" l="1"/>
  <c r="R25" i="4"/>
  <c r="Q26" i="3"/>
  <c r="R25" i="3"/>
  <c r="S25" i="4" l="1"/>
  <c r="R26" i="4"/>
  <c r="S25" i="3"/>
  <c r="R26" i="3"/>
  <c r="S26" i="4" l="1"/>
  <c r="T25" i="4"/>
  <c r="S26" i="3"/>
  <c r="T25" i="3"/>
  <c r="U25" i="4" l="1"/>
  <c r="T26" i="4"/>
  <c r="T26" i="3"/>
  <c r="U25" i="3"/>
  <c r="U26" i="4" l="1"/>
  <c r="V25" i="4"/>
  <c r="U26" i="3"/>
  <c r="V25" i="3"/>
  <c r="W25" i="4" l="1"/>
  <c r="V26" i="4"/>
  <c r="W25" i="3"/>
  <c r="V26" i="3"/>
  <c r="W26" i="4" l="1"/>
  <c r="X25" i="4"/>
  <c r="W26" i="3"/>
  <c r="X25" i="3"/>
  <c r="Y25" i="4" l="1"/>
  <c r="X26" i="4"/>
  <c r="X26" i="3"/>
  <c r="Y25" i="3"/>
  <c r="Y26" i="4" l="1"/>
  <c r="Z25" i="4"/>
  <c r="Y26" i="3"/>
  <c r="Z25" i="3"/>
  <c r="AA25" i="4" l="1"/>
  <c r="Z26" i="4"/>
  <c r="AA25" i="3"/>
  <c r="Z26" i="3"/>
  <c r="AA26" i="4" l="1"/>
  <c r="AB25" i="4"/>
  <c r="AA26" i="3"/>
  <c r="AB25" i="3"/>
  <c r="AC25" i="4" l="1"/>
  <c r="AB26" i="4"/>
  <c r="AB26" i="3"/>
  <c r="AC25" i="3"/>
  <c r="AC26" i="4" l="1"/>
  <c r="AD25" i="4"/>
  <c r="AC26" i="3"/>
  <c r="AD25" i="3"/>
  <c r="AE25" i="4" l="1"/>
  <c r="AE26" i="4" s="1"/>
  <c r="AD26" i="4"/>
  <c r="AE25" i="3"/>
  <c r="AE26" i="3" s="1"/>
  <c r="AD26" i="3"/>
</calcChain>
</file>

<file path=xl/sharedStrings.xml><?xml version="1.0" encoding="utf-8"?>
<sst xmlns="http://schemas.openxmlformats.org/spreadsheetml/2006/main" count="1113" uniqueCount="24">
  <si>
    <t>Менеджер</t>
  </si>
  <si>
    <t>РД план</t>
  </si>
  <si>
    <t>РЧ план</t>
  </si>
  <si>
    <t>РД факт</t>
  </si>
  <si>
    <t>РЧ факт</t>
  </si>
  <si>
    <t>Роман</t>
  </si>
  <si>
    <t>р</t>
  </si>
  <si>
    <t>в</t>
  </si>
  <si>
    <t>Точка</t>
  </si>
  <si>
    <t>к</t>
  </si>
  <si>
    <t>Олеся</t>
  </si>
  <si>
    <t>с</t>
  </si>
  <si>
    <t>Настя</t>
  </si>
  <si>
    <t>м</t>
  </si>
  <si>
    <t>М4</t>
  </si>
  <si>
    <t>т</t>
  </si>
  <si>
    <t>М5</t>
  </si>
  <si>
    <t>Гендир</t>
  </si>
  <si>
    <t>Испдир</t>
  </si>
  <si>
    <t>В смену</t>
  </si>
  <si>
    <t>Выходных</t>
  </si>
  <si>
    <t>Инна</t>
  </si>
  <si>
    <t>Ксения</t>
  </si>
  <si>
    <t>допстолбец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</si>
</sst>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;@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4" fontId="2" fillId="2" borderId="2" xfId="0" applyNumberFormat="1" applyFont="1" applyFill="1" applyBorder="1" applyAlignment="1">
      <alignment horizontal="center" vertical="center" textRotation="90"/>
    </xf>
    <xf numFmtId="164" fontId="2" fillId="2" borderId="3" xfId="0" applyNumberFormat="1" applyFont="1" applyFill="1" applyBorder="1" applyAlignment="1">
      <alignment horizontal="center" vertical="center" textRotation="90"/>
    </xf>
    <xf numFmtId="164" fontId="2" fillId="2" borderId="4" xfId="0" applyNumberFormat="1" applyFont="1" applyFill="1" applyBorder="1" applyAlignment="1">
      <alignment horizontal="center" vertical="center" textRotation="90"/>
    </xf>
    <xf numFmtId="0" fontId="3" fillId="0" borderId="0" xfId="0" applyFont="1"/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/>
    <xf numFmtId="0" fontId="3" fillId="0" borderId="3" xfId="0" applyFont="1" applyBorder="1" applyAlignment="1">
      <alignment horizontal="center" vertical="center"/>
    </xf>
    <xf numFmtId="0" fontId="3" fillId="0" borderId="24" xfId="0" applyFont="1" applyBorder="1"/>
    <xf numFmtId="0" fontId="3" fillId="0" borderId="8" xfId="0" applyFont="1" applyBorder="1" applyAlignment="1">
      <alignment horizontal="center" vertical="center"/>
    </xf>
    <xf numFmtId="164" fontId="2" fillId="2" borderId="25" xfId="0" applyNumberFormat="1" applyFont="1" applyFill="1" applyBorder="1" applyAlignment="1">
      <alignment horizontal="center" vertical="center" textRotation="90"/>
    </xf>
    <xf numFmtId="0" fontId="4" fillId="2" borderId="26" xfId="0" applyFont="1" applyFill="1" applyBorder="1" applyAlignment="1">
      <alignment horizontal="center" vertical="center"/>
    </xf>
    <xf numFmtId="0" fontId="3" fillId="5" borderId="11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5" borderId="12" xfId="0" applyFont="1" applyFill="1" applyBorder="1"/>
    <xf numFmtId="0" fontId="3" fillId="0" borderId="26" xfId="0" applyFont="1" applyBorder="1" applyAlignment="1">
      <alignment horizontal="center" vertical="center"/>
    </xf>
    <xf numFmtId="0" fontId="3" fillId="5" borderId="13" xfId="0" applyFont="1" applyFill="1" applyBorder="1"/>
    <xf numFmtId="0" fontId="3" fillId="0" borderId="27" xfId="0" applyFont="1" applyBorder="1" applyAlignment="1">
      <alignment horizontal="center" vertical="center"/>
    </xf>
    <xf numFmtId="0" fontId="3" fillId="5" borderId="18" xfId="0" applyFont="1" applyFill="1" applyBorder="1"/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/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1">
    <dxf>
      <font>
        <b/>
        <i val="0"/>
        <color rgb="FFFF0000"/>
      </font>
      <fill>
        <gradientFill degree="45">
          <stop position="0">
            <color theme="0"/>
          </stop>
          <stop position="1">
            <color theme="4"/>
          </stop>
        </gradientFill>
      </fill>
    </dxf>
    <dxf>
      <font>
        <b/>
        <i val="0"/>
        <color rgb="FFFF0000"/>
      </font>
      <fill>
        <gradientFill degree="45">
          <stop position="0">
            <color theme="0"/>
          </stop>
          <stop position="1">
            <color theme="4"/>
          </stop>
        </gradientFill>
      </fill>
    </dxf>
    <dxf>
      <font>
        <b/>
        <i/>
        <color rgb="FFFFC000"/>
      </font>
      <fill>
        <gradientFill type="path">
          <stop position="0">
            <color theme="6" tint="0.40000610370189521"/>
          </stop>
          <stop position="1">
            <color theme="6" tint="-0.49803155613879818"/>
          </stop>
        </gradientFill>
      </fill>
    </dxf>
    <dxf>
      <font>
        <b/>
        <i val="0"/>
        <color rgb="FFFF0000"/>
      </font>
      <fill>
        <gradientFill degree="45">
          <stop position="0">
            <color theme="0"/>
          </stop>
          <stop position="1">
            <color theme="4"/>
          </stop>
        </gradient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gradientFill degree="45">
          <stop position="0">
            <color theme="0"/>
          </stop>
          <stop position="1">
            <color theme="4"/>
          </stop>
        </gradient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gradientFill degree="45">
          <stop position="0">
            <color theme="0"/>
          </stop>
          <stop position="1">
            <color theme="4"/>
          </stop>
        </gradientFill>
      </fill>
    </dxf>
    <dxf>
      <font>
        <b/>
        <i/>
        <color rgb="FFFFC000"/>
      </font>
      <fill>
        <gradientFill type="path">
          <stop position="0">
            <color theme="6" tint="0.40000610370189521"/>
          </stop>
          <stop position="1">
            <color theme="6" tint="-0.49803155613879818"/>
          </stop>
        </gradientFill>
      </fill>
    </dxf>
    <dxf>
      <font>
        <b/>
        <i val="0"/>
        <color rgb="FFFF0000"/>
      </font>
      <fill>
        <gradientFill degree="45">
          <stop position="0">
            <color theme="0"/>
          </stop>
          <stop position="1">
            <color theme="4"/>
          </stop>
        </gradient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gradientFill degree="45">
          <stop position="0">
            <color theme="0"/>
          </stop>
          <stop position="1">
            <color theme="4"/>
          </stop>
        </gradient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topLeftCell="A25" workbookViewId="0">
      <selection activeCell="B36" sqref="B36"/>
    </sheetView>
  </sheetViews>
  <sheetFormatPr defaultRowHeight="15" x14ac:dyDescent="0.25"/>
  <cols>
    <col min="1" max="1" width="15.140625" style="4" customWidth="1"/>
    <col min="2" max="31" width="2.85546875" style="4" customWidth="1"/>
    <col min="32" max="33" width="5" style="4" bestFit="1" customWidth="1"/>
    <col min="34" max="35" width="5" style="4" customWidth="1"/>
    <col min="36" max="16384" width="9.140625" style="4"/>
  </cols>
  <sheetData>
    <row r="1" spans="1:35" ht="48" hidden="1" thickBot="1" x14ac:dyDescent="0.3">
      <c r="A1" s="66" t="s">
        <v>0</v>
      </c>
      <c r="B1" s="1">
        <v>42675</v>
      </c>
      <c r="C1" s="2">
        <v>42676</v>
      </c>
      <c r="D1" s="2">
        <v>42677</v>
      </c>
      <c r="E1" s="2">
        <v>42678</v>
      </c>
      <c r="F1" s="2">
        <v>42679</v>
      </c>
      <c r="G1" s="2">
        <v>42680</v>
      </c>
      <c r="H1" s="2">
        <v>42681</v>
      </c>
      <c r="I1" s="2">
        <v>42682</v>
      </c>
      <c r="J1" s="2">
        <v>42683</v>
      </c>
      <c r="K1" s="2">
        <v>42684</v>
      </c>
      <c r="L1" s="2">
        <v>42685</v>
      </c>
      <c r="M1" s="2">
        <v>42686</v>
      </c>
      <c r="N1" s="2">
        <v>42687</v>
      </c>
      <c r="O1" s="2">
        <v>42688</v>
      </c>
      <c r="P1" s="2">
        <v>42689</v>
      </c>
      <c r="Q1" s="2">
        <v>42690</v>
      </c>
      <c r="R1" s="2">
        <v>42691</v>
      </c>
      <c r="S1" s="2">
        <v>42692</v>
      </c>
      <c r="T1" s="2">
        <v>42693</v>
      </c>
      <c r="U1" s="2">
        <v>42694</v>
      </c>
      <c r="V1" s="2">
        <v>42695</v>
      </c>
      <c r="W1" s="2">
        <v>42696</v>
      </c>
      <c r="X1" s="2">
        <v>42697</v>
      </c>
      <c r="Y1" s="2">
        <v>42698</v>
      </c>
      <c r="Z1" s="2">
        <v>42699</v>
      </c>
      <c r="AA1" s="2">
        <v>42700</v>
      </c>
      <c r="AB1" s="2">
        <v>42701</v>
      </c>
      <c r="AC1" s="2">
        <v>42702</v>
      </c>
      <c r="AD1" s="2">
        <v>42703</v>
      </c>
      <c r="AE1" s="3">
        <v>42704</v>
      </c>
      <c r="AF1" s="68" t="s">
        <v>1</v>
      </c>
      <c r="AG1" s="60" t="s">
        <v>2</v>
      </c>
      <c r="AH1" s="62" t="s">
        <v>3</v>
      </c>
      <c r="AI1" s="64" t="s">
        <v>4</v>
      </c>
    </row>
    <row r="2" spans="1:35" ht="15.75" hidden="1" thickBot="1" x14ac:dyDescent="0.3">
      <c r="A2" s="67"/>
      <c r="B2" s="5" t="str">
        <f>TEXT(B1,"ДДД")</f>
        <v>Вт</v>
      </c>
      <c r="C2" s="6" t="str">
        <f t="shared" ref="C2:AE2" si="0">TEXT(C1,"ДДД")</f>
        <v>Ср</v>
      </c>
      <c r="D2" s="6" t="str">
        <f t="shared" si="0"/>
        <v>Чт</v>
      </c>
      <c r="E2" s="6" t="str">
        <f t="shared" si="0"/>
        <v>Пт</v>
      </c>
      <c r="F2" s="6" t="str">
        <f t="shared" si="0"/>
        <v>Сб</v>
      </c>
      <c r="G2" s="6" t="str">
        <f t="shared" si="0"/>
        <v>Вс</v>
      </c>
      <c r="H2" s="6" t="str">
        <f t="shared" si="0"/>
        <v>Пн</v>
      </c>
      <c r="I2" s="6" t="str">
        <f t="shared" si="0"/>
        <v>Вт</v>
      </c>
      <c r="J2" s="6" t="str">
        <f t="shared" si="0"/>
        <v>Ср</v>
      </c>
      <c r="K2" s="6" t="str">
        <f t="shared" si="0"/>
        <v>Чт</v>
      </c>
      <c r="L2" s="6" t="str">
        <f t="shared" si="0"/>
        <v>Пт</v>
      </c>
      <c r="M2" s="6" t="str">
        <f t="shared" si="0"/>
        <v>Сб</v>
      </c>
      <c r="N2" s="6" t="str">
        <f t="shared" si="0"/>
        <v>Вс</v>
      </c>
      <c r="O2" s="6" t="str">
        <f t="shared" si="0"/>
        <v>Пн</v>
      </c>
      <c r="P2" s="6" t="str">
        <f t="shared" si="0"/>
        <v>Вт</v>
      </c>
      <c r="Q2" s="6" t="str">
        <f t="shared" si="0"/>
        <v>Ср</v>
      </c>
      <c r="R2" s="6" t="str">
        <f t="shared" si="0"/>
        <v>Чт</v>
      </c>
      <c r="S2" s="6" t="str">
        <f t="shared" si="0"/>
        <v>Пт</v>
      </c>
      <c r="T2" s="6" t="str">
        <f t="shared" si="0"/>
        <v>Сб</v>
      </c>
      <c r="U2" s="6" t="str">
        <f t="shared" si="0"/>
        <v>Вс</v>
      </c>
      <c r="V2" s="6" t="str">
        <f t="shared" si="0"/>
        <v>Пн</v>
      </c>
      <c r="W2" s="6" t="str">
        <f t="shared" si="0"/>
        <v>Вт</v>
      </c>
      <c r="X2" s="6" t="str">
        <f t="shared" si="0"/>
        <v>Ср</v>
      </c>
      <c r="Y2" s="6" t="str">
        <f t="shared" si="0"/>
        <v>Чт</v>
      </c>
      <c r="Z2" s="6" t="str">
        <f t="shared" si="0"/>
        <v>Пт</v>
      </c>
      <c r="AA2" s="6" t="str">
        <f t="shared" si="0"/>
        <v>Сб</v>
      </c>
      <c r="AB2" s="6" t="str">
        <f t="shared" si="0"/>
        <v>Вс</v>
      </c>
      <c r="AC2" s="6" t="str">
        <f t="shared" si="0"/>
        <v>Пн</v>
      </c>
      <c r="AD2" s="6" t="str">
        <f t="shared" si="0"/>
        <v>Вт</v>
      </c>
      <c r="AE2" s="7" t="str">
        <f t="shared" si="0"/>
        <v>Ср</v>
      </c>
      <c r="AF2" s="69"/>
      <c r="AG2" s="61"/>
      <c r="AH2" s="63"/>
      <c r="AI2" s="65"/>
    </row>
    <row r="3" spans="1:35" ht="15.75" hidden="1" thickBot="1" x14ac:dyDescent="0.3">
      <c r="A3" s="8" t="s">
        <v>5</v>
      </c>
      <c r="B3" s="9" t="s">
        <v>6</v>
      </c>
      <c r="C3" s="10" t="s">
        <v>7</v>
      </c>
      <c r="D3" s="10" t="s">
        <v>6</v>
      </c>
      <c r="E3" s="10" t="s">
        <v>6</v>
      </c>
      <c r="F3" s="10" t="s">
        <v>6</v>
      </c>
      <c r="G3" s="10" t="s">
        <v>6</v>
      </c>
      <c r="H3" s="10" t="s">
        <v>6</v>
      </c>
      <c r="I3" s="10" t="s">
        <v>7</v>
      </c>
      <c r="J3" s="10" t="s">
        <v>6</v>
      </c>
      <c r="K3" s="10" t="s">
        <v>6</v>
      </c>
      <c r="L3" s="10" t="s">
        <v>6</v>
      </c>
      <c r="M3" s="10" t="s">
        <v>7</v>
      </c>
      <c r="N3" s="10" t="s">
        <v>6</v>
      </c>
      <c r="O3" s="10" t="s">
        <v>7</v>
      </c>
      <c r="P3" s="10" t="s">
        <v>6</v>
      </c>
      <c r="Q3" s="10" t="s">
        <v>6</v>
      </c>
      <c r="R3" s="10" t="s">
        <v>6</v>
      </c>
      <c r="S3" s="10" t="s">
        <v>6</v>
      </c>
      <c r="T3" s="10" t="s">
        <v>6</v>
      </c>
      <c r="U3" s="10" t="s">
        <v>7</v>
      </c>
      <c r="V3" s="10" t="s">
        <v>6</v>
      </c>
      <c r="W3" s="10" t="s">
        <v>6</v>
      </c>
      <c r="X3" s="10" t="s">
        <v>6</v>
      </c>
      <c r="Y3" s="10" t="s">
        <v>6</v>
      </c>
      <c r="Z3" s="10" t="s">
        <v>6</v>
      </c>
      <c r="AA3" s="10" t="s">
        <v>7</v>
      </c>
      <c r="AB3" s="10" t="s">
        <v>6</v>
      </c>
      <c r="AC3" s="10" t="s">
        <v>6</v>
      </c>
      <c r="AD3" s="10" t="s">
        <v>6</v>
      </c>
      <c r="AE3" s="11" t="s">
        <v>6</v>
      </c>
      <c r="AF3" s="12">
        <f>NETWORKDAYS($B$1,$AE$1)</f>
        <v>22</v>
      </c>
      <c r="AG3" s="13">
        <f>AF3*8</f>
        <v>176</v>
      </c>
      <c r="AH3" s="14">
        <f>COUNTIF(B3:AE3,"Р")</f>
        <v>24</v>
      </c>
      <c r="AI3" s="13">
        <f>AH3*8</f>
        <v>192</v>
      </c>
    </row>
    <row r="4" spans="1:35" ht="15.75" hidden="1" thickBot="1" x14ac:dyDescent="0.3">
      <c r="A4" s="15" t="s">
        <v>8</v>
      </c>
      <c r="B4" s="16" t="s">
        <v>9</v>
      </c>
      <c r="C4" s="17"/>
      <c r="D4" s="17" t="s">
        <v>9</v>
      </c>
      <c r="E4" s="17" t="s">
        <v>9</v>
      </c>
      <c r="F4" s="17" t="s">
        <v>9</v>
      </c>
      <c r="G4" s="17" t="s">
        <v>9</v>
      </c>
      <c r="H4" s="17" t="s">
        <v>9</v>
      </c>
      <c r="I4" s="17"/>
      <c r="J4" s="17" t="s">
        <v>9</v>
      </c>
      <c r="K4" s="17" t="s">
        <v>9</v>
      </c>
      <c r="L4" s="17" t="s">
        <v>9</v>
      </c>
      <c r="M4" s="17"/>
      <c r="N4" s="17" t="s">
        <v>9</v>
      </c>
      <c r="O4" s="17"/>
      <c r="P4" s="17" t="s">
        <v>9</v>
      </c>
      <c r="Q4" s="17" t="s">
        <v>9</v>
      </c>
      <c r="R4" s="17" t="s">
        <v>9</v>
      </c>
      <c r="S4" s="17" t="s">
        <v>9</v>
      </c>
      <c r="T4" s="17" t="s">
        <v>9</v>
      </c>
      <c r="U4" s="17"/>
      <c r="V4" s="17" t="s">
        <v>9</v>
      </c>
      <c r="W4" s="17" t="s">
        <v>9</v>
      </c>
      <c r="X4" s="17" t="s">
        <v>9</v>
      </c>
      <c r="Y4" s="17" t="s">
        <v>9</v>
      </c>
      <c r="Z4" s="17" t="s">
        <v>9</v>
      </c>
      <c r="AA4" s="17"/>
      <c r="AB4" s="17" t="s">
        <v>9</v>
      </c>
      <c r="AC4" s="17" t="s">
        <v>9</v>
      </c>
      <c r="AD4" s="17" t="s">
        <v>9</v>
      </c>
      <c r="AE4" s="18" t="s">
        <v>9</v>
      </c>
      <c r="AF4" s="19"/>
      <c r="AG4" s="20"/>
      <c r="AH4" s="21"/>
      <c r="AI4" s="20"/>
    </row>
    <row r="5" spans="1:35" ht="15.75" hidden="1" thickBot="1" x14ac:dyDescent="0.3">
      <c r="A5" s="22" t="s">
        <v>10</v>
      </c>
      <c r="B5" s="23" t="s">
        <v>6</v>
      </c>
      <c r="C5" s="24" t="s">
        <v>6</v>
      </c>
      <c r="D5" s="24" t="s">
        <v>6</v>
      </c>
      <c r="E5" s="24" t="s">
        <v>7</v>
      </c>
      <c r="F5" s="24" t="s">
        <v>6</v>
      </c>
      <c r="G5" s="10" t="s">
        <v>7</v>
      </c>
      <c r="H5" s="24" t="s">
        <v>6</v>
      </c>
      <c r="I5" s="24" t="s">
        <v>6</v>
      </c>
      <c r="J5" s="24" t="s">
        <v>6</v>
      </c>
      <c r="K5" s="24" t="s">
        <v>7</v>
      </c>
      <c r="L5" s="24" t="s">
        <v>6</v>
      </c>
      <c r="M5" s="24" t="s">
        <v>6</v>
      </c>
      <c r="N5" s="24" t="s">
        <v>6</v>
      </c>
      <c r="O5" s="24" t="s">
        <v>6</v>
      </c>
      <c r="P5" s="24" t="s">
        <v>6</v>
      </c>
      <c r="Q5" s="24" t="s">
        <v>7</v>
      </c>
      <c r="R5" s="24" t="s">
        <v>6</v>
      </c>
      <c r="S5" s="24" t="s">
        <v>6</v>
      </c>
      <c r="T5" s="24" t="s">
        <v>6</v>
      </c>
      <c r="U5" s="24" t="s">
        <v>6</v>
      </c>
      <c r="V5" s="24" t="s">
        <v>7</v>
      </c>
      <c r="W5" s="24" t="s">
        <v>6</v>
      </c>
      <c r="X5" s="24" t="s">
        <v>6</v>
      </c>
      <c r="Y5" s="24" t="s">
        <v>6</v>
      </c>
      <c r="Z5" s="24" t="s">
        <v>6</v>
      </c>
      <c r="AA5" s="24" t="s">
        <v>6</v>
      </c>
      <c r="AB5" s="24" t="s">
        <v>7</v>
      </c>
      <c r="AC5" s="24" t="s">
        <v>6</v>
      </c>
      <c r="AD5" s="24" t="s">
        <v>6</v>
      </c>
      <c r="AE5" s="25" t="s">
        <v>6</v>
      </c>
      <c r="AF5" s="26">
        <f>NETWORKDAYS($B$1,$AE$1)</f>
        <v>22</v>
      </c>
      <c r="AG5" s="27">
        <f>AF5*8</f>
        <v>176</v>
      </c>
      <c r="AH5" s="28">
        <f>COUNTIF(B5:AE5,"Р")</f>
        <v>24</v>
      </c>
      <c r="AI5" s="27">
        <f>AH5*8</f>
        <v>192</v>
      </c>
    </row>
    <row r="6" spans="1:35" ht="15.75" hidden="1" thickBot="1" x14ac:dyDescent="0.3">
      <c r="A6" s="29" t="s">
        <v>8</v>
      </c>
      <c r="B6" s="30" t="s">
        <v>11</v>
      </c>
      <c r="C6" s="31" t="s">
        <v>11</v>
      </c>
      <c r="D6" s="31" t="s">
        <v>11</v>
      </c>
      <c r="E6" s="31"/>
      <c r="F6" s="31" t="s">
        <v>11</v>
      </c>
      <c r="G6" s="31"/>
      <c r="H6" s="31" t="s">
        <v>11</v>
      </c>
      <c r="I6" s="31" t="s">
        <v>11</v>
      </c>
      <c r="J6" s="31" t="s">
        <v>11</v>
      </c>
      <c r="K6" s="31"/>
      <c r="L6" s="31" t="s">
        <v>11</v>
      </c>
      <c r="M6" s="31" t="s">
        <v>11</v>
      </c>
      <c r="N6" s="31" t="s">
        <v>11</v>
      </c>
      <c r="O6" s="31" t="s">
        <v>11</v>
      </c>
      <c r="P6" s="31" t="s">
        <v>11</v>
      </c>
      <c r="Q6" s="31"/>
      <c r="R6" s="31" t="s">
        <v>11</v>
      </c>
      <c r="S6" s="31" t="s">
        <v>11</v>
      </c>
      <c r="T6" s="31" t="s">
        <v>11</v>
      </c>
      <c r="U6" s="31" t="s">
        <v>11</v>
      </c>
      <c r="V6" s="31"/>
      <c r="W6" s="31" t="s">
        <v>11</v>
      </c>
      <c r="X6" s="31" t="s">
        <v>11</v>
      </c>
      <c r="Y6" s="31" t="s">
        <v>11</v>
      </c>
      <c r="Z6" s="31" t="s">
        <v>11</v>
      </c>
      <c r="AA6" s="31" t="s">
        <v>11</v>
      </c>
      <c r="AB6" s="31"/>
      <c r="AC6" s="31" t="s">
        <v>11</v>
      </c>
      <c r="AD6" s="31" t="s">
        <v>11</v>
      </c>
      <c r="AE6" s="32" t="s">
        <v>11</v>
      </c>
      <c r="AF6" s="33"/>
      <c r="AG6" s="34"/>
      <c r="AH6" s="35"/>
      <c r="AI6" s="34"/>
    </row>
    <row r="7" spans="1:35" ht="15.75" hidden="1" thickBot="1" x14ac:dyDescent="0.3">
      <c r="A7" s="8" t="s">
        <v>12</v>
      </c>
      <c r="B7" s="9" t="s">
        <v>7</v>
      </c>
      <c r="C7" s="10" t="s">
        <v>6</v>
      </c>
      <c r="D7" s="10" t="s">
        <v>6</v>
      </c>
      <c r="E7" s="10" t="s">
        <v>6</v>
      </c>
      <c r="F7" s="10" t="s">
        <v>6</v>
      </c>
      <c r="G7" s="10" t="s">
        <v>6</v>
      </c>
      <c r="H7" s="10" t="s">
        <v>7</v>
      </c>
      <c r="I7" s="10" t="s">
        <v>6</v>
      </c>
      <c r="J7" s="10" t="s">
        <v>6</v>
      </c>
      <c r="K7" s="10" t="s">
        <v>6</v>
      </c>
      <c r="L7" s="10" t="s">
        <v>6</v>
      </c>
      <c r="M7" s="10" t="s">
        <v>6</v>
      </c>
      <c r="N7" s="10" t="s">
        <v>7</v>
      </c>
      <c r="O7" s="10" t="s">
        <v>6</v>
      </c>
      <c r="P7" s="10" t="s">
        <v>6</v>
      </c>
      <c r="Q7" s="10" t="s">
        <v>6</v>
      </c>
      <c r="R7" s="10" t="s">
        <v>6</v>
      </c>
      <c r="S7" s="10" t="s">
        <v>6</v>
      </c>
      <c r="T7" s="10" t="s">
        <v>7</v>
      </c>
      <c r="U7" s="10" t="s">
        <v>6</v>
      </c>
      <c r="V7" s="10" t="s">
        <v>6</v>
      </c>
      <c r="W7" s="10" t="s">
        <v>6</v>
      </c>
      <c r="X7" s="10" t="s">
        <v>6</v>
      </c>
      <c r="Y7" s="10" t="s">
        <v>6</v>
      </c>
      <c r="Z7" s="10" t="s">
        <v>7</v>
      </c>
      <c r="AA7" s="10" t="s">
        <v>6</v>
      </c>
      <c r="AB7" s="10" t="s">
        <v>6</v>
      </c>
      <c r="AC7" s="10" t="s">
        <v>6</v>
      </c>
      <c r="AD7" s="10" t="s">
        <v>6</v>
      </c>
      <c r="AE7" s="11" t="s">
        <v>7</v>
      </c>
      <c r="AF7" s="12">
        <f>NETWORKDAYS($B$1,$AE$1)</f>
        <v>22</v>
      </c>
      <c r="AG7" s="13">
        <f>AF7*8</f>
        <v>176</v>
      </c>
      <c r="AH7" s="14">
        <f>COUNTIF(B7:AE7,"Р")</f>
        <v>24</v>
      </c>
      <c r="AI7" s="13">
        <f>AH7*8</f>
        <v>192</v>
      </c>
    </row>
    <row r="8" spans="1:35" ht="15.75" hidden="1" thickBot="1" x14ac:dyDescent="0.3">
      <c r="A8" s="15" t="s">
        <v>8</v>
      </c>
      <c r="B8" s="16"/>
      <c r="C8" s="17" t="s">
        <v>13</v>
      </c>
      <c r="D8" s="17" t="s">
        <v>13</v>
      </c>
      <c r="E8" s="17" t="s">
        <v>13</v>
      </c>
      <c r="F8" s="17" t="s">
        <v>13</v>
      </c>
      <c r="G8" s="17" t="s">
        <v>13</v>
      </c>
      <c r="H8" s="17"/>
      <c r="I8" s="17" t="s">
        <v>13</v>
      </c>
      <c r="J8" s="17" t="s">
        <v>13</v>
      </c>
      <c r="K8" s="17" t="s">
        <v>13</v>
      </c>
      <c r="L8" s="17" t="s">
        <v>13</v>
      </c>
      <c r="M8" s="17" t="s">
        <v>13</v>
      </c>
      <c r="N8" s="17"/>
      <c r="O8" s="17" t="s">
        <v>13</v>
      </c>
      <c r="P8" s="17" t="s">
        <v>13</v>
      </c>
      <c r="Q8" s="17" t="s">
        <v>13</v>
      </c>
      <c r="R8" s="17" t="s">
        <v>13</v>
      </c>
      <c r="S8" s="17" t="s">
        <v>13</v>
      </c>
      <c r="T8" s="17"/>
      <c r="U8" s="17" t="s">
        <v>13</v>
      </c>
      <c r="V8" s="17" t="s">
        <v>13</v>
      </c>
      <c r="W8" s="17" t="s">
        <v>13</v>
      </c>
      <c r="X8" s="17" t="s">
        <v>13</v>
      </c>
      <c r="Y8" s="17" t="s">
        <v>13</v>
      </c>
      <c r="Z8" s="17"/>
      <c r="AA8" s="17" t="s">
        <v>13</v>
      </c>
      <c r="AB8" s="17" t="s">
        <v>13</v>
      </c>
      <c r="AC8" s="17" t="s">
        <v>13</v>
      </c>
      <c r="AD8" s="17" t="s">
        <v>13</v>
      </c>
      <c r="AE8" s="18"/>
      <c r="AF8" s="19"/>
      <c r="AG8" s="20"/>
      <c r="AH8" s="21"/>
      <c r="AI8" s="20"/>
    </row>
    <row r="9" spans="1:35" ht="15.75" hidden="1" thickBot="1" x14ac:dyDescent="0.3">
      <c r="A9" s="22" t="s">
        <v>14</v>
      </c>
      <c r="B9" s="23" t="s">
        <v>6</v>
      </c>
      <c r="C9" s="24" t="s">
        <v>6</v>
      </c>
      <c r="D9" s="24" t="s">
        <v>7</v>
      </c>
      <c r="E9" s="24" t="s">
        <v>6</v>
      </c>
      <c r="F9" s="24" t="s">
        <v>6</v>
      </c>
      <c r="G9" s="24" t="s">
        <v>6</v>
      </c>
      <c r="H9" s="24" t="s">
        <v>6</v>
      </c>
      <c r="I9" s="24" t="s">
        <v>6</v>
      </c>
      <c r="J9" s="24" t="s">
        <v>7</v>
      </c>
      <c r="K9" s="24" t="s">
        <v>6</v>
      </c>
      <c r="L9" s="24" t="s">
        <v>6</v>
      </c>
      <c r="M9" s="24" t="s">
        <v>6</v>
      </c>
      <c r="N9" s="24" t="s">
        <v>6</v>
      </c>
      <c r="O9" s="24" t="s">
        <v>6</v>
      </c>
      <c r="P9" s="24" t="s">
        <v>7</v>
      </c>
      <c r="Q9" s="24" t="s">
        <v>6</v>
      </c>
      <c r="R9" s="24" t="s">
        <v>6</v>
      </c>
      <c r="S9" s="24" t="s">
        <v>7</v>
      </c>
      <c r="T9" s="24" t="s">
        <v>6</v>
      </c>
      <c r="U9" s="24" t="s">
        <v>6</v>
      </c>
      <c r="V9" s="24" t="s">
        <v>6</v>
      </c>
      <c r="W9" s="24" t="s">
        <v>7</v>
      </c>
      <c r="X9" s="24" t="s">
        <v>6</v>
      </c>
      <c r="Y9" s="24" t="s">
        <v>6</v>
      </c>
      <c r="Z9" s="24" t="s">
        <v>6</v>
      </c>
      <c r="AA9" s="24" t="s">
        <v>6</v>
      </c>
      <c r="AB9" s="24" t="s">
        <v>6</v>
      </c>
      <c r="AC9" s="24" t="s">
        <v>7</v>
      </c>
      <c r="AD9" s="24" t="s">
        <v>6</v>
      </c>
      <c r="AE9" s="25" t="s">
        <v>6</v>
      </c>
      <c r="AF9" s="26">
        <f>NETWORKDAYS($B$1,$AE$1)</f>
        <v>22</v>
      </c>
      <c r="AG9" s="27">
        <f>AF9*8</f>
        <v>176</v>
      </c>
      <c r="AH9" s="28">
        <f>COUNTIF(B9:AE9,"Р")</f>
        <v>24</v>
      </c>
      <c r="AI9" s="27">
        <f>AH9*8</f>
        <v>192</v>
      </c>
    </row>
    <row r="10" spans="1:35" ht="15.75" hidden="1" thickBot="1" x14ac:dyDescent="0.3">
      <c r="A10" s="29" t="s">
        <v>8</v>
      </c>
      <c r="B10" s="30" t="s">
        <v>15</v>
      </c>
      <c r="C10" s="31" t="s">
        <v>15</v>
      </c>
      <c r="D10" s="31"/>
      <c r="E10" s="31" t="s">
        <v>15</v>
      </c>
      <c r="F10" s="31" t="s">
        <v>15</v>
      </c>
      <c r="G10" s="31" t="s">
        <v>15</v>
      </c>
      <c r="H10" s="31" t="s">
        <v>15</v>
      </c>
      <c r="I10" s="31" t="s">
        <v>15</v>
      </c>
      <c r="J10" s="31"/>
      <c r="K10" s="31" t="s">
        <v>15</v>
      </c>
      <c r="L10" s="31" t="s">
        <v>15</v>
      </c>
      <c r="M10" s="31" t="s">
        <v>15</v>
      </c>
      <c r="N10" s="31" t="s">
        <v>15</v>
      </c>
      <c r="O10" s="31" t="s">
        <v>15</v>
      </c>
      <c r="P10" s="31"/>
      <c r="Q10" s="31" t="s">
        <v>15</v>
      </c>
      <c r="R10" s="31" t="s">
        <v>15</v>
      </c>
      <c r="S10" s="31"/>
      <c r="T10" s="31" t="s">
        <v>15</v>
      </c>
      <c r="U10" s="31" t="s">
        <v>15</v>
      </c>
      <c r="V10" s="31" t="s">
        <v>15</v>
      </c>
      <c r="W10" s="31"/>
      <c r="X10" s="31" t="s">
        <v>15</v>
      </c>
      <c r="Y10" s="31" t="s">
        <v>15</v>
      </c>
      <c r="Z10" s="31" t="s">
        <v>15</v>
      </c>
      <c r="AA10" s="31" t="s">
        <v>15</v>
      </c>
      <c r="AB10" s="31" t="s">
        <v>15</v>
      </c>
      <c r="AC10" s="31"/>
      <c r="AD10" s="31" t="s">
        <v>15</v>
      </c>
      <c r="AE10" s="31" t="s">
        <v>15</v>
      </c>
      <c r="AF10" s="33"/>
      <c r="AG10" s="34"/>
      <c r="AH10" s="35"/>
      <c r="AI10" s="34"/>
    </row>
    <row r="11" spans="1:35" ht="15.75" hidden="1" thickBot="1" x14ac:dyDescent="0.3">
      <c r="A11" s="8" t="s">
        <v>16</v>
      </c>
      <c r="B11" s="9" t="s">
        <v>6</v>
      </c>
      <c r="C11" s="10" t="s">
        <v>6</v>
      </c>
      <c r="D11" s="10" t="s">
        <v>6</v>
      </c>
      <c r="E11" s="10" t="s">
        <v>6</v>
      </c>
      <c r="F11" s="10" t="s">
        <v>7</v>
      </c>
      <c r="G11" s="10" t="s">
        <v>6</v>
      </c>
      <c r="H11" s="10" t="s">
        <v>6</v>
      </c>
      <c r="I11" s="10" t="s">
        <v>6</v>
      </c>
      <c r="J11" s="10" t="s">
        <v>6</v>
      </c>
      <c r="K11" s="10" t="s">
        <v>6</v>
      </c>
      <c r="L11" s="10" t="s">
        <v>7</v>
      </c>
      <c r="M11" s="10" t="s">
        <v>6</v>
      </c>
      <c r="N11" s="10" t="s">
        <v>6</v>
      </c>
      <c r="O11" s="10" t="s">
        <v>6</v>
      </c>
      <c r="P11" s="10" t="s">
        <v>6</v>
      </c>
      <c r="Q11" s="10" t="s">
        <v>6</v>
      </c>
      <c r="R11" s="10" t="s">
        <v>7</v>
      </c>
      <c r="S11" s="10" t="s">
        <v>6</v>
      </c>
      <c r="T11" s="10" t="s">
        <v>6</v>
      </c>
      <c r="U11" s="10" t="s">
        <v>6</v>
      </c>
      <c r="V11" s="10" t="s">
        <v>6</v>
      </c>
      <c r="W11" s="10" t="s">
        <v>6</v>
      </c>
      <c r="X11" s="10" t="s">
        <v>7</v>
      </c>
      <c r="Y11" s="10" t="s">
        <v>7</v>
      </c>
      <c r="Z11" s="10" t="s">
        <v>6</v>
      </c>
      <c r="AA11" s="10" t="s">
        <v>6</v>
      </c>
      <c r="AB11" s="10" t="s">
        <v>6</v>
      </c>
      <c r="AC11" s="10" t="s">
        <v>6</v>
      </c>
      <c r="AD11" s="10" t="s">
        <v>7</v>
      </c>
      <c r="AE11" s="11" t="s">
        <v>6</v>
      </c>
      <c r="AF11" s="12">
        <f>NETWORKDAYS($B$1,$AE$1)</f>
        <v>22</v>
      </c>
      <c r="AG11" s="13">
        <f>AF11*8</f>
        <v>176</v>
      </c>
      <c r="AH11" s="14">
        <f>COUNTIF(B11:AE11,"Р")</f>
        <v>24</v>
      </c>
      <c r="AI11" s="13">
        <f>AH11*8</f>
        <v>192</v>
      </c>
    </row>
    <row r="12" spans="1:35" ht="15.75" hidden="1" thickBot="1" x14ac:dyDescent="0.3">
      <c r="A12" s="15" t="s">
        <v>8</v>
      </c>
      <c r="B12" s="16" t="s">
        <v>13</v>
      </c>
      <c r="C12" s="17" t="s">
        <v>9</v>
      </c>
      <c r="D12" s="17" t="s">
        <v>15</v>
      </c>
      <c r="E12" s="17" t="s">
        <v>11</v>
      </c>
      <c r="F12" s="17"/>
      <c r="G12" s="17" t="s">
        <v>11</v>
      </c>
      <c r="H12" s="17" t="s">
        <v>13</v>
      </c>
      <c r="I12" s="17" t="s">
        <v>9</v>
      </c>
      <c r="J12" s="17" t="s">
        <v>15</v>
      </c>
      <c r="K12" s="17" t="s">
        <v>11</v>
      </c>
      <c r="L12" s="17"/>
      <c r="M12" s="17" t="s">
        <v>9</v>
      </c>
      <c r="N12" s="17" t="s">
        <v>13</v>
      </c>
      <c r="O12" s="17" t="s">
        <v>9</v>
      </c>
      <c r="P12" s="17" t="s">
        <v>15</v>
      </c>
      <c r="Q12" s="17" t="s">
        <v>11</v>
      </c>
      <c r="R12" s="17"/>
      <c r="S12" s="17" t="s">
        <v>15</v>
      </c>
      <c r="T12" s="17" t="s">
        <v>13</v>
      </c>
      <c r="U12" s="17" t="s">
        <v>9</v>
      </c>
      <c r="V12" s="17" t="s">
        <v>11</v>
      </c>
      <c r="W12" s="17" t="s">
        <v>15</v>
      </c>
      <c r="X12" s="17"/>
      <c r="Y12" s="17"/>
      <c r="Z12" s="17" t="s">
        <v>13</v>
      </c>
      <c r="AA12" s="17" t="s">
        <v>9</v>
      </c>
      <c r="AB12" s="17" t="s">
        <v>11</v>
      </c>
      <c r="AC12" s="17" t="s">
        <v>15</v>
      </c>
      <c r="AD12" s="17"/>
      <c r="AE12" s="18" t="s">
        <v>13</v>
      </c>
      <c r="AF12" s="19"/>
      <c r="AG12" s="20"/>
      <c r="AH12" s="21"/>
      <c r="AI12" s="20"/>
    </row>
    <row r="13" spans="1:35" ht="15.75" hidden="1" thickBot="1" x14ac:dyDescent="0.3">
      <c r="A13" s="22" t="s">
        <v>17</v>
      </c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5"/>
      <c r="AF13" s="26">
        <f>NETWORKDAYS($B$1,$AE$1)</f>
        <v>22</v>
      </c>
      <c r="AG13" s="27">
        <f>AF13*8</f>
        <v>176</v>
      </c>
      <c r="AH13" s="28">
        <f>COUNTIF(B13:AE13,"Р")</f>
        <v>0</v>
      </c>
      <c r="AI13" s="27">
        <f>AH13*8</f>
        <v>0</v>
      </c>
    </row>
    <row r="14" spans="1:35" ht="15.75" hidden="1" thickBot="1" x14ac:dyDescent="0.3">
      <c r="A14" s="15" t="s">
        <v>18</v>
      </c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8"/>
      <c r="AF14" s="19">
        <f>NETWORKDAYS($B$1,$AE$1)</f>
        <v>22</v>
      </c>
      <c r="AG14" s="20">
        <f>AF14*8</f>
        <v>176</v>
      </c>
      <c r="AH14" s="21">
        <f>COUNTIF(B14:AE14,"Р")</f>
        <v>0</v>
      </c>
      <c r="AI14" s="20">
        <f>AH14*8</f>
        <v>0</v>
      </c>
    </row>
    <row r="15" spans="1:35" ht="15.75" hidden="1" thickBot="1" x14ac:dyDescent="0.3">
      <c r="A15" s="36" t="s">
        <v>19</v>
      </c>
      <c r="B15" s="14">
        <f>COUNTIF(B3:B12,"Р")</f>
        <v>4</v>
      </c>
      <c r="C15" s="37">
        <f t="shared" ref="C15:AE15" si="1">COUNTIF(C3:C12,"Р")</f>
        <v>4</v>
      </c>
      <c r="D15" s="37">
        <f t="shared" si="1"/>
        <v>4</v>
      </c>
      <c r="E15" s="37">
        <f t="shared" si="1"/>
        <v>4</v>
      </c>
      <c r="F15" s="37">
        <f t="shared" si="1"/>
        <v>4</v>
      </c>
      <c r="G15" s="37">
        <f t="shared" si="1"/>
        <v>4</v>
      </c>
      <c r="H15" s="37">
        <f t="shared" si="1"/>
        <v>4</v>
      </c>
      <c r="I15" s="37">
        <f t="shared" si="1"/>
        <v>4</v>
      </c>
      <c r="J15" s="37">
        <f t="shared" si="1"/>
        <v>4</v>
      </c>
      <c r="K15" s="37">
        <f t="shared" si="1"/>
        <v>4</v>
      </c>
      <c r="L15" s="37">
        <f t="shared" si="1"/>
        <v>4</v>
      </c>
      <c r="M15" s="37">
        <f t="shared" si="1"/>
        <v>4</v>
      </c>
      <c r="N15" s="37">
        <f t="shared" si="1"/>
        <v>4</v>
      </c>
      <c r="O15" s="37">
        <f t="shared" si="1"/>
        <v>4</v>
      </c>
      <c r="P15" s="37">
        <f t="shared" si="1"/>
        <v>4</v>
      </c>
      <c r="Q15" s="37">
        <f t="shared" si="1"/>
        <v>4</v>
      </c>
      <c r="R15" s="37">
        <f t="shared" si="1"/>
        <v>4</v>
      </c>
      <c r="S15" s="37">
        <f t="shared" si="1"/>
        <v>4</v>
      </c>
      <c r="T15" s="37">
        <f t="shared" si="1"/>
        <v>4</v>
      </c>
      <c r="U15" s="37">
        <f t="shared" si="1"/>
        <v>4</v>
      </c>
      <c r="V15" s="37">
        <f t="shared" si="1"/>
        <v>4</v>
      </c>
      <c r="W15" s="37">
        <f t="shared" si="1"/>
        <v>4</v>
      </c>
      <c r="X15" s="37">
        <f t="shared" si="1"/>
        <v>4</v>
      </c>
      <c r="Y15" s="37">
        <f t="shared" si="1"/>
        <v>4</v>
      </c>
      <c r="Z15" s="37">
        <f t="shared" si="1"/>
        <v>4</v>
      </c>
      <c r="AA15" s="37">
        <f t="shared" si="1"/>
        <v>4</v>
      </c>
      <c r="AB15" s="37">
        <f t="shared" si="1"/>
        <v>4</v>
      </c>
      <c r="AC15" s="37">
        <f t="shared" si="1"/>
        <v>4</v>
      </c>
      <c r="AD15" s="37">
        <f t="shared" si="1"/>
        <v>4</v>
      </c>
      <c r="AE15" s="13">
        <f t="shared" si="1"/>
        <v>4</v>
      </c>
    </row>
    <row r="16" spans="1:35" ht="15.75" hidden="1" thickBot="1" x14ac:dyDescent="0.3">
      <c r="A16" s="38" t="s">
        <v>20</v>
      </c>
      <c r="B16" s="21">
        <f>COUNTIF(B3:B12,"В")</f>
        <v>1</v>
      </c>
      <c r="C16" s="39">
        <f t="shared" ref="C16:AE16" si="2">COUNTIF(C3:C12,"В")</f>
        <v>1</v>
      </c>
      <c r="D16" s="39">
        <f t="shared" si="2"/>
        <v>1</v>
      </c>
      <c r="E16" s="39">
        <f t="shared" si="2"/>
        <v>1</v>
      </c>
      <c r="F16" s="39">
        <f t="shared" si="2"/>
        <v>1</v>
      </c>
      <c r="G16" s="39">
        <f t="shared" si="2"/>
        <v>1</v>
      </c>
      <c r="H16" s="39">
        <f t="shared" si="2"/>
        <v>1</v>
      </c>
      <c r="I16" s="39">
        <f t="shared" si="2"/>
        <v>1</v>
      </c>
      <c r="J16" s="39">
        <f t="shared" si="2"/>
        <v>1</v>
      </c>
      <c r="K16" s="39">
        <f t="shared" si="2"/>
        <v>1</v>
      </c>
      <c r="L16" s="39">
        <f t="shared" si="2"/>
        <v>1</v>
      </c>
      <c r="M16" s="39">
        <f t="shared" si="2"/>
        <v>1</v>
      </c>
      <c r="N16" s="39">
        <f t="shared" si="2"/>
        <v>1</v>
      </c>
      <c r="O16" s="39">
        <f t="shared" si="2"/>
        <v>1</v>
      </c>
      <c r="P16" s="39">
        <f t="shared" si="2"/>
        <v>1</v>
      </c>
      <c r="Q16" s="39">
        <f t="shared" si="2"/>
        <v>1</v>
      </c>
      <c r="R16" s="39">
        <f t="shared" si="2"/>
        <v>1</v>
      </c>
      <c r="S16" s="39">
        <f t="shared" si="2"/>
        <v>1</v>
      </c>
      <c r="T16" s="39">
        <f t="shared" si="2"/>
        <v>1</v>
      </c>
      <c r="U16" s="39">
        <f t="shared" si="2"/>
        <v>1</v>
      </c>
      <c r="V16" s="39">
        <f t="shared" si="2"/>
        <v>1</v>
      </c>
      <c r="W16" s="39">
        <f t="shared" si="2"/>
        <v>1</v>
      </c>
      <c r="X16" s="39">
        <f t="shared" si="2"/>
        <v>1</v>
      </c>
      <c r="Y16" s="39">
        <f t="shared" si="2"/>
        <v>1</v>
      </c>
      <c r="Z16" s="39">
        <f t="shared" si="2"/>
        <v>1</v>
      </c>
      <c r="AA16" s="39">
        <f t="shared" si="2"/>
        <v>1</v>
      </c>
      <c r="AB16" s="39">
        <f t="shared" si="2"/>
        <v>1</v>
      </c>
      <c r="AC16" s="39">
        <f t="shared" si="2"/>
        <v>1</v>
      </c>
      <c r="AD16" s="39">
        <f t="shared" si="2"/>
        <v>1</v>
      </c>
      <c r="AE16" s="20">
        <f t="shared" si="2"/>
        <v>1</v>
      </c>
    </row>
    <row r="17" spans="1:35" ht="15.75" hidden="1" thickBot="1" x14ac:dyDescent="0.3"/>
    <row r="18" spans="1:35" ht="15.75" hidden="1" thickBot="1" x14ac:dyDescent="0.3"/>
    <row r="19" spans="1:35" ht="15.75" hidden="1" thickBot="1" x14ac:dyDescent="0.3"/>
    <row r="20" spans="1:35" ht="15.75" hidden="1" thickBot="1" x14ac:dyDescent="0.3"/>
    <row r="21" spans="1:35" ht="15.75" hidden="1" thickBot="1" x14ac:dyDescent="0.3"/>
    <row r="22" spans="1:35" ht="15.75" hidden="1" thickBot="1" x14ac:dyDescent="0.3"/>
    <row r="23" spans="1:35" ht="15.75" hidden="1" thickBot="1" x14ac:dyDescent="0.3"/>
    <row r="24" spans="1:35" ht="15.75" hidden="1" thickBot="1" x14ac:dyDescent="0.3"/>
    <row r="25" spans="1:35" ht="47.25" x14ac:dyDescent="0.25">
      <c r="A25" s="56" t="s">
        <v>0</v>
      </c>
      <c r="B25" s="1">
        <v>42675</v>
      </c>
      <c r="C25" s="1">
        <f>B25+1</f>
        <v>42676</v>
      </c>
      <c r="D25" s="1">
        <f t="shared" ref="D25:AE25" si="3">C25+1</f>
        <v>42677</v>
      </c>
      <c r="E25" s="1">
        <f t="shared" si="3"/>
        <v>42678</v>
      </c>
      <c r="F25" s="1">
        <f t="shared" si="3"/>
        <v>42679</v>
      </c>
      <c r="G25" s="1">
        <f t="shared" si="3"/>
        <v>42680</v>
      </c>
      <c r="H25" s="1">
        <f t="shared" si="3"/>
        <v>42681</v>
      </c>
      <c r="I25" s="1">
        <f t="shared" si="3"/>
        <v>42682</v>
      </c>
      <c r="J25" s="1">
        <f t="shared" si="3"/>
        <v>42683</v>
      </c>
      <c r="K25" s="1">
        <f t="shared" si="3"/>
        <v>42684</v>
      </c>
      <c r="L25" s="1">
        <f t="shared" si="3"/>
        <v>42685</v>
      </c>
      <c r="M25" s="1">
        <f t="shared" si="3"/>
        <v>42686</v>
      </c>
      <c r="N25" s="1">
        <f t="shared" si="3"/>
        <v>42687</v>
      </c>
      <c r="O25" s="1">
        <f t="shared" si="3"/>
        <v>42688</v>
      </c>
      <c r="P25" s="1">
        <f t="shared" si="3"/>
        <v>42689</v>
      </c>
      <c r="Q25" s="1">
        <f t="shared" si="3"/>
        <v>42690</v>
      </c>
      <c r="R25" s="1">
        <f t="shared" si="3"/>
        <v>42691</v>
      </c>
      <c r="S25" s="1">
        <f t="shared" si="3"/>
        <v>42692</v>
      </c>
      <c r="T25" s="1">
        <f t="shared" si="3"/>
        <v>42693</v>
      </c>
      <c r="U25" s="1">
        <f t="shared" si="3"/>
        <v>42694</v>
      </c>
      <c r="V25" s="1">
        <f t="shared" si="3"/>
        <v>42695</v>
      </c>
      <c r="W25" s="1">
        <f t="shared" si="3"/>
        <v>42696</v>
      </c>
      <c r="X25" s="1">
        <f t="shared" si="3"/>
        <v>42697</v>
      </c>
      <c r="Y25" s="1">
        <f t="shared" si="3"/>
        <v>42698</v>
      </c>
      <c r="Z25" s="1">
        <f t="shared" si="3"/>
        <v>42699</v>
      </c>
      <c r="AA25" s="1">
        <f t="shared" si="3"/>
        <v>42700</v>
      </c>
      <c r="AB25" s="1">
        <f t="shared" si="3"/>
        <v>42701</v>
      </c>
      <c r="AC25" s="1">
        <f t="shared" si="3"/>
        <v>42702</v>
      </c>
      <c r="AD25" s="1">
        <f t="shared" si="3"/>
        <v>42703</v>
      </c>
      <c r="AE25" s="40">
        <f t="shared" si="3"/>
        <v>42704</v>
      </c>
      <c r="AF25" s="58" t="s">
        <v>1</v>
      </c>
      <c r="AG25" s="60" t="s">
        <v>2</v>
      </c>
      <c r="AH25" s="62" t="s">
        <v>3</v>
      </c>
      <c r="AI25" s="64" t="s">
        <v>4</v>
      </c>
    </row>
    <row r="26" spans="1:35" ht="15.75" thickBot="1" x14ac:dyDescent="0.3">
      <c r="A26" s="57"/>
      <c r="B26" s="5" t="str">
        <f>TEXT(B25,"ДДД")</f>
        <v>Вт</v>
      </c>
      <c r="C26" s="5" t="str">
        <f t="shared" ref="C26:AE26" si="4">TEXT(C25,"ДДД")</f>
        <v>Ср</v>
      </c>
      <c r="D26" s="5" t="str">
        <f t="shared" si="4"/>
        <v>Чт</v>
      </c>
      <c r="E26" s="5" t="str">
        <f t="shared" si="4"/>
        <v>Пт</v>
      </c>
      <c r="F26" s="5" t="str">
        <f>TEXT(F25,"ДДД")</f>
        <v>Сб</v>
      </c>
      <c r="G26" s="5" t="str">
        <f t="shared" si="4"/>
        <v>Вс</v>
      </c>
      <c r="H26" s="5" t="str">
        <f t="shared" si="4"/>
        <v>Пн</v>
      </c>
      <c r="I26" s="5" t="str">
        <f t="shared" si="4"/>
        <v>Вт</v>
      </c>
      <c r="J26" s="5" t="str">
        <f t="shared" si="4"/>
        <v>Ср</v>
      </c>
      <c r="K26" s="5" t="str">
        <f t="shared" si="4"/>
        <v>Чт</v>
      </c>
      <c r="L26" s="5" t="str">
        <f t="shared" si="4"/>
        <v>Пт</v>
      </c>
      <c r="M26" s="5" t="str">
        <f t="shared" si="4"/>
        <v>Сб</v>
      </c>
      <c r="N26" s="5" t="str">
        <f t="shared" si="4"/>
        <v>Вс</v>
      </c>
      <c r="O26" s="5" t="str">
        <f t="shared" si="4"/>
        <v>Пн</v>
      </c>
      <c r="P26" s="5" t="str">
        <f t="shared" si="4"/>
        <v>Вт</v>
      </c>
      <c r="Q26" s="5" t="str">
        <f t="shared" si="4"/>
        <v>Ср</v>
      </c>
      <c r="R26" s="5" t="str">
        <f t="shared" si="4"/>
        <v>Чт</v>
      </c>
      <c r="S26" s="5" t="str">
        <f t="shared" si="4"/>
        <v>Пт</v>
      </c>
      <c r="T26" s="5" t="str">
        <f t="shared" si="4"/>
        <v>Сб</v>
      </c>
      <c r="U26" s="5" t="str">
        <f t="shared" si="4"/>
        <v>Вс</v>
      </c>
      <c r="V26" s="5" t="str">
        <f t="shared" si="4"/>
        <v>Пн</v>
      </c>
      <c r="W26" s="5" t="str">
        <f t="shared" si="4"/>
        <v>Вт</v>
      </c>
      <c r="X26" s="5" t="str">
        <f t="shared" si="4"/>
        <v>Ср</v>
      </c>
      <c r="Y26" s="5" t="str">
        <f t="shared" si="4"/>
        <v>Чт</v>
      </c>
      <c r="Z26" s="5" t="str">
        <f t="shared" si="4"/>
        <v>Пт</v>
      </c>
      <c r="AA26" s="5" t="str">
        <f t="shared" si="4"/>
        <v>Сб</v>
      </c>
      <c r="AB26" s="5" t="str">
        <f t="shared" si="4"/>
        <v>Вс</v>
      </c>
      <c r="AC26" s="5" t="str">
        <f t="shared" si="4"/>
        <v>Пн</v>
      </c>
      <c r="AD26" s="5" t="str">
        <f t="shared" si="4"/>
        <v>Вт</v>
      </c>
      <c r="AE26" s="41" t="str">
        <f t="shared" si="4"/>
        <v>Ср</v>
      </c>
      <c r="AF26" s="59"/>
      <c r="AG26" s="61"/>
      <c r="AH26" s="63"/>
      <c r="AI26" s="65"/>
    </row>
    <row r="27" spans="1:35" x14ac:dyDescent="0.25">
      <c r="A27" s="42" t="s">
        <v>5</v>
      </c>
      <c r="B27" s="12" t="s">
        <v>6</v>
      </c>
      <c r="C27" s="12" t="s">
        <v>7</v>
      </c>
      <c r="D27" s="12" t="s">
        <v>6</v>
      </c>
      <c r="E27" s="12" t="s">
        <v>6</v>
      </c>
      <c r="F27" s="12" t="s">
        <v>6</v>
      </c>
      <c r="G27" s="12" t="s">
        <v>6</v>
      </c>
      <c r="H27" s="12" t="s">
        <v>6</v>
      </c>
      <c r="I27" s="12" t="s">
        <v>7</v>
      </c>
      <c r="J27" s="12" t="s">
        <v>6</v>
      </c>
      <c r="K27" s="12" t="s">
        <v>6</v>
      </c>
      <c r="L27" s="12" t="s">
        <v>6</v>
      </c>
      <c r="M27" s="12" t="s">
        <v>7</v>
      </c>
      <c r="N27" s="12" t="s">
        <v>6</v>
      </c>
      <c r="O27" s="12" t="s">
        <v>7</v>
      </c>
      <c r="P27" s="12" t="s">
        <v>6</v>
      </c>
      <c r="Q27" s="12" t="s">
        <v>6</v>
      </c>
      <c r="R27" s="12" t="s">
        <v>6</v>
      </c>
      <c r="S27" s="12" t="s">
        <v>6</v>
      </c>
      <c r="T27" s="12" t="s">
        <v>6</v>
      </c>
      <c r="U27" s="12" t="s">
        <v>7</v>
      </c>
      <c r="V27" s="12" t="s">
        <v>6</v>
      </c>
      <c r="W27" s="12" t="s">
        <v>6</v>
      </c>
      <c r="X27" s="12" t="s">
        <v>6</v>
      </c>
      <c r="Y27" s="12" t="s">
        <v>6</v>
      </c>
      <c r="Z27" s="12" t="s">
        <v>6</v>
      </c>
      <c r="AA27" s="12" t="s">
        <v>7</v>
      </c>
      <c r="AB27" s="12" t="s">
        <v>6</v>
      </c>
      <c r="AC27" s="12" t="s">
        <v>6</v>
      </c>
      <c r="AD27" s="12" t="s">
        <v>6</v>
      </c>
      <c r="AE27" s="43" t="s">
        <v>6</v>
      </c>
      <c r="AF27" s="14">
        <f>NETWORKDAYS($B$1,$AE$1)</f>
        <v>22</v>
      </c>
      <c r="AG27" s="13">
        <f>AF27*8</f>
        <v>176</v>
      </c>
      <c r="AH27" s="14">
        <f>COUNTIF(B27:AE27,"Р")</f>
        <v>24</v>
      </c>
      <c r="AI27" s="13">
        <f>AH27*8</f>
        <v>192</v>
      </c>
    </row>
    <row r="28" spans="1:35" ht="15.75" thickBot="1" x14ac:dyDescent="0.3">
      <c r="A28" s="44" t="s">
        <v>8</v>
      </c>
      <c r="B28" s="19" t="s">
        <v>9</v>
      </c>
      <c r="C28" s="19"/>
      <c r="D28" s="19" t="s">
        <v>9</v>
      </c>
      <c r="E28" s="19" t="s">
        <v>9</v>
      </c>
      <c r="F28" s="19" t="s">
        <v>9</v>
      </c>
      <c r="G28" s="19" t="s">
        <v>9</v>
      </c>
      <c r="H28" s="19" t="s">
        <v>9</v>
      </c>
      <c r="I28" s="19"/>
      <c r="J28" s="19" t="s">
        <v>9</v>
      </c>
      <c r="K28" s="19" t="s">
        <v>9</v>
      </c>
      <c r="L28" s="19" t="s">
        <v>9</v>
      </c>
      <c r="M28" s="19"/>
      <c r="N28" s="19" t="s">
        <v>9</v>
      </c>
      <c r="O28" s="19"/>
      <c r="P28" s="19" t="s">
        <v>9</v>
      </c>
      <c r="Q28" s="19" t="s">
        <v>9</v>
      </c>
      <c r="R28" s="19" t="s">
        <v>9</v>
      </c>
      <c r="S28" s="19" t="s">
        <v>9</v>
      </c>
      <c r="T28" s="19" t="s">
        <v>9</v>
      </c>
      <c r="U28" s="19"/>
      <c r="V28" s="19" t="s">
        <v>9</v>
      </c>
      <c r="W28" s="19" t="s">
        <v>9</v>
      </c>
      <c r="X28" s="19" t="s">
        <v>9</v>
      </c>
      <c r="Y28" s="19" t="s">
        <v>9</v>
      </c>
      <c r="Z28" s="19" t="s">
        <v>9</v>
      </c>
      <c r="AA28" s="19"/>
      <c r="AB28" s="19" t="s">
        <v>9</v>
      </c>
      <c r="AC28" s="19" t="s">
        <v>9</v>
      </c>
      <c r="AD28" s="19" t="s">
        <v>9</v>
      </c>
      <c r="AE28" s="45" t="s">
        <v>9</v>
      </c>
      <c r="AF28" s="21"/>
      <c r="AG28" s="20"/>
      <c r="AH28" s="21"/>
      <c r="AI28" s="20"/>
    </row>
    <row r="29" spans="1:35" x14ac:dyDescent="0.25">
      <c r="A29" s="46" t="s">
        <v>10</v>
      </c>
      <c r="B29" s="26" t="s">
        <v>6</v>
      </c>
      <c r="C29" s="26" t="s">
        <v>6</v>
      </c>
      <c r="D29" s="26" t="s">
        <v>6</v>
      </c>
      <c r="E29" s="26" t="s">
        <v>7</v>
      </c>
      <c r="F29" s="26" t="s">
        <v>6</v>
      </c>
      <c r="G29" s="26" t="s">
        <v>7</v>
      </c>
      <c r="H29" s="26" t="s">
        <v>6</v>
      </c>
      <c r="I29" s="26" t="s">
        <v>6</v>
      </c>
      <c r="J29" s="26" t="s">
        <v>6</v>
      </c>
      <c r="K29" s="26" t="s">
        <v>7</v>
      </c>
      <c r="L29" s="26" t="s">
        <v>6</v>
      </c>
      <c r="M29" s="26" t="s">
        <v>6</v>
      </c>
      <c r="N29" s="26" t="s">
        <v>6</v>
      </c>
      <c r="O29" s="26" t="s">
        <v>6</v>
      </c>
      <c r="P29" s="26" t="s">
        <v>6</v>
      </c>
      <c r="Q29" s="26" t="s">
        <v>7</v>
      </c>
      <c r="R29" s="26" t="s">
        <v>6</v>
      </c>
      <c r="S29" s="26" t="s">
        <v>6</v>
      </c>
      <c r="T29" s="26" t="s">
        <v>6</v>
      </c>
      <c r="U29" s="26" t="s">
        <v>6</v>
      </c>
      <c r="V29" s="26" t="s">
        <v>7</v>
      </c>
      <c r="W29" s="26" t="s">
        <v>6</v>
      </c>
      <c r="X29" s="26" t="s">
        <v>6</v>
      </c>
      <c r="Y29" s="26" t="s">
        <v>6</v>
      </c>
      <c r="Z29" s="26" t="s">
        <v>6</v>
      </c>
      <c r="AA29" s="26" t="s">
        <v>6</v>
      </c>
      <c r="AB29" s="26" t="s">
        <v>6</v>
      </c>
      <c r="AC29" s="26" t="s">
        <v>6</v>
      </c>
      <c r="AD29" s="26" t="s">
        <v>7</v>
      </c>
      <c r="AE29" s="47" t="s">
        <v>6</v>
      </c>
      <c r="AF29" s="28">
        <f>NETWORKDAYS($B$1,$AE$1)</f>
        <v>22</v>
      </c>
      <c r="AG29" s="27">
        <f>AF29*8</f>
        <v>176</v>
      </c>
      <c r="AH29" s="28">
        <f>COUNTIF(B29:AE29,"Р")</f>
        <v>24</v>
      </c>
      <c r="AI29" s="27">
        <f>AH29*8</f>
        <v>192</v>
      </c>
    </row>
    <row r="30" spans="1:35" ht="15.75" thickBot="1" x14ac:dyDescent="0.3">
      <c r="A30" s="48" t="s">
        <v>8</v>
      </c>
      <c r="B30" s="33" t="s">
        <v>11</v>
      </c>
      <c r="C30" s="33" t="s">
        <v>11</v>
      </c>
      <c r="D30" s="33" t="s">
        <v>11</v>
      </c>
      <c r="E30" s="33"/>
      <c r="F30" s="33" t="s">
        <v>11</v>
      </c>
      <c r="G30" s="33"/>
      <c r="H30" s="33" t="s">
        <v>11</v>
      </c>
      <c r="I30" s="33" t="s">
        <v>11</v>
      </c>
      <c r="J30" s="33" t="s">
        <v>11</v>
      </c>
      <c r="K30" s="33"/>
      <c r="L30" s="33" t="s">
        <v>11</v>
      </c>
      <c r="M30" s="33" t="s">
        <v>11</v>
      </c>
      <c r="N30" s="33" t="s">
        <v>11</v>
      </c>
      <c r="O30" s="33" t="s">
        <v>11</v>
      </c>
      <c r="P30" s="33" t="s">
        <v>11</v>
      </c>
      <c r="Q30" s="33"/>
      <c r="R30" s="33" t="s">
        <v>11</v>
      </c>
      <c r="S30" s="33" t="s">
        <v>11</v>
      </c>
      <c r="T30" s="33" t="s">
        <v>11</v>
      </c>
      <c r="U30" s="33" t="s">
        <v>11</v>
      </c>
      <c r="V30" s="33"/>
      <c r="W30" s="33" t="s">
        <v>11</v>
      </c>
      <c r="X30" s="33" t="s">
        <v>11</v>
      </c>
      <c r="Y30" s="33" t="s">
        <v>11</v>
      </c>
      <c r="Z30" s="33" t="s">
        <v>11</v>
      </c>
      <c r="AA30" s="33" t="s">
        <v>11</v>
      </c>
      <c r="AB30" s="33" t="s">
        <v>11</v>
      </c>
      <c r="AC30" s="33" t="s">
        <v>11</v>
      </c>
      <c r="AD30" s="33"/>
      <c r="AE30" s="49" t="s">
        <v>11</v>
      </c>
      <c r="AF30" s="35"/>
      <c r="AG30" s="34"/>
      <c r="AH30" s="35"/>
      <c r="AI30" s="34"/>
    </row>
    <row r="31" spans="1:35" x14ac:dyDescent="0.25">
      <c r="A31" s="42" t="s">
        <v>12</v>
      </c>
      <c r="B31" s="12" t="s">
        <v>7</v>
      </c>
      <c r="C31" s="12" t="s">
        <v>6</v>
      </c>
      <c r="D31" s="12" t="s">
        <v>6</v>
      </c>
      <c r="E31" s="12" t="s">
        <v>6</v>
      </c>
      <c r="F31" s="12" t="s">
        <v>6</v>
      </c>
      <c r="G31" s="12" t="s">
        <v>6</v>
      </c>
      <c r="H31" s="12" t="s">
        <v>7</v>
      </c>
      <c r="I31" s="12" t="s">
        <v>6</v>
      </c>
      <c r="J31" s="12" t="s">
        <v>6</v>
      </c>
      <c r="K31" s="12" t="s">
        <v>6</v>
      </c>
      <c r="L31" s="12" t="s">
        <v>6</v>
      </c>
      <c r="M31" s="12" t="s">
        <v>6</v>
      </c>
      <c r="N31" s="12" t="s">
        <v>7</v>
      </c>
      <c r="O31" s="12" t="s">
        <v>6</v>
      </c>
      <c r="P31" s="12" t="s">
        <v>6</v>
      </c>
      <c r="Q31" s="12" t="s">
        <v>6</v>
      </c>
      <c r="R31" s="12" t="s">
        <v>6</v>
      </c>
      <c r="S31" s="12" t="s">
        <v>6</v>
      </c>
      <c r="T31" s="12" t="s">
        <v>7</v>
      </c>
      <c r="U31" s="12" t="s">
        <v>6</v>
      </c>
      <c r="V31" s="12" t="s">
        <v>6</v>
      </c>
      <c r="W31" s="12" t="s">
        <v>6</v>
      </c>
      <c r="X31" s="12" t="s">
        <v>6</v>
      </c>
      <c r="Y31" s="12" t="s">
        <v>6</v>
      </c>
      <c r="Z31" s="12" t="s">
        <v>7</v>
      </c>
      <c r="AA31" s="12" t="s">
        <v>6</v>
      </c>
      <c r="AB31" s="12" t="s">
        <v>6</v>
      </c>
      <c r="AC31" s="12" t="s">
        <v>6</v>
      </c>
      <c r="AD31" s="12" t="s">
        <v>6</v>
      </c>
      <c r="AE31" s="43" t="s">
        <v>7</v>
      </c>
      <c r="AF31" s="14">
        <f>NETWORKDAYS($B$1,$AE$1)</f>
        <v>22</v>
      </c>
      <c r="AG31" s="13">
        <f>AF31*8</f>
        <v>176</v>
      </c>
      <c r="AH31" s="14">
        <f>COUNTIF(B31:AE31,"Р")</f>
        <v>24</v>
      </c>
      <c r="AI31" s="13">
        <f>AH31*8</f>
        <v>192</v>
      </c>
    </row>
    <row r="32" spans="1:35" ht="15.75" thickBot="1" x14ac:dyDescent="0.3">
      <c r="A32" s="44" t="s">
        <v>8</v>
      </c>
      <c r="B32" s="19"/>
      <c r="C32" s="19" t="s">
        <v>13</v>
      </c>
      <c r="D32" s="19" t="s">
        <v>13</v>
      </c>
      <c r="E32" s="19" t="s">
        <v>13</v>
      </c>
      <c r="F32" s="19" t="s">
        <v>13</v>
      </c>
      <c r="G32" s="19" t="s">
        <v>13</v>
      </c>
      <c r="H32" s="19"/>
      <c r="I32" s="19" t="s">
        <v>13</v>
      </c>
      <c r="J32" s="19" t="s">
        <v>13</v>
      </c>
      <c r="K32" s="19" t="s">
        <v>13</v>
      </c>
      <c r="L32" s="19" t="s">
        <v>13</v>
      </c>
      <c r="M32" s="19" t="s">
        <v>13</v>
      </c>
      <c r="N32" s="19"/>
      <c r="O32" s="19" t="s">
        <v>13</v>
      </c>
      <c r="P32" s="19" t="s">
        <v>13</v>
      </c>
      <c r="Q32" s="19" t="s">
        <v>13</v>
      </c>
      <c r="R32" s="19" t="s">
        <v>13</v>
      </c>
      <c r="S32" s="19" t="s">
        <v>13</v>
      </c>
      <c r="T32" s="19"/>
      <c r="U32" s="19" t="s">
        <v>13</v>
      </c>
      <c r="V32" s="19" t="s">
        <v>13</v>
      </c>
      <c r="W32" s="19" t="s">
        <v>13</v>
      </c>
      <c r="X32" s="19" t="s">
        <v>13</v>
      </c>
      <c r="Y32" s="19" t="s">
        <v>13</v>
      </c>
      <c r="Z32" s="19"/>
      <c r="AA32" s="19" t="s">
        <v>13</v>
      </c>
      <c r="AB32" s="19" t="s">
        <v>13</v>
      </c>
      <c r="AC32" s="19" t="s">
        <v>13</v>
      </c>
      <c r="AD32" s="19" t="s">
        <v>13</v>
      </c>
      <c r="AE32" s="45"/>
      <c r="AF32" s="21"/>
      <c r="AG32" s="20"/>
      <c r="AH32" s="21"/>
      <c r="AI32" s="20"/>
    </row>
    <row r="33" spans="1:35" x14ac:dyDescent="0.25">
      <c r="A33" s="46" t="s">
        <v>21</v>
      </c>
      <c r="B33" s="26" t="s">
        <v>6</v>
      </c>
      <c r="C33" s="26" t="s">
        <v>6</v>
      </c>
      <c r="D33" s="26" t="s">
        <v>7</v>
      </c>
      <c r="E33" s="26" t="s">
        <v>6</v>
      </c>
      <c r="F33" s="26" t="s">
        <v>6</v>
      </c>
      <c r="G33" s="26" t="s">
        <v>6</v>
      </c>
      <c r="H33" s="26" t="s">
        <v>6</v>
      </c>
      <c r="I33" s="26" t="s">
        <v>6</v>
      </c>
      <c r="J33" s="26" t="s">
        <v>7</v>
      </c>
      <c r="K33" s="26" t="s">
        <v>6</v>
      </c>
      <c r="L33" s="26" t="s">
        <v>6</v>
      </c>
      <c r="M33" s="26" t="s">
        <v>6</v>
      </c>
      <c r="N33" s="26" t="s">
        <v>6</v>
      </c>
      <c r="O33" s="26" t="s">
        <v>6</v>
      </c>
      <c r="P33" s="26" t="s">
        <v>7</v>
      </c>
      <c r="Q33" s="26" t="s">
        <v>6</v>
      </c>
      <c r="R33" s="26" t="s">
        <v>6</v>
      </c>
      <c r="S33" s="26" t="s">
        <v>7</v>
      </c>
      <c r="T33" s="26" t="s">
        <v>6</v>
      </c>
      <c r="U33" s="26" t="s">
        <v>6</v>
      </c>
      <c r="V33" s="26" t="s">
        <v>6</v>
      </c>
      <c r="W33" s="26" t="s">
        <v>7</v>
      </c>
      <c r="X33" s="26" t="s">
        <v>6</v>
      </c>
      <c r="Y33" s="26" t="s">
        <v>6</v>
      </c>
      <c r="Z33" s="26" t="s">
        <v>6</v>
      </c>
      <c r="AA33" s="26" t="s">
        <v>6</v>
      </c>
      <c r="AB33" s="26" t="s">
        <v>7</v>
      </c>
      <c r="AC33" s="26" t="s">
        <v>6</v>
      </c>
      <c r="AD33" s="26" t="s">
        <v>6</v>
      </c>
      <c r="AE33" s="47" t="s">
        <v>6</v>
      </c>
      <c r="AF33" s="28">
        <f>NETWORKDAYS($B$1,$AE$1)</f>
        <v>22</v>
      </c>
      <c r="AG33" s="27">
        <f>AF33*8</f>
        <v>176</v>
      </c>
      <c r="AH33" s="28">
        <f>COUNTIF(B33:AE33,"Р")</f>
        <v>24</v>
      </c>
      <c r="AI33" s="27">
        <f>AH33*8</f>
        <v>192</v>
      </c>
    </row>
    <row r="34" spans="1:35" ht="15.75" thickBot="1" x14ac:dyDescent="0.3">
      <c r="A34" s="48" t="s">
        <v>8</v>
      </c>
      <c r="B34" s="33" t="s">
        <v>15</v>
      </c>
      <c r="C34" s="33" t="s">
        <v>15</v>
      </c>
      <c r="D34" s="33"/>
      <c r="E34" s="33" t="s">
        <v>15</v>
      </c>
      <c r="F34" s="33" t="s">
        <v>15</v>
      </c>
      <c r="G34" s="33" t="s">
        <v>15</v>
      </c>
      <c r="H34" s="33" t="s">
        <v>15</v>
      </c>
      <c r="I34" s="33" t="s">
        <v>15</v>
      </c>
      <c r="J34" s="33"/>
      <c r="K34" s="33" t="s">
        <v>15</v>
      </c>
      <c r="L34" s="33" t="s">
        <v>15</v>
      </c>
      <c r="M34" s="33" t="s">
        <v>15</v>
      </c>
      <c r="N34" s="33" t="s">
        <v>15</v>
      </c>
      <c r="O34" s="33" t="s">
        <v>15</v>
      </c>
      <c r="P34" s="33"/>
      <c r="Q34" s="33" t="s">
        <v>15</v>
      </c>
      <c r="R34" s="33" t="s">
        <v>15</v>
      </c>
      <c r="S34" s="33"/>
      <c r="T34" s="33" t="s">
        <v>15</v>
      </c>
      <c r="U34" s="33" t="s">
        <v>15</v>
      </c>
      <c r="V34" s="33" t="s">
        <v>15</v>
      </c>
      <c r="W34" s="33"/>
      <c r="X34" s="33" t="s">
        <v>15</v>
      </c>
      <c r="Y34" s="33" t="s">
        <v>15</v>
      </c>
      <c r="Z34" s="33" t="s">
        <v>15</v>
      </c>
      <c r="AA34" s="33" t="s">
        <v>15</v>
      </c>
      <c r="AB34" s="33"/>
      <c r="AC34" s="33" t="s">
        <v>15</v>
      </c>
      <c r="AD34" s="33" t="s">
        <v>15</v>
      </c>
      <c r="AE34" s="49" t="s">
        <v>15</v>
      </c>
      <c r="AF34" s="35"/>
      <c r="AG34" s="34"/>
      <c r="AH34" s="35"/>
      <c r="AI34" s="34"/>
    </row>
    <row r="35" spans="1:35" x14ac:dyDescent="0.25">
      <c r="A35" s="42" t="s">
        <v>22</v>
      </c>
      <c r="B35" s="12" t="s">
        <v>6</v>
      </c>
      <c r="C35" s="12" t="s">
        <v>6</v>
      </c>
      <c r="D35" s="12" t="s">
        <v>6</v>
      </c>
      <c r="E35" s="12" t="s">
        <v>6</v>
      </c>
      <c r="F35" s="12" t="s">
        <v>7</v>
      </c>
      <c r="G35" s="12" t="s">
        <v>6</v>
      </c>
      <c r="H35" s="12" t="s">
        <v>6</v>
      </c>
      <c r="I35" s="12" t="s">
        <v>6</v>
      </c>
      <c r="J35" s="12" t="s">
        <v>6</v>
      </c>
      <c r="K35" s="12" t="s">
        <v>6</v>
      </c>
      <c r="L35" s="12" t="s">
        <v>7</v>
      </c>
      <c r="M35" s="12" t="s">
        <v>6</v>
      </c>
      <c r="N35" s="12" t="s">
        <v>6</v>
      </c>
      <c r="O35" s="12" t="s">
        <v>6</v>
      </c>
      <c r="P35" s="12" t="s">
        <v>6</v>
      </c>
      <c r="Q35" s="12" t="s">
        <v>6</v>
      </c>
      <c r="R35" s="12" t="s">
        <v>7</v>
      </c>
      <c r="S35" s="12" t="s">
        <v>6</v>
      </c>
      <c r="T35" s="12" t="s">
        <v>6</v>
      </c>
      <c r="U35" s="12" t="s">
        <v>6</v>
      </c>
      <c r="V35" s="12" t="s">
        <v>6</v>
      </c>
      <c r="W35" s="12" t="s">
        <v>6</v>
      </c>
      <c r="X35" s="12" t="s">
        <v>7</v>
      </c>
      <c r="Y35" s="12" t="s">
        <v>7</v>
      </c>
      <c r="Z35" s="12" t="s">
        <v>6</v>
      </c>
      <c r="AA35" s="12" t="s">
        <v>6</v>
      </c>
      <c r="AB35" s="12" t="s">
        <v>6</v>
      </c>
      <c r="AC35" s="12" t="s">
        <v>7</v>
      </c>
      <c r="AD35" s="12" t="s">
        <v>6</v>
      </c>
      <c r="AE35" s="43" t="s">
        <v>6</v>
      </c>
      <c r="AF35" s="14">
        <f>NETWORKDAYS($B$1,$AE$1)</f>
        <v>22</v>
      </c>
      <c r="AG35" s="13">
        <f>AF35*8</f>
        <v>176</v>
      </c>
      <c r="AH35" s="14">
        <f>COUNTIF(B35:AE35,"Р")</f>
        <v>24</v>
      </c>
      <c r="AI35" s="13">
        <f>AH35*8</f>
        <v>192</v>
      </c>
    </row>
    <row r="36" spans="1:35" ht="15.75" thickBot="1" x14ac:dyDescent="0.3">
      <c r="A36" s="44" t="s">
        <v>8</v>
      </c>
      <c r="B36" s="55" t="str">
        <f>IFERROR(VLOOKUP(MATCH("в",B27:B34,0),{1,"к";3,"с";5,"м";7,"т"},2,0),"")</f>
        <v>м</v>
      </c>
      <c r="C36" s="55" t="str">
        <f t="array" ref="C36">IFERROR(CHOOSE(MATCH(0,LEN(C27:C34),0)/2,"к","с","м","т"),"")</f>
        <v>к</v>
      </c>
      <c r="D36" s="55" t="str">
        <f t="array" ref="D36">IFERROR(CHOOSE(MATCH(0,LEN(D27:D34),0)/2,"к","с","м","т"),"")</f>
        <v>т</v>
      </c>
      <c r="E36" s="55" t="str">
        <f t="array" ref="E36">IFERROR(CHOOSE(MATCH(0,LEN(E27:E34),0)/2,"к","с","м","т"),"")</f>
        <v>с</v>
      </c>
      <c r="F36" s="55" t="str">
        <f t="array" ref="F36">IFERROR(CHOOSE(MATCH(0,LEN(F27:F34),0)/2,"к","с","м","т"),"")</f>
        <v/>
      </c>
      <c r="G36" s="55" t="str">
        <f t="array" ref="G36">IFERROR(CHOOSE(MATCH(0,LEN(G27:G34),0)/2,"к","с","м","т"),"")</f>
        <v>с</v>
      </c>
      <c r="H36" s="55" t="str">
        <f t="array" ref="H36">IFERROR(CHOOSE(MATCH(0,LEN(H27:H34),0)/2,"к","с","м","т"),"")</f>
        <v>м</v>
      </c>
      <c r="I36" s="55" t="str">
        <f t="array" ref="I36">IFERROR(CHOOSE(MATCH(0,LEN(I27:I34),0)/2,"к","с","м","т"),"")</f>
        <v>к</v>
      </c>
      <c r="J36" s="55" t="str">
        <f t="array" ref="J36">IFERROR(CHOOSE(MATCH(0,LEN(J27:J34),0)/2,"к","с","м","т"),"")</f>
        <v>т</v>
      </c>
      <c r="K36" s="55" t="str">
        <f t="array" ref="K36">IFERROR(CHOOSE(MATCH(0,LEN(K27:K34),0)/2,"к","с","м","т"),"")</f>
        <v>с</v>
      </c>
      <c r="L36" s="55" t="str">
        <f t="array" ref="L36">IFERROR(CHOOSE(MATCH(0,LEN(L27:L34),0)/2,"к","с","м","т"),"")</f>
        <v/>
      </c>
      <c r="M36" s="55" t="str">
        <f t="array" ref="M36">IFERROR(CHOOSE(MATCH(0,LEN(M27:M34),0)/2,"к","с","м","т"),"")</f>
        <v>к</v>
      </c>
      <c r="N36" s="55" t="str">
        <f t="array" ref="N36">IFERROR(CHOOSE(MATCH(0,LEN(N27:N34),0)/2,"к","с","м","т"),"")</f>
        <v>м</v>
      </c>
      <c r="O36" s="55" t="str">
        <f t="array" ref="O36">IFERROR(CHOOSE(MATCH(0,LEN(O27:O34),0)/2,"к","с","м","т"),"")</f>
        <v>к</v>
      </c>
      <c r="P36" s="55" t="str">
        <f t="array" ref="P36">IFERROR(CHOOSE(MATCH(0,LEN(P27:P34),0)/2,"к","с","м","т"),"")</f>
        <v>т</v>
      </c>
      <c r="Q36" s="55" t="str">
        <f t="array" ref="Q36">IFERROR(CHOOSE(MATCH(0,LEN(Q27:Q34),0)/2,"к","с","м","т"),"")</f>
        <v>с</v>
      </c>
      <c r="R36" s="55" t="str">
        <f t="array" ref="R36">IFERROR(CHOOSE(MATCH(0,LEN(R27:R34),0)/2,"к","с","м","т"),"")</f>
        <v/>
      </c>
      <c r="S36" s="55" t="str">
        <f t="array" ref="S36">IFERROR(CHOOSE(MATCH(0,LEN(S27:S34),0)/2,"к","с","м","т"),"")</f>
        <v>т</v>
      </c>
      <c r="T36" s="55" t="str">
        <f t="array" ref="T36">IFERROR(CHOOSE(MATCH(0,LEN(T27:T34),0)/2,"к","с","м","т"),"")</f>
        <v>м</v>
      </c>
      <c r="U36" s="55" t="str">
        <f t="array" ref="U36">IFERROR(CHOOSE(MATCH(0,LEN(U27:U34),0)/2,"к","с","м","т"),"")</f>
        <v>к</v>
      </c>
      <c r="V36" s="55" t="str">
        <f t="array" ref="V36">IFERROR(CHOOSE(MATCH(0,LEN(V27:V34),0)/2,"к","с","м","т"),"")</f>
        <v>с</v>
      </c>
      <c r="W36" s="55" t="str">
        <f t="array" ref="W36">IFERROR(CHOOSE(MATCH(0,LEN(W27:W34),0)/2,"к","с","м","т"),"")</f>
        <v>т</v>
      </c>
      <c r="X36" s="55" t="str">
        <f t="array" ref="X36">IFERROR(CHOOSE(MATCH(0,LEN(X27:X34),0)/2,"к","с","м","т"),"")</f>
        <v/>
      </c>
      <c r="Y36" s="55" t="str">
        <f t="array" ref="Y36">IFERROR(CHOOSE(MATCH(0,LEN(Y27:Y34),0)/2,"к","с","м","т"),"")</f>
        <v/>
      </c>
      <c r="Z36" s="55" t="str">
        <f t="array" ref="Z36">IFERROR(CHOOSE(MATCH(0,LEN(Z27:Z34),0)/2,"к","с","м","т"),"")</f>
        <v>м</v>
      </c>
      <c r="AA36" s="55" t="str">
        <f t="array" ref="AA36">IFERROR(CHOOSE(MATCH(0,LEN(AA27:AA34),0)/2,"к","с","м","т"),"")</f>
        <v>к</v>
      </c>
      <c r="AB36" s="55" t="str">
        <f t="array" ref="AB36">IFERROR(CHOOSE(MATCH(0,LEN(AB27:AB34),0)/2,"к","с","м","т"),"")</f>
        <v>т</v>
      </c>
      <c r="AC36" s="55" t="str">
        <f t="array" ref="AC36">IFERROR(CHOOSE(MATCH(0,LEN(AC27:AC34),0)/2,"к","с","м","т"),"")</f>
        <v/>
      </c>
      <c r="AD36" s="55" t="str">
        <f t="array" ref="AD36">IFERROR(CHOOSE(MATCH(0,LEN(AD27:AD34),0)/2,"к","с","м","т"),"")</f>
        <v>с</v>
      </c>
      <c r="AE36" s="55" t="str">
        <f t="array" ref="AE36">IFERROR(CHOOSE(MATCH(0,LEN(AE27:AE34),0)/2,"к","с","м","т"),"")</f>
        <v>м</v>
      </c>
      <c r="AF36" s="21"/>
      <c r="AG36" s="20"/>
      <c r="AH36" s="21"/>
      <c r="AI36" s="20"/>
    </row>
    <row r="37" spans="1:35" ht="15.75" thickBot="1" x14ac:dyDescent="0.3">
      <c r="A37" s="46" t="s">
        <v>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28">
        <f>NETWORKDAYS($B$1,$AE$1)</f>
        <v>22</v>
      </c>
      <c r="AG37" s="27">
        <f>AF37*8</f>
        <v>176</v>
      </c>
      <c r="AH37" s="28">
        <f>COUNTIF(B37:AE37,"Р")</f>
        <v>0</v>
      </c>
      <c r="AI37" s="27">
        <f>AH37*8</f>
        <v>0</v>
      </c>
    </row>
    <row r="38" spans="1:35" ht="15.75" thickBot="1" x14ac:dyDescent="0.3">
      <c r="A38" s="44" t="s">
        <v>18</v>
      </c>
      <c r="B38" s="12" t="str">
        <f>IF(ISBLANK(B37),"",B37)</f>
        <v/>
      </c>
      <c r="C38" s="12" t="str">
        <f t="shared" ref="C38:AE38" si="5">IF(ISBLANK(C37),"",C37)</f>
        <v/>
      </c>
      <c r="D38" s="12" t="str">
        <f t="shared" si="5"/>
        <v/>
      </c>
      <c r="E38" s="12" t="str">
        <f t="shared" si="5"/>
        <v/>
      </c>
      <c r="F38" s="12" t="str">
        <f t="shared" si="5"/>
        <v/>
      </c>
      <c r="G38" s="12" t="str">
        <f t="shared" si="5"/>
        <v/>
      </c>
      <c r="H38" s="12" t="str">
        <f t="shared" si="5"/>
        <v/>
      </c>
      <c r="I38" s="12" t="str">
        <f t="shared" si="5"/>
        <v/>
      </c>
      <c r="J38" s="12" t="str">
        <f t="shared" si="5"/>
        <v/>
      </c>
      <c r="K38" s="12" t="str">
        <f t="shared" si="5"/>
        <v/>
      </c>
      <c r="L38" s="12" t="str">
        <f t="shared" si="5"/>
        <v/>
      </c>
      <c r="M38" s="12" t="str">
        <f t="shared" si="5"/>
        <v/>
      </c>
      <c r="N38" s="12" t="str">
        <f t="shared" si="5"/>
        <v/>
      </c>
      <c r="O38" s="12" t="str">
        <f t="shared" si="5"/>
        <v/>
      </c>
      <c r="P38" s="12" t="str">
        <f t="shared" si="5"/>
        <v/>
      </c>
      <c r="Q38" s="12" t="str">
        <f t="shared" si="5"/>
        <v/>
      </c>
      <c r="R38" s="12" t="str">
        <f t="shared" si="5"/>
        <v/>
      </c>
      <c r="S38" s="12" t="str">
        <f t="shared" si="5"/>
        <v/>
      </c>
      <c r="T38" s="12" t="str">
        <f t="shared" si="5"/>
        <v/>
      </c>
      <c r="U38" s="12" t="str">
        <f t="shared" si="5"/>
        <v/>
      </c>
      <c r="V38" s="12" t="str">
        <f t="shared" si="5"/>
        <v/>
      </c>
      <c r="W38" s="12" t="str">
        <f t="shared" si="5"/>
        <v/>
      </c>
      <c r="X38" s="12" t="str">
        <f t="shared" si="5"/>
        <v/>
      </c>
      <c r="Y38" s="12" t="str">
        <f t="shared" si="5"/>
        <v/>
      </c>
      <c r="Z38" s="12" t="str">
        <f t="shared" si="5"/>
        <v/>
      </c>
      <c r="AA38" s="12" t="str">
        <f t="shared" si="5"/>
        <v/>
      </c>
      <c r="AB38" s="12" t="str">
        <f t="shared" si="5"/>
        <v/>
      </c>
      <c r="AC38" s="12" t="str">
        <f t="shared" si="5"/>
        <v/>
      </c>
      <c r="AD38" s="12" t="str">
        <f t="shared" si="5"/>
        <v/>
      </c>
      <c r="AE38" s="12" t="str">
        <f t="shared" si="5"/>
        <v/>
      </c>
      <c r="AF38" s="21">
        <f>NETWORKDAYS($B$1,$AE$1)</f>
        <v>22</v>
      </c>
      <c r="AG38" s="20">
        <f>AF38*8</f>
        <v>176</v>
      </c>
      <c r="AH38" s="21">
        <f>COUNTIF(B38:AE38,"Р")</f>
        <v>0</v>
      </c>
      <c r="AI38" s="20">
        <f>AH38*8</f>
        <v>0</v>
      </c>
    </row>
    <row r="39" spans="1:35" ht="15.75" thickBot="1" x14ac:dyDescent="0.3">
      <c r="A39" s="50" t="s">
        <v>19</v>
      </c>
      <c r="B39" s="51">
        <f>COUNTIF(B27:B36,"Р")</f>
        <v>4</v>
      </c>
      <c r="C39" s="51">
        <f t="shared" ref="C39:AE39" si="6">COUNTIF(C27:C36,"Р")</f>
        <v>4</v>
      </c>
      <c r="D39" s="51">
        <f t="shared" si="6"/>
        <v>4</v>
      </c>
      <c r="E39" s="51">
        <f t="shared" si="6"/>
        <v>4</v>
      </c>
      <c r="F39" s="51">
        <f t="shared" si="6"/>
        <v>4</v>
      </c>
      <c r="G39" s="51">
        <f t="shared" si="6"/>
        <v>4</v>
      </c>
      <c r="H39" s="51">
        <f t="shared" si="6"/>
        <v>4</v>
      </c>
      <c r="I39" s="51">
        <f t="shared" si="6"/>
        <v>4</v>
      </c>
      <c r="J39" s="51">
        <f t="shared" si="6"/>
        <v>4</v>
      </c>
      <c r="K39" s="51">
        <f t="shared" si="6"/>
        <v>4</v>
      </c>
      <c r="L39" s="51">
        <f t="shared" si="6"/>
        <v>4</v>
      </c>
      <c r="M39" s="51">
        <f t="shared" si="6"/>
        <v>4</v>
      </c>
      <c r="N39" s="51">
        <f t="shared" si="6"/>
        <v>4</v>
      </c>
      <c r="O39" s="51">
        <f t="shared" si="6"/>
        <v>4</v>
      </c>
      <c r="P39" s="51">
        <f t="shared" si="6"/>
        <v>4</v>
      </c>
      <c r="Q39" s="51">
        <f t="shared" si="6"/>
        <v>4</v>
      </c>
      <c r="R39" s="51">
        <f t="shared" si="6"/>
        <v>4</v>
      </c>
      <c r="S39" s="51">
        <f t="shared" si="6"/>
        <v>4</v>
      </c>
      <c r="T39" s="51">
        <f t="shared" si="6"/>
        <v>4</v>
      </c>
      <c r="U39" s="51">
        <f t="shared" si="6"/>
        <v>4</v>
      </c>
      <c r="V39" s="51">
        <f t="shared" si="6"/>
        <v>4</v>
      </c>
      <c r="W39" s="51">
        <f t="shared" si="6"/>
        <v>4</v>
      </c>
      <c r="X39" s="51">
        <f t="shared" si="6"/>
        <v>4</v>
      </c>
      <c r="Y39" s="51">
        <f t="shared" si="6"/>
        <v>4</v>
      </c>
      <c r="Z39" s="51">
        <f t="shared" si="6"/>
        <v>4</v>
      </c>
      <c r="AA39" s="51">
        <f t="shared" si="6"/>
        <v>4</v>
      </c>
      <c r="AB39" s="51">
        <f t="shared" si="6"/>
        <v>4</v>
      </c>
      <c r="AC39" s="51">
        <f t="shared" si="6"/>
        <v>4</v>
      </c>
      <c r="AD39" s="51">
        <f t="shared" si="6"/>
        <v>4</v>
      </c>
      <c r="AE39" s="52">
        <f t="shared" si="6"/>
        <v>4</v>
      </c>
    </row>
    <row r="40" spans="1:35" ht="15.75" thickBot="1" x14ac:dyDescent="0.3">
      <c r="A40" s="38" t="s">
        <v>20</v>
      </c>
      <c r="B40" s="53">
        <f>COUNTIF(B27:B36,"В")</f>
        <v>1</v>
      </c>
      <c r="C40" s="53">
        <f t="shared" ref="C40:AE40" si="7">COUNTIF(C27:C36,"В")</f>
        <v>1</v>
      </c>
      <c r="D40" s="53">
        <f t="shared" si="7"/>
        <v>1</v>
      </c>
      <c r="E40" s="53">
        <f t="shared" si="7"/>
        <v>1</v>
      </c>
      <c r="F40" s="53">
        <f t="shared" si="7"/>
        <v>1</v>
      </c>
      <c r="G40" s="53">
        <f t="shared" si="7"/>
        <v>1</v>
      </c>
      <c r="H40" s="53">
        <f t="shared" si="7"/>
        <v>1</v>
      </c>
      <c r="I40" s="53">
        <f t="shared" si="7"/>
        <v>1</v>
      </c>
      <c r="J40" s="53">
        <f t="shared" si="7"/>
        <v>1</v>
      </c>
      <c r="K40" s="53">
        <f t="shared" si="7"/>
        <v>1</v>
      </c>
      <c r="L40" s="53">
        <f t="shared" si="7"/>
        <v>1</v>
      </c>
      <c r="M40" s="53">
        <f t="shared" si="7"/>
        <v>1</v>
      </c>
      <c r="N40" s="53">
        <f t="shared" si="7"/>
        <v>1</v>
      </c>
      <c r="O40" s="53">
        <f t="shared" si="7"/>
        <v>1</v>
      </c>
      <c r="P40" s="53">
        <f t="shared" si="7"/>
        <v>1</v>
      </c>
      <c r="Q40" s="53">
        <f t="shared" si="7"/>
        <v>1</v>
      </c>
      <c r="R40" s="53">
        <f t="shared" si="7"/>
        <v>1</v>
      </c>
      <c r="S40" s="53">
        <f t="shared" si="7"/>
        <v>1</v>
      </c>
      <c r="T40" s="53">
        <f t="shared" si="7"/>
        <v>1</v>
      </c>
      <c r="U40" s="53">
        <f t="shared" si="7"/>
        <v>1</v>
      </c>
      <c r="V40" s="53">
        <f t="shared" si="7"/>
        <v>1</v>
      </c>
      <c r="W40" s="53">
        <f t="shared" si="7"/>
        <v>1</v>
      </c>
      <c r="X40" s="53">
        <f t="shared" si="7"/>
        <v>1</v>
      </c>
      <c r="Y40" s="53">
        <f t="shared" si="7"/>
        <v>1</v>
      </c>
      <c r="Z40" s="53">
        <f t="shared" si="7"/>
        <v>1</v>
      </c>
      <c r="AA40" s="53">
        <f t="shared" si="7"/>
        <v>1</v>
      </c>
      <c r="AB40" s="53">
        <f t="shared" si="7"/>
        <v>1</v>
      </c>
      <c r="AC40" s="53">
        <f t="shared" si="7"/>
        <v>1</v>
      </c>
      <c r="AD40" s="53">
        <f t="shared" si="7"/>
        <v>1</v>
      </c>
      <c r="AE40" s="54">
        <f t="shared" si="7"/>
        <v>1</v>
      </c>
    </row>
  </sheetData>
  <mergeCells count="10">
    <mergeCell ref="A1:A2"/>
    <mergeCell ref="AF1:AF2"/>
    <mergeCell ref="AG1:AG2"/>
    <mergeCell ref="AH1:AH2"/>
    <mergeCell ref="AI1:AI2"/>
    <mergeCell ref="A25:A26"/>
    <mergeCell ref="AF25:AF26"/>
    <mergeCell ref="AG25:AG26"/>
    <mergeCell ref="AH25:AH26"/>
    <mergeCell ref="AI25:AI26"/>
  </mergeCells>
  <conditionalFormatting sqref="B1:B14">
    <cfRule type="expression" dxfId="30" priority="15" stopIfTrue="1">
      <formula>OR(B$2="Сб",B$2="Вс")</formula>
    </cfRule>
  </conditionalFormatting>
  <conditionalFormatting sqref="C1:AE14">
    <cfRule type="expression" dxfId="29" priority="14" stopIfTrue="1">
      <formula>OR(C$2="Сб",C$2="Вс")</formula>
    </cfRule>
  </conditionalFormatting>
  <conditionalFormatting sqref="B16:AE16">
    <cfRule type="expression" dxfId="28" priority="13">
      <formula>B16&gt;2</formula>
    </cfRule>
  </conditionalFormatting>
  <conditionalFormatting sqref="B15:AE15">
    <cfRule type="expression" dxfId="27" priority="11">
      <formula>B15=5</formula>
    </cfRule>
    <cfRule type="expression" dxfId="26" priority="12">
      <formula>B15&lt;=3</formula>
    </cfRule>
  </conditionalFormatting>
  <conditionalFormatting sqref="B40">
    <cfRule type="expression" dxfId="25" priority="10">
      <formula>B40&gt;2</formula>
    </cfRule>
  </conditionalFormatting>
  <conditionalFormatting sqref="B39">
    <cfRule type="expression" dxfId="24" priority="8">
      <formula>B39=5</formula>
    </cfRule>
    <cfRule type="expression" dxfId="23" priority="9">
      <formula>B39&lt;=3</formula>
    </cfRule>
  </conditionalFormatting>
  <conditionalFormatting sqref="B25:B40 C37:AE38">
    <cfRule type="expression" dxfId="22" priority="7">
      <formula>OR(B$26="СБ",B$26="Вс")</formula>
    </cfRule>
  </conditionalFormatting>
  <conditionalFormatting sqref="C40:AE40">
    <cfRule type="expression" dxfId="21" priority="6">
      <formula>C40&gt;2</formula>
    </cfRule>
  </conditionalFormatting>
  <conditionalFormatting sqref="C39:AE39">
    <cfRule type="expression" dxfId="20" priority="4">
      <formula>C39=5</formula>
    </cfRule>
    <cfRule type="expression" dxfId="19" priority="5">
      <formula>C39&lt;=3</formula>
    </cfRule>
  </conditionalFormatting>
  <conditionalFormatting sqref="C25:AE40 B36">
    <cfRule type="expression" dxfId="18" priority="3">
      <formula>OR(B$26="СБ",B$26="Вс")</formula>
    </cfRule>
  </conditionalFormatting>
  <conditionalFormatting sqref="B27:AE38">
    <cfRule type="containsText" dxfId="17" priority="2" operator="containsText" text="в">
      <formula>NOT(ISERROR(SEARCH("в",B27)))</formula>
    </cfRule>
  </conditionalFormatting>
  <conditionalFormatting sqref="B36:AE36">
    <cfRule type="expression" dxfId="16" priority="1">
      <formula>OR(B$26="СБ",B$26="Вс")</formula>
    </cfRule>
  </conditionalFormatting>
  <pageMargins left="0.19685039370078741" right="0.19685039370078741" top="0.74803149606299213" bottom="0.74803149606299213" header="0.31496062992125984" footer="0.31496062992125984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tabSelected="1" topLeftCell="A25" workbookViewId="0">
      <selection activeCell="AJ27" sqref="AJ27"/>
    </sheetView>
  </sheetViews>
  <sheetFormatPr defaultRowHeight="15" x14ac:dyDescent="0.25"/>
  <cols>
    <col min="1" max="1" width="15.140625" style="4" customWidth="1"/>
    <col min="2" max="31" width="2.85546875" style="4" customWidth="1"/>
    <col min="32" max="33" width="5" style="4" bestFit="1" customWidth="1"/>
    <col min="34" max="35" width="5" style="4" customWidth="1"/>
    <col min="36" max="16384" width="9.140625" style="4"/>
  </cols>
  <sheetData>
    <row r="1" spans="1:35" ht="48" hidden="1" thickBot="1" x14ac:dyDescent="0.3">
      <c r="A1" s="66" t="s">
        <v>0</v>
      </c>
      <c r="B1" s="1">
        <v>42675</v>
      </c>
      <c r="C1" s="2">
        <v>42676</v>
      </c>
      <c r="D1" s="2">
        <v>42677</v>
      </c>
      <c r="E1" s="2">
        <v>42678</v>
      </c>
      <c r="F1" s="2">
        <v>42679</v>
      </c>
      <c r="G1" s="2">
        <v>42680</v>
      </c>
      <c r="H1" s="2">
        <v>42681</v>
      </c>
      <c r="I1" s="2">
        <v>42682</v>
      </c>
      <c r="J1" s="2">
        <v>42683</v>
      </c>
      <c r="K1" s="2">
        <v>42684</v>
      </c>
      <c r="L1" s="2">
        <v>42685</v>
      </c>
      <c r="M1" s="2">
        <v>42686</v>
      </c>
      <c r="N1" s="2">
        <v>42687</v>
      </c>
      <c r="O1" s="2">
        <v>42688</v>
      </c>
      <c r="P1" s="2">
        <v>42689</v>
      </c>
      <c r="Q1" s="2">
        <v>42690</v>
      </c>
      <c r="R1" s="2">
        <v>42691</v>
      </c>
      <c r="S1" s="2">
        <v>42692</v>
      </c>
      <c r="T1" s="2">
        <v>42693</v>
      </c>
      <c r="U1" s="2">
        <v>42694</v>
      </c>
      <c r="V1" s="2">
        <v>42695</v>
      </c>
      <c r="W1" s="2">
        <v>42696</v>
      </c>
      <c r="X1" s="2">
        <v>42697</v>
      </c>
      <c r="Y1" s="2">
        <v>42698</v>
      </c>
      <c r="Z1" s="2">
        <v>42699</v>
      </c>
      <c r="AA1" s="2">
        <v>42700</v>
      </c>
      <c r="AB1" s="2">
        <v>42701</v>
      </c>
      <c r="AC1" s="2">
        <v>42702</v>
      </c>
      <c r="AD1" s="2">
        <v>42703</v>
      </c>
      <c r="AE1" s="3">
        <v>42704</v>
      </c>
      <c r="AF1" s="68" t="s">
        <v>1</v>
      </c>
      <c r="AG1" s="60" t="s">
        <v>2</v>
      </c>
      <c r="AH1" s="62" t="s">
        <v>3</v>
      </c>
      <c r="AI1" s="64" t="s">
        <v>4</v>
      </c>
    </row>
    <row r="2" spans="1:35" ht="15.75" hidden="1" thickBot="1" x14ac:dyDescent="0.3">
      <c r="A2" s="67"/>
      <c r="B2" s="5" t="str">
        <f>TEXT(B1,"ДДД")</f>
        <v>Вт</v>
      </c>
      <c r="C2" s="6" t="str">
        <f t="shared" ref="C2:AE2" si="0">TEXT(C1,"ДДД")</f>
        <v>Ср</v>
      </c>
      <c r="D2" s="6" t="str">
        <f t="shared" si="0"/>
        <v>Чт</v>
      </c>
      <c r="E2" s="6" t="str">
        <f t="shared" si="0"/>
        <v>Пт</v>
      </c>
      <c r="F2" s="6" t="str">
        <f t="shared" si="0"/>
        <v>Сб</v>
      </c>
      <c r="G2" s="6" t="str">
        <f t="shared" si="0"/>
        <v>Вс</v>
      </c>
      <c r="H2" s="6" t="str">
        <f t="shared" si="0"/>
        <v>Пн</v>
      </c>
      <c r="I2" s="6" t="str">
        <f t="shared" si="0"/>
        <v>Вт</v>
      </c>
      <c r="J2" s="6" t="str">
        <f t="shared" si="0"/>
        <v>Ср</v>
      </c>
      <c r="K2" s="6" t="str">
        <f t="shared" si="0"/>
        <v>Чт</v>
      </c>
      <c r="L2" s="6" t="str">
        <f t="shared" si="0"/>
        <v>Пт</v>
      </c>
      <c r="M2" s="6" t="str">
        <f t="shared" si="0"/>
        <v>Сб</v>
      </c>
      <c r="N2" s="6" t="str">
        <f t="shared" si="0"/>
        <v>Вс</v>
      </c>
      <c r="O2" s="6" t="str">
        <f t="shared" si="0"/>
        <v>Пн</v>
      </c>
      <c r="P2" s="6" t="str">
        <f t="shared" si="0"/>
        <v>Вт</v>
      </c>
      <c r="Q2" s="6" t="str">
        <f t="shared" si="0"/>
        <v>Ср</v>
      </c>
      <c r="R2" s="6" t="str">
        <f t="shared" si="0"/>
        <v>Чт</v>
      </c>
      <c r="S2" s="6" t="str">
        <f t="shared" si="0"/>
        <v>Пт</v>
      </c>
      <c r="T2" s="6" t="str">
        <f t="shared" si="0"/>
        <v>Сб</v>
      </c>
      <c r="U2" s="6" t="str">
        <f t="shared" si="0"/>
        <v>Вс</v>
      </c>
      <c r="V2" s="6" t="str">
        <f t="shared" si="0"/>
        <v>Пн</v>
      </c>
      <c r="W2" s="6" t="str">
        <f t="shared" si="0"/>
        <v>Вт</v>
      </c>
      <c r="X2" s="6" t="str">
        <f t="shared" si="0"/>
        <v>Ср</v>
      </c>
      <c r="Y2" s="6" t="str">
        <f t="shared" si="0"/>
        <v>Чт</v>
      </c>
      <c r="Z2" s="6" t="str">
        <f t="shared" si="0"/>
        <v>Пт</v>
      </c>
      <c r="AA2" s="6" t="str">
        <f t="shared" si="0"/>
        <v>Сб</v>
      </c>
      <c r="AB2" s="6" t="str">
        <f t="shared" si="0"/>
        <v>Вс</v>
      </c>
      <c r="AC2" s="6" t="str">
        <f t="shared" si="0"/>
        <v>Пн</v>
      </c>
      <c r="AD2" s="6" t="str">
        <f t="shared" si="0"/>
        <v>Вт</v>
      </c>
      <c r="AE2" s="7" t="str">
        <f t="shared" si="0"/>
        <v>Ср</v>
      </c>
      <c r="AF2" s="69"/>
      <c r="AG2" s="61"/>
      <c r="AH2" s="63"/>
      <c r="AI2" s="65"/>
    </row>
    <row r="3" spans="1:35" ht="15.75" hidden="1" thickBot="1" x14ac:dyDescent="0.3">
      <c r="A3" s="8" t="s">
        <v>5</v>
      </c>
      <c r="B3" s="9" t="s">
        <v>6</v>
      </c>
      <c r="C3" s="10" t="s">
        <v>7</v>
      </c>
      <c r="D3" s="10" t="s">
        <v>6</v>
      </c>
      <c r="E3" s="10" t="s">
        <v>6</v>
      </c>
      <c r="F3" s="10" t="s">
        <v>6</v>
      </c>
      <c r="G3" s="10" t="s">
        <v>6</v>
      </c>
      <c r="H3" s="10" t="s">
        <v>6</v>
      </c>
      <c r="I3" s="10" t="s">
        <v>7</v>
      </c>
      <c r="J3" s="10" t="s">
        <v>6</v>
      </c>
      <c r="K3" s="10" t="s">
        <v>6</v>
      </c>
      <c r="L3" s="10" t="s">
        <v>6</v>
      </c>
      <c r="M3" s="10" t="s">
        <v>7</v>
      </c>
      <c r="N3" s="10" t="s">
        <v>6</v>
      </c>
      <c r="O3" s="10" t="s">
        <v>7</v>
      </c>
      <c r="P3" s="10" t="s">
        <v>6</v>
      </c>
      <c r="Q3" s="10" t="s">
        <v>6</v>
      </c>
      <c r="R3" s="10" t="s">
        <v>6</v>
      </c>
      <c r="S3" s="10" t="s">
        <v>6</v>
      </c>
      <c r="T3" s="10" t="s">
        <v>6</v>
      </c>
      <c r="U3" s="10" t="s">
        <v>7</v>
      </c>
      <c r="V3" s="10" t="s">
        <v>6</v>
      </c>
      <c r="W3" s="10" t="s">
        <v>6</v>
      </c>
      <c r="X3" s="10" t="s">
        <v>6</v>
      </c>
      <c r="Y3" s="10" t="s">
        <v>6</v>
      </c>
      <c r="Z3" s="10" t="s">
        <v>6</v>
      </c>
      <c r="AA3" s="10" t="s">
        <v>7</v>
      </c>
      <c r="AB3" s="10" t="s">
        <v>6</v>
      </c>
      <c r="AC3" s="10" t="s">
        <v>6</v>
      </c>
      <c r="AD3" s="10" t="s">
        <v>6</v>
      </c>
      <c r="AE3" s="11" t="s">
        <v>6</v>
      </c>
      <c r="AF3" s="12">
        <f>NETWORKDAYS($B$1,$AE$1)</f>
        <v>22</v>
      </c>
      <c r="AG3" s="13">
        <f>AF3*8</f>
        <v>176</v>
      </c>
      <c r="AH3" s="14">
        <f>COUNTIF(B3:AE3,"Р")</f>
        <v>24</v>
      </c>
      <c r="AI3" s="13">
        <f>AH3*8</f>
        <v>192</v>
      </c>
    </row>
    <row r="4" spans="1:35" ht="15.75" hidden="1" thickBot="1" x14ac:dyDescent="0.3">
      <c r="A4" s="15" t="s">
        <v>8</v>
      </c>
      <c r="B4" s="16" t="s">
        <v>9</v>
      </c>
      <c r="C4" s="17"/>
      <c r="D4" s="17" t="s">
        <v>9</v>
      </c>
      <c r="E4" s="17" t="s">
        <v>9</v>
      </c>
      <c r="F4" s="17" t="s">
        <v>9</v>
      </c>
      <c r="G4" s="17" t="s">
        <v>9</v>
      </c>
      <c r="H4" s="17" t="s">
        <v>9</v>
      </c>
      <c r="I4" s="17"/>
      <c r="J4" s="17" t="s">
        <v>9</v>
      </c>
      <c r="K4" s="17" t="s">
        <v>9</v>
      </c>
      <c r="L4" s="17" t="s">
        <v>9</v>
      </c>
      <c r="M4" s="17"/>
      <c r="N4" s="17" t="s">
        <v>9</v>
      </c>
      <c r="O4" s="17"/>
      <c r="P4" s="17" t="s">
        <v>9</v>
      </c>
      <c r="Q4" s="17" t="s">
        <v>9</v>
      </c>
      <c r="R4" s="17" t="s">
        <v>9</v>
      </c>
      <c r="S4" s="17" t="s">
        <v>9</v>
      </c>
      <c r="T4" s="17" t="s">
        <v>9</v>
      </c>
      <c r="U4" s="17"/>
      <c r="V4" s="17" t="s">
        <v>9</v>
      </c>
      <c r="W4" s="17" t="s">
        <v>9</v>
      </c>
      <c r="X4" s="17" t="s">
        <v>9</v>
      </c>
      <c r="Y4" s="17" t="s">
        <v>9</v>
      </c>
      <c r="Z4" s="17" t="s">
        <v>9</v>
      </c>
      <c r="AA4" s="17"/>
      <c r="AB4" s="17" t="s">
        <v>9</v>
      </c>
      <c r="AC4" s="17" t="s">
        <v>9</v>
      </c>
      <c r="AD4" s="17" t="s">
        <v>9</v>
      </c>
      <c r="AE4" s="18" t="s">
        <v>9</v>
      </c>
      <c r="AF4" s="19"/>
      <c r="AG4" s="20"/>
      <c r="AH4" s="21"/>
      <c r="AI4" s="20"/>
    </row>
    <row r="5" spans="1:35" ht="15.75" hidden="1" thickBot="1" x14ac:dyDescent="0.3">
      <c r="A5" s="22" t="s">
        <v>10</v>
      </c>
      <c r="B5" s="23" t="s">
        <v>6</v>
      </c>
      <c r="C5" s="24" t="s">
        <v>6</v>
      </c>
      <c r="D5" s="24" t="s">
        <v>6</v>
      </c>
      <c r="E5" s="24" t="s">
        <v>7</v>
      </c>
      <c r="F5" s="24" t="s">
        <v>6</v>
      </c>
      <c r="G5" s="10" t="s">
        <v>7</v>
      </c>
      <c r="H5" s="24" t="s">
        <v>6</v>
      </c>
      <c r="I5" s="24" t="s">
        <v>6</v>
      </c>
      <c r="J5" s="24" t="s">
        <v>6</v>
      </c>
      <c r="K5" s="24" t="s">
        <v>7</v>
      </c>
      <c r="L5" s="24" t="s">
        <v>6</v>
      </c>
      <c r="M5" s="24" t="s">
        <v>6</v>
      </c>
      <c r="N5" s="24" t="s">
        <v>6</v>
      </c>
      <c r="O5" s="24" t="s">
        <v>6</v>
      </c>
      <c r="P5" s="24" t="s">
        <v>6</v>
      </c>
      <c r="Q5" s="24" t="s">
        <v>7</v>
      </c>
      <c r="R5" s="24" t="s">
        <v>6</v>
      </c>
      <c r="S5" s="24" t="s">
        <v>6</v>
      </c>
      <c r="T5" s="24" t="s">
        <v>6</v>
      </c>
      <c r="U5" s="24" t="s">
        <v>6</v>
      </c>
      <c r="V5" s="24" t="s">
        <v>7</v>
      </c>
      <c r="W5" s="24" t="s">
        <v>6</v>
      </c>
      <c r="X5" s="24" t="s">
        <v>6</v>
      </c>
      <c r="Y5" s="24" t="s">
        <v>6</v>
      </c>
      <c r="Z5" s="24" t="s">
        <v>6</v>
      </c>
      <c r="AA5" s="24" t="s">
        <v>6</v>
      </c>
      <c r="AB5" s="24" t="s">
        <v>7</v>
      </c>
      <c r="AC5" s="24" t="s">
        <v>6</v>
      </c>
      <c r="AD5" s="24" t="s">
        <v>6</v>
      </c>
      <c r="AE5" s="25" t="s">
        <v>6</v>
      </c>
      <c r="AF5" s="26">
        <f>NETWORKDAYS($B$1,$AE$1)</f>
        <v>22</v>
      </c>
      <c r="AG5" s="27">
        <f>AF5*8</f>
        <v>176</v>
      </c>
      <c r="AH5" s="28">
        <f>COUNTIF(B5:AE5,"Р")</f>
        <v>24</v>
      </c>
      <c r="AI5" s="27">
        <f>AH5*8</f>
        <v>192</v>
      </c>
    </row>
    <row r="6" spans="1:35" ht="15.75" hidden="1" thickBot="1" x14ac:dyDescent="0.3">
      <c r="A6" s="29" t="s">
        <v>8</v>
      </c>
      <c r="B6" s="30" t="s">
        <v>11</v>
      </c>
      <c r="C6" s="31" t="s">
        <v>11</v>
      </c>
      <c r="D6" s="31" t="s">
        <v>11</v>
      </c>
      <c r="E6" s="31"/>
      <c r="F6" s="31" t="s">
        <v>11</v>
      </c>
      <c r="G6" s="31"/>
      <c r="H6" s="31" t="s">
        <v>11</v>
      </c>
      <c r="I6" s="31" t="s">
        <v>11</v>
      </c>
      <c r="J6" s="31" t="s">
        <v>11</v>
      </c>
      <c r="K6" s="31"/>
      <c r="L6" s="31" t="s">
        <v>11</v>
      </c>
      <c r="M6" s="31" t="s">
        <v>11</v>
      </c>
      <c r="N6" s="31" t="s">
        <v>11</v>
      </c>
      <c r="O6" s="31" t="s">
        <v>11</v>
      </c>
      <c r="P6" s="31" t="s">
        <v>11</v>
      </c>
      <c r="Q6" s="31"/>
      <c r="R6" s="31" t="s">
        <v>11</v>
      </c>
      <c r="S6" s="31" t="s">
        <v>11</v>
      </c>
      <c r="T6" s="31" t="s">
        <v>11</v>
      </c>
      <c r="U6" s="31" t="s">
        <v>11</v>
      </c>
      <c r="V6" s="31"/>
      <c r="W6" s="31" t="s">
        <v>11</v>
      </c>
      <c r="X6" s="31" t="s">
        <v>11</v>
      </c>
      <c r="Y6" s="31" t="s">
        <v>11</v>
      </c>
      <c r="Z6" s="31" t="s">
        <v>11</v>
      </c>
      <c r="AA6" s="31" t="s">
        <v>11</v>
      </c>
      <c r="AB6" s="31"/>
      <c r="AC6" s="31" t="s">
        <v>11</v>
      </c>
      <c r="AD6" s="31" t="s">
        <v>11</v>
      </c>
      <c r="AE6" s="32" t="s">
        <v>11</v>
      </c>
      <c r="AF6" s="33"/>
      <c r="AG6" s="34"/>
      <c r="AH6" s="35"/>
      <c r="AI6" s="34"/>
    </row>
    <row r="7" spans="1:35" ht="15.75" hidden="1" thickBot="1" x14ac:dyDescent="0.3">
      <c r="A7" s="8" t="s">
        <v>12</v>
      </c>
      <c r="B7" s="9" t="s">
        <v>7</v>
      </c>
      <c r="C7" s="10" t="s">
        <v>6</v>
      </c>
      <c r="D7" s="10" t="s">
        <v>6</v>
      </c>
      <c r="E7" s="10" t="s">
        <v>6</v>
      </c>
      <c r="F7" s="10" t="s">
        <v>6</v>
      </c>
      <c r="G7" s="10" t="s">
        <v>6</v>
      </c>
      <c r="H7" s="10" t="s">
        <v>7</v>
      </c>
      <c r="I7" s="10" t="s">
        <v>6</v>
      </c>
      <c r="J7" s="10" t="s">
        <v>6</v>
      </c>
      <c r="K7" s="10" t="s">
        <v>6</v>
      </c>
      <c r="L7" s="10" t="s">
        <v>6</v>
      </c>
      <c r="M7" s="10" t="s">
        <v>6</v>
      </c>
      <c r="N7" s="10" t="s">
        <v>7</v>
      </c>
      <c r="O7" s="10" t="s">
        <v>6</v>
      </c>
      <c r="P7" s="10" t="s">
        <v>6</v>
      </c>
      <c r="Q7" s="10" t="s">
        <v>6</v>
      </c>
      <c r="R7" s="10" t="s">
        <v>6</v>
      </c>
      <c r="S7" s="10" t="s">
        <v>6</v>
      </c>
      <c r="T7" s="10" t="s">
        <v>7</v>
      </c>
      <c r="U7" s="10" t="s">
        <v>6</v>
      </c>
      <c r="V7" s="10" t="s">
        <v>6</v>
      </c>
      <c r="W7" s="10" t="s">
        <v>6</v>
      </c>
      <c r="X7" s="10" t="s">
        <v>6</v>
      </c>
      <c r="Y7" s="10" t="s">
        <v>6</v>
      </c>
      <c r="Z7" s="10" t="s">
        <v>7</v>
      </c>
      <c r="AA7" s="10" t="s">
        <v>6</v>
      </c>
      <c r="AB7" s="10" t="s">
        <v>6</v>
      </c>
      <c r="AC7" s="10" t="s">
        <v>6</v>
      </c>
      <c r="AD7" s="10" t="s">
        <v>6</v>
      </c>
      <c r="AE7" s="11" t="s">
        <v>7</v>
      </c>
      <c r="AF7" s="12">
        <f>NETWORKDAYS($B$1,$AE$1)</f>
        <v>22</v>
      </c>
      <c r="AG7" s="13">
        <f>AF7*8</f>
        <v>176</v>
      </c>
      <c r="AH7" s="14">
        <f>COUNTIF(B7:AE7,"Р")</f>
        <v>24</v>
      </c>
      <c r="AI7" s="13">
        <f>AH7*8</f>
        <v>192</v>
      </c>
    </row>
    <row r="8" spans="1:35" ht="15.75" hidden="1" thickBot="1" x14ac:dyDescent="0.3">
      <c r="A8" s="15" t="s">
        <v>8</v>
      </c>
      <c r="B8" s="16"/>
      <c r="C8" s="17" t="s">
        <v>13</v>
      </c>
      <c r="D8" s="17" t="s">
        <v>13</v>
      </c>
      <c r="E8" s="17" t="s">
        <v>13</v>
      </c>
      <c r="F8" s="17" t="s">
        <v>13</v>
      </c>
      <c r="G8" s="17" t="s">
        <v>13</v>
      </c>
      <c r="H8" s="17"/>
      <c r="I8" s="17" t="s">
        <v>13</v>
      </c>
      <c r="J8" s="17" t="s">
        <v>13</v>
      </c>
      <c r="K8" s="17" t="s">
        <v>13</v>
      </c>
      <c r="L8" s="17" t="s">
        <v>13</v>
      </c>
      <c r="M8" s="17" t="s">
        <v>13</v>
      </c>
      <c r="N8" s="17"/>
      <c r="O8" s="17" t="s">
        <v>13</v>
      </c>
      <c r="P8" s="17" t="s">
        <v>13</v>
      </c>
      <c r="Q8" s="17" t="s">
        <v>13</v>
      </c>
      <c r="R8" s="17" t="s">
        <v>13</v>
      </c>
      <c r="S8" s="17" t="s">
        <v>13</v>
      </c>
      <c r="T8" s="17"/>
      <c r="U8" s="17" t="s">
        <v>13</v>
      </c>
      <c r="V8" s="17" t="s">
        <v>13</v>
      </c>
      <c r="W8" s="17" t="s">
        <v>13</v>
      </c>
      <c r="X8" s="17" t="s">
        <v>13</v>
      </c>
      <c r="Y8" s="17" t="s">
        <v>13</v>
      </c>
      <c r="Z8" s="17"/>
      <c r="AA8" s="17" t="s">
        <v>13</v>
      </c>
      <c r="AB8" s="17" t="s">
        <v>13</v>
      </c>
      <c r="AC8" s="17" t="s">
        <v>13</v>
      </c>
      <c r="AD8" s="17" t="s">
        <v>13</v>
      </c>
      <c r="AE8" s="18"/>
      <c r="AF8" s="19"/>
      <c r="AG8" s="20"/>
      <c r="AH8" s="21"/>
      <c r="AI8" s="20"/>
    </row>
    <row r="9" spans="1:35" ht="15.75" hidden="1" thickBot="1" x14ac:dyDescent="0.3">
      <c r="A9" s="22" t="s">
        <v>14</v>
      </c>
      <c r="B9" s="23" t="s">
        <v>6</v>
      </c>
      <c r="C9" s="24" t="s">
        <v>6</v>
      </c>
      <c r="D9" s="24" t="s">
        <v>7</v>
      </c>
      <c r="E9" s="24" t="s">
        <v>6</v>
      </c>
      <c r="F9" s="24" t="s">
        <v>6</v>
      </c>
      <c r="G9" s="24" t="s">
        <v>6</v>
      </c>
      <c r="H9" s="24" t="s">
        <v>6</v>
      </c>
      <c r="I9" s="24" t="s">
        <v>6</v>
      </c>
      <c r="J9" s="24" t="s">
        <v>7</v>
      </c>
      <c r="K9" s="24" t="s">
        <v>6</v>
      </c>
      <c r="L9" s="24" t="s">
        <v>6</v>
      </c>
      <c r="M9" s="24" t="s">
        <v>6</v>
      </c>
      <c r="N9" s="24" t="s">
        <v>6</v>
      </c>
      <c r="O9" s="24" t="s">
        <v>6</v>
      </c>
      <c r="P9" s="24" t="s">
        <v>7</v>
      </c>
      <c r="Q9" s="24" t="s">
        <v>6</v>
      </c>
      <c r="R9" s="24" t="s">
        <v>6</v>
      </c>
      <c r="S9" s="24" t="s">
        <v>7</v>
      </c>
      <c r="T9" s="24" t="s">
        <v>6</v>
      </c>
      <c r="U9" s="24" t="s">
        <v>6</v>
      </c>
      <c r="V9" s="24" t="s">
        <v>6</v>
      </c>
      <c r="W9" s="24" t="s">
        <v>7</v>
      </c>
      <c r="X9" s="24" t="s">
        <v>6</v>
      </c>
      <c r="Y9" s="24" t="s">
        <v>6</v>
      </c>
      <c r="Z9" s="24" t="s">
        <v>6</v>
      </c>
      <c r="AA9" s="24" t="s">
        <v>6</v>
      </c>
      <c r="AB9" s="24" t="s">
        <v>6</v>
      </c>
      <c r="AC9" s="24" t="s">
        <v>7</v>
      </c>
      <c r="AD9" s="24" t="s">
        <v>6</v>
      </c>
      <c r="AE9" s="25" t="s">
        <v>6</v>
      </c>
      <c r="AF9" s="26">
        <f>NETWORKDAYS($B$1,$AE$1)</f>
        <v>22</v>
      </c>
      <c r="AG9" s="27">
        <f>AF9*8</f>
        <v>176</v>
      </c>
      <c r="AH9" s="28">
        <f>COUNTIF(B9:AE9,"Р")</f>
        <v>24</v>
      </c>
      <c r="AI9" s="27">
        <f>AH9*8</f>
        <v>192</v>
      </c>
    </row>
    <row r="10" spans="1:35" ht="15.75" hidden="1" thickBot="1" x14ac:dyDescent="0.3">
      <c r="A10" s="29" t="s">
        <v>8</v>
      </c>
      <c r="B10" s="30" t="s">
        <v>15</v>
      </c>
      <c r="C10" s="31" t="s">
        <v>15</v>
      </c>
      <c r="D10" s="31"/>
      <c r="E10" s="31" t="s">
        <v>15</v>
      </c>
      <c r="F10" s="31" t="s">
        <v>15</v>
      </c>
      <c r="G10" s="31" t="s">
        <v>15</v>
      </c>
      <c r="H10" s="31" t="s">
        <v>15</v>
      </c>
      <c r="I10" s="31" t="s">
        <v>15</v>
      </c>
      <c r="J10" s="31"/>
      <c r="K10" s="31" t="s">
        <v>15</v>
      </c>
      <c r="L10" s="31" t="s">
        <v>15</v>
      </c>
      <c r="M10" s="31" t="s">
        <v>15</v>
      </c>
      <c r="N10" s="31" t="s">
        <v>15</v>
      </c>
      <c r="O10" s="31" t="s">
        <v>15</v>
      </c>
      <c r="P10" s="31"/>
      <c r="Q10" s="31" t="s">
        <v>15</v>
      </c>
      <c r="R10" s="31" t="s">
        <v>15</v>
      </c>
      <c r="S10" s="31"/>
      <c r="T10" s="31" t="s">
        <v>15</v>
      </c>
      <c r="U10" s="31" t="s">
        <v>15</v>
      </c>
      <c r="V10" s="31" t="s">
        <v>15</v>
      </c>
      <c r="W10" s="31"/>
      <c r="X10" s="31" t="s">
        <v>15</v>
      </c>
      <c r="Y10" s="31" t="s">
        <v>15</v>
      </c>
      <c r="Z10" s="31" t="s">
        <v>15</v>
      </c>
      <c r="AA10" s="31" t="s">
        <v>15</v>
      </c>
      <c r="AB10" s="31" t="s">
        <v>15</v>
      </c>
      <c r="AC10" s="31"/>
      <c r="AD10" s="31" t="s">
        <v>15</v>
      </c>
      <c r="AE10" s="31" t="s">
        <v>15</v>
      </c>
      <c r="AF10" s="33"/>
      <c r="AG10" s="34"/>
      <c r="AH10" s="35"/>
      <c r="AI10" s="34"/>
    </row>
    <row r="11" spans="1:35" ht="15.75" hidden="1" thickBot="1" x14ac:dyDescent="0.3">
      <c r="A11" s="8" t="s">
        <v>16</v>
      </c>
      <c r="B11" s="9" t="s">
        <v>6</v>
      </c>
      <c r="C11" s="10" t="s">
        <v>6</v>
      </c>
      <c r="D11" s="10" t="s">
        <v>6</v>
      </c>
      <c r="E11" s="10" t="s">
        <v>6</v>
      </c>
      <c r="F11" s="10" t="s">
        <v>7</v>
      </c>
      <c r="G11" s="10" t="s">
        <v>6</v>
      </c>
      <c r="H11" s="10" t="s">
        <v>6</v>
      </c>
      <c r="I11" s="10" t="s">
        <v>6</v>
      </c>
      <c r="J11" s="10" t="s">
        <v>6</v>
      </c>
      <c r="K11" s="10" t="s">
        <v>6</v>
      </c>
      <c r="L11" s="10" t="s">
        <v>7</v>
      </c>
      <c r="M11" s="10" t="s">
        <v>6</v>
      </c>
      <c r="N11" s="10" t="s">
        <v>6</v>
      </c>
      <c r="O11" s="10" t="s">
        <v>6</v>
      </c>
      <c r="P11" s="10" t="s">
        <v>6</v>
      </c>
      <c r="Q11" s="10" t="s">
        <v>6</v>
      </c>
      <c r="R11" s="10" t="s">
        <v>7</v>
      </c>
      <c r="S11" s="10" t="s">
        <v>6</v>
      </c>
      <c r="T11" s="10" t="s">
        <v>6</v>
      </c>
      <c r="U11" s="10" t="s">
        <v>6</v>
      </c>
      <c r="V11" s="10" t="s">
        <v>6</v>
      </c>
      <c r="W11" s="10" t="s">
        <v>6</v>
      </c>
      <c r="X11" s="10" t="s">
        <v>7</v>
      </c>
      <c r="Y11" s="10" t="s">
        <v>7</v>
      </c>
      <c r="Z11" s="10" t="s">
        <v>6</v>
      </c>
      <c r="AA11" s="10" t="s">
        <v>6</v>
      </c>
      <c r="AB11" s="10" t="s">
        <v>6</v>
      </c>
      <c r="AC11" s="10" t="s">
        <v>6</v>
      </c>
      <c r="AD11" s="10" t="s">
        <v>7</v>
      </c>
      <c r="AE11" s="11" t="s">
        <v>6</v>
      </c>
      <c r="AF11" s="12">
        <f>NETWORKDAYS($B$1,$AE$1)</f>
        <v>22</v>
      </c>
      <c r="AG11" s="13">
        <f>AF11*8</f>
        <v>176</v>
      </c>
      <c r="AH11" s="14">
        <f>COUNTIF(B11:AE11,"Р")</f>
        <v>24</v>
      </c>
      <c r="AI11" s="13">
        <f>AH11*8</f>
        <v>192</v>
      </c>
    </row>
    <row r="12" spans="1:35" ht="15.75" hidden="1" thickBot="1" x14ac:dyDescent="0.3">
      <c r="A12" s="15" t="s">
        <v>8</v>
      </c>
      <c r="B12" s="16" t="s">
        <v>13</v>
      </c>
      <c r="C12" s="17" t="s">
        <v>9</v>
      </c>
      <c r="D12" s="17" t="s">
        <v>15</v>
      </c>
      <c r="E12" s="17" t="s">
        <v>11</v>
      </c>
      <c r="F12" s="17"/>
      <c r="G12" s="17" t="s">
        <v>11</v>
      </c>
      <c r="H12" s="17" t="s">
        <v>13</v>
      </c>
      <c r="I12" s="17" t="s">
        <v>9</v>
      </c>
      <c r="J12" s="17" t="s">
        <v>15</v>
      </c>
      <c r="K12" s="17" t="s">
        <v>11</v>
      </c>
      <c r="L12" s="17"/>
      <c r="M12" s="17" t="s">
        <v>9</v>
      </c>
      <c r="N12" s="17" t="s">
        <v>13</v>
      </c>
      <c r="O12" s="17" t="s">
        <v>9</v>
      </c>
      <c r="P12" s="17" t="s">
        <v>15</v>
      </c>
      <c r="Q12" s="17" t="s">
        <v>11</v>
      </c>
      <c r="R12" s="17"/>
      <c r="S12" s="17" t="s">
        <v>15</v>
      </c>
      <c r="T12" s="17" t="s">
        <v>13</v>
      </c>
      <c r="U12" s="17" t="s">
        <v>9</v>
      </c>
      <c r="V12" s="17" t="s">
        <v>11</v>
      </c>
      <c r="W12" s="17" t="s">
        <v>15</v>
      </c>
      <c r="X12" s="17"/>
      <c r="Y12" s="17"/>
      <c r="Z12" s="17" t="s">
        <v>13</v>
      </c>
      <c r="AA12" s="17" t="s">
        <v>9</v>
      </c>
      <c r="AB12" s="17" t="s">
        <v>11</v>
      </c>
      <c r="AC12" s="17" t="s">
        <v>15</v>
      </c>
      <c r="AD12" s="17"/>
      <c r="AE12" s="18" t="s">
        <v>13</v>
      </c>
      <c r="AF12" s="19"/>
      <c r="AG12" s="20"/>
      <c r="AH12" s="21"/>
      <c r="AI12" s="20"/>
    </row>
    <row r="13" spans="1:35" ht="15.75" hidden="1" thickBot="1" x14ac:dyDescent="0.3">
      <c r="A13" s="22" t="s">
        <v>17</v>
      </c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5"/>
      <c r="AF13" s="26">
        <f>NETWORKDAYS($B$1,$AE$1)</f>
        <v>22</v>
      </c>
      <c r="AG13" s="27">
        <f>AF13*8</f>
        <v>176</v>
      </c>
      <c r="AH13" s="28">
        <f>COUNTIF(B13:AE13,"Р")</f>
        <v>0</v>
      </c>
      <c r="AI13" s="27">
        <f>AH13*8</f>
        <v>0</v>
      </c>
    </row>
    <row r="14" spans="1:35" ht="15.75" hidden="1" thickBot="1" x14ac:dyDescent="0.3">
      <c r="A14" s="15" t="s">
        <v>18</v>
      </c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8"/>
      <c r="AF14" s="19">
        <f>NETWORKDAYS($B$1,$AE$1)</f>
        <v>22</v>
      </c>
      <c r="AG14" s="20">
        <f>AF14*8</f>
        <v>176</v>
      </c>
      <c r="AH14" s="21">
        <f>COUNTIF(B14:AE14,"Р")</f>
        <v>0</v>
      </c>
      <c r="AI14" s="20">
        <f>AH14*8</f>
        <v>0</v>
      </c>
    </row>
    <row r="15" spans="1:35" ht="15.75" hidden="1" thickBot="1" x14ac:dyDescent="0.3">
      <c r="A15" s="36" t="s">
        <v>19</v>
      </c>
      <c r="B15" s="14">
        <f>COUNTIF(B3:B12,"Р")</f>
        <v>4</v>
      </c>
      <c r="C15" s="37">
        <f t="shared" ref="C15:AE15" si="1">COUNTIF(C3:C12,"Р")</f>
        <v>4</v>
      </c>
      <c r="D15" s="37">
        <f t="shared" si="1"/>
        <v>4</v>
      </c>
      <c r="E15" s="37">
        <f t="shared" si="1"/>
        <v>4</v>
      </c>
      <c r="F15" s="37">
        <f t="shared" si="1"/>
        <v>4</v>
      </c>
      <c r="G15" s="37">
        <f t="shared" si="1"/>
        <v>4</v>
      </c>
      <c r="H15" s="37">
        <f t="shared" si="1"/>
        <v>4</v>
      </c>
      <c r="I15" s="37">
        <f t="shared" si="1"/>
        <v>4</v>
      </c>
      <c r="J15" s="37">
        <f t="shared" si="1"/>
        <v>4</v>
      </c>
      <c r="K15" s="37">
        <f t="shared" si="1"/>
        <v>4</v>
      </c>
      <c r="L15" s="37">
        <f t="shared" si="1"/>
        <v>4</v>
      </c>
      <c r="M15" s="37">
        <f t="shared" si="1"/>
        <v>4</v>
      </c>
      <c r="N15" s="37">
        <f t="shared" si="1"/>
        <v>4</v>
      </c>
      <c r="O15" s="37">
        <f t="shared" si="1"/>
        <v>4</v>
      </c>
      <c r="P15" s="37">
        <f t="shared" si="1"/>
        <v>4</v>
      </c>
      <c r="Q15" s="37">
        <f t="shared" si="1"/>
        <v>4</v>
      </c>
      <c r="R15" s="37">
        <f t="shared" si="1"/>
        <v>4</v>
      </c>
      <c r="S15" s="37">
        <f t="shared" si="1"/>
        <v>4</v>
      </c>
      <c r="T15" s="37">
        <f t="shared" si="1"/>
        <v>4</v>
      </c>
      <c r="U15" s="37">
        <f t="shared" si="1"/>
        <v>4</v>
      </c>
      <c r="V15" s="37">
        <f t="shared" si="1"/>
        <v>4</v>
      </c>
      <c r="W15" s="37">
        <f t="shared" si="1"/>
        <v>4</v>
      </c>
      <c r="X15" s="37">
        <f t="shared" si="1"/>
        <v>4</v>
      </c>
      <c r="Y15" s="37">
        <f t="shared" si="1"/>
        <v>4</v>
      </c>
      <c r="Z15" s="37">
        <f t="shared" si="1"/>
        <v>4</v>
      </c>
      <c r="AA15" s="37">
        <f t="shared" si="1"/>
        <v>4</v>
      </c>
      <c r="AB15" s="37">
        <f t="shared" si="1"/>
        <v>4</v>
      </c>
      <c r="AC15" s="37">
        <f t="shared" si="1"/>
        <v>4</v>
      </c>
      <c r="AD15" s="37">
        <f t="shared" si="1"/>
        <v>4</v>
      </c>
      <c r="AE15" s="13">
        <f t="shared" si="1"/>
        <v>4</v>
      </c>
    </row>
    <row r="16" spans="1:35" ht="15.75" hidden="1" thickBot="1" x14ac:dyDescent="0.3">
      <c r="A16" s="38" t="s">
        <v>20</v>
      </c>
      <c r="B16" s="21">
        <f>COUNTIF(B3:B12,"В")</f>
        <v>1</v>
      </c>
      <c r="C16" s="39">
        <f t="shared" ref="C16:AE16" si="2">COUNTIF(C3:C12,"В")</f>
        <v>1</v>
      </c>
      <c r="D16" s="39">
        <f t="shared" si="2"/>
        <v>1</v>
      </c>
      <c r="E16" s="39">
        <f t="shared" si="2"/>
        <v>1</v>
      </c>
      <c r="F16" s="39">
        <f t="shared" si="2"/>
        <v>1</v>
      </c>
      <c r="G16" s="39">
        <f t="shared" si="2"/>
        <v>1</v>
      </c>
      <c r="H16" s="39">
        <f t="shared" si="2"/>
        <v>1</v>
      </c>
      <c r="I16" s="39">
        <f t="shared" si="2"/>
        <v>1</v>
      </c>
      <c r="J16" s="39">
        <f t="shared" si="2"/>
        <v>1</v>
      </c>
      <c r="K16" s="39">
        <f t="shared" si="2"/>
        <v>1</v>
      </c>
      <c r="L16" s="39">
        <f t="shared" si="2"/>
        <v>1</v>
      </c>
      <c r="M16" s="39">
        <f t="shared" si="2"/>
        <v>1</v>
      </c>
      <c r="N16" s="39">
        <f t="shared" si="2"/>
        <v>1</v>
      </c>
      <c r="O16" s="39">
        <f t="shared" si="2"/>
        <v>1</v>
      </c>
      <c r="P16" s="39">
        <f t="shared" si="2"/>
        <v>1</v>
      </c>
      <c r="Q16" s="39">
        <f t="shared" si="2"/>
        <v>1</v>
      </c>
      <c r="R16" s="39">
        <f t="shared" si="2"/>
        <v>1</v>
      </c>
      <c r="S16" s="39">
        <f t="shared" si="2"/>
        <v>1</v>
      </c>
      <c r="T16" s="39">
        <f t="shared" si="2"/>
        <v>1</v>
      </c>
      <c r="U16" s="39">
        <f t="shared" si="2"/>
        <v>1</v>
      </c>
      <c r="V16" s="39">
        <f t="shared" si="2"/>
        <v>1</v>
      </c>
      <c r="W16" s="39">
        <f t="shared" si="2"/>
        <v>1</v>
      </c>
      <c r="X16" s="39">
        <f t="shared" si="2"/>
        <v>1</v>
      </c>
      <c r="Y16" s="39">
        <f t="shared" si="2"/>
        <v>1</v>
      </c>
      <c r="Z16" s="39">
        <f t="shared" si="2"/>
        <v>1</v>
      </c>
      <c r="AA16" s="39">
        <f t="shared" si="2"/>
        <v>1</v>
      </c>
      <c r="AB16" s="39">
        <f t="shared" si="2"/>
        <v>1</v>
      </c>
      <c r="AC16" s="39">
        <f t="shared" si="2"/>
        <v>1</v>
      </c>
      <c r="AD16" s="39">
        <f t="shared" si="2"/>
        <v>1</v>
      </c>
      <c r="AE16" s="20">
        <f t="shared" si="2"/>
        <v>1</v>
      </c>
    </row>
    <row r="17" spans="1:36" ht="15.75" hidden="1" thickBot="1" x14ac:dyDescent="0.3"/>
    <row r="18" spans="1:36" ht="15.75" hidden="1" thickBot="1" x14ac:dyDescent="0.3"/>
    <row r="19" spans="1:36" ht="15.75" hidden="1" thickBot="1" x14ac:dyDescent="0.3"/>
    <row r="20" spans="1:36" ht="15.75" hidden="1" thickBot="1" x14ac:dyDescent="0.3"/>
    <row r="21" spans="1:36" ht="15.75" hidden="1" thickBot="1" x14ac:dyDescent="0.3"/>
    <row r="22" spans="1:36" ht="15.75" hidden="1" thickBot="1" x14ac:dyDescent="0.3"/>
    <row r="23" spans="1:36" ht="15.75" hidden="1" thickBot="1" x14ac:dyDescent="0.3"/>
    <row r="24" spans="1:36" ht="15.75" hidden="1" thickBot="1" x14ac:dyDescent="0.3"/>
    <row r="25" spans="1:36" ht="47.25" x14ac:dyDescent="0.25">
      <c r="A25" s="56" t="s">
        <v>0</v>
      </c>
      <c r="B25" s="1">
        <v>42675</v>
      </c>
      <c r="C25" s="1">
        <f>B25+1</f>
        <v>42676</v>
      </c>
      <c r="D25" s="1">
        <f t="shared" ref="D25:AE25" si="3">C25+1</f>
        <v>42677</v>
      </c>
      <c r="E25" s="1">
        <f t="shared" si="3"/>
        <v>42678</v>
      </c>
      <c r="F25" s="1">
        <f t="shared" si="3"/>
        <v>42679</v>
      </c>
      <c r="G25" s="1">
        <f t="shared" si="3"/>
        <v>42680</v>
      </c>
      <c r="H25" s="1">
        <f t="shared" si="3"/>
        <v>42681</v>
      </c>
      <c r="I25" s="1">
        <f t="shared" si="3"/>
        <v>42682</v>
      </c>
      <c r="J25" s="1">
        <f t="shared" si="3"/>
        <v>42683</v>
      </c>
      <c r="K25" s="1">
        <f t="shared" si="3"/>
        <v>42684</v>
      </c>
      <c r="L25" s="1">
        <f t="shared" si="3"/>
        <v>42685</v>
      </c>
      <c r="M25" s="1">
        <f t="shared" si="3"/>
        <v>42686</v>
      </c>
      <c r="N25" s="1">
        <f t="shared" si="3"/>
        <v>42687</v>
      </c>
      <c r="O25" s="1">
        <f t="shared" si="3"/>
        <v>42688</v>
      </c>
      <c r="P25" s="1">
        <f t="shared" si="3"/>
        <v>42689</v>
      </c>
      <c r="Q25" s="1">
        <f t="shared" si="3"/>
        <v>42690</v>
      </c>
      <c r="R25" s="1">
        <f t="shared" si="3"/>
        <v>42691</v>
      </c>
      <c r="S25" s="1">
        <f t="shared" si="3"/>
        <v>42692</v>
      </c>
      <c r="T25" s="1">
        <f t="shared" si="3"/>
        <v>42693</v>
      </c>
      <c r="U25" s="1">
        <f t="shared" si="3"/>
        <v>42694</v>
      </c>
      <c r="V25" s="1">
        <f t="shared" si="3"/>
        <v>42695</v>
      </c>
      <c r="W25" s="1">
        <f t="shared" si="3"/>
        <v>42696</v>
      </c>
      <c r="X25" s="1">
        <f t="shared" si="3"/>
        <v>42697</v>
      </c>
      <c r="Y25" s="1">
        <f t="shared" si="3"/>
        <v>42698</v>
      </c>
      <c r="Z25" s="1">
        <f t="shared" si="3"/>
        <v>42699</v>
      </c>
      <c r="AA25" s="1">
        <f t="shared" si="3"/>
        <v>42700</v>
      </c>
      <c r="AB25" s="1">
        <f t="shared" si="3"/>
        <v>42701</v>
      </c>
      <c r="AC25" s="1">
        <f t="shared" si="3"/>
        <v>42702</v>
      </c>
      <c r="AD25" s="1">
        <f t="shared" si="3"/>
        <v>42703</v>
      </c>
      <c r="AE25" s="40">
        <f t="shared" si="3"/>
        <v>42704</v>
      </c>
      <c r="AF25" s="58" t="s">
        <v>1</v>
      </c>
      <c r="AG25" s="60" t="s">
        <v>2</v>
      </c>
      <c r="AH25" s="62" t="s">
        <v>3</v>
      </c>
      <c r="AI25" s="64" t="s">
        <v>4</v>
      </c>
    </row>
    <row r="26" spans="1:36" ht="15.75" thickBot="1" x14ac:dyDescent="0.3">
      <c r="A26" s="57"/>
      <c r="B26" s="5" t="str">
        <f>TEXT(B25,"ДДД")</f>
        <v>Вт</v>
      </c>
      <c r="C26" s="5" t="str">
        <f t="shared" ref="C26:AE26" si="4">TEXT(C25,"ДДД")</f>
        <v>Ср</v>
      </c>
      <c r="D26" s="5" t="str">
        <f t="shared" si="4"/>
        <v>Чт</v>
      </c>
      <c r="E26" s="5" t="str">
        <f t="shared" si="4"/>
        <v>Пт</v>
      </c>
      <c r="F26" s="5" t="str">
        <f>TEXT(F25,"ДДД")</f>
        <v>Сб</v>
      </c>
      <c r="G26" s="5" t="str">
        <f t="shared" si="4"/>
        <v>Вс</v>
      </c>
      <c r="H26" s="5" t="str">
        <f t="shared" si="4"/>
        <v>Пн</v>
      </c>
      <c r="I26" s="5" t="str">
        <f t="shared" si="4"/>
        <v>Вт</v>
      </c>
      <c r="J26" s="5" t="str">
        <f t="shared" si="4"/>
        <v>Ср</v>
      </c>
      <c r="K26" s="5" t="str">
        <f t="shared" si="4"/>
        <v>Чт</v>
      </c>
      <c r="L26" s="5" t="str">
        <f t="shared" si="4"/>
        <v>Пт</v>
      </c>
      <c r="M26" s="5" t="str">
        <f t="shared" si="4"/>
        <v>Сб</v>
      </c>
      <c r="N26" s="5" t="str">
        <f t="shared" si="4"/>
        <v>Вс</v>
      </c>
      <c r="O26" s="5" t="str">
        <f t="shared" si="4"/>
        <v>Пн</v>
      </c>
      <c r="P26" s="5" t="str">
        <f t="shared" si="4"/>
        <v>Вт</v>
      </c>
      <c r="Q26" s="5" t="str">
        <f t="shared" si="4"/>
        <v>Ср</v>
      </c>
      <c r="R26" s="5" t="str">
        <f t="shared" si="4"/>
        <v>Чт</v>
      </c>
      <c r="S26" s="5" t="str">
        <f t="shared" si="4"/>
        <v>Пт</v>
      </c>
      <c r="T26" s="5" t="str">
        <f t="shared" si="4"/>
        <v>Сб</v>
      </c>
      <c r="U26" s="5" t="str">
        <f t="shared" si="4"/>
        <v>Вс</v>
      </c>
      <c r="V26" s="5" t="str">
        <f t="shared" si="4"/>
        <v>Пн</v>
      </c>
      <c r="W26" s="5" t="str">
        <f t="shared" si="4"/>
        <v>Вт</v>
      </c>
      <c r="X26" s="5" t="str">
        <f t="shared" si="4"/>
        <v>Ср</v>
      </c>
      <c r="Y26" s="5" t="str">
        <f t="shared" si="4"/>
        <v>Чт</v>
      </c>
      <c r="Z26" s="5" t="str">
        <f t="shared" si="4"/>
        <v>Пт</v>
      </c>
      <c r="AA26" s="5" t="str">
        <f t="shared" si="4"/>
        <v>Сб</v>
      </c>
      <c r="AB26" s="5" t="str">
        <f t="shared" si="4"/>
        <v>Вс</v>
      </c>
      <c r="AC26" s="5" t="str">
        <f t="shared" si="4"/>
        <v>Пн</v>
      </c>
      <c r="AD26" s="5" t="str">
        <f t="shared" si="4"/>
        <v>Вт</v>
      </c>
      <c r="AE26" s="41" t="str">
        <f t="shared" si="4"/>
        <v>Ср</v>
      </c>
      <c r="AF26" s="59"/>
      <c r="AG26" s="61"/>
      <c r="AH26" s="63"/>
      <c r="AI26" s="65"/>
      <c r="AJ26" s="4" t="s">
        <v>23</v>
      </c>
    </row>
    <row r="27" spans="1:36" x14ac:dyDescent="0.25">
      <c r="A27" s="42" t="s">
        <v>5</v>
      </c>
      <c r="B27" s="12" t="s">
        <v>6</v>
      </c>
      <c r="C27" s="12" t="s">
        <v>7</v>
      </c>
      <c r="D27" s="12" t="s">
        <v>6</v>
      </c>
      <c r="E27" s="12" t="s">
        <v>6</v>
      </c>
      <c r="F27" s="12" t="s">
        <v>6</v>
      </c>
      <c r="G27" s="12" t="s">
        <v>6</v>
      </c>
      <c r="H27" s="12" t="s">
        <v>6</v>
      </c>
      <c r="I27" s="12" t="s">
        <v>7</v>
      </c>
      <c r="J27" s="12" t="s">
        <v>6</v>
      </c>
      <c r="K27" s="12" t="s">
        <v>6</v>
      </c>
      <c r="L27" s="12" t="s">
        <v>6</v>
      </c>
      <c r="M27" s="12" t="s">
        <v>7</v>
      </c>
      <c r="N27" s="12" t="s">
        <v>6</v>
      </c>
      <c r="O27" s="12" t="s">
        <v>7</v>
      </c>
      <c r="P27" s="12" t="s">
        <v>6</v>
      </c>
      <c r="Q27" s="12" t="s">
        <v>6</v>
      </c>
      <c r="R27" s="12" t="s">
        <v>6</v>
      </c>
      <c r="S27" s="12" t="s">
        <v>6</v>
      </c>
      <c r="T27" s="12" t="s">
        <v>6</v>
      </c>
      <c r="U27" s="12" t="s">
        <v>7</v>
      </c>
      <c r="V27" s="12" t="s">
        <v>6</v>
      </c>
      <c r="W27" s="12" t="s">
        <v>6</v>
      </c>
      <c r="X27" s="12" t="s">
        <v>6</v>
      </c>
      <c r="Y27" s="12" t="s">
        <v>6</v>
      </c>
      <c r="Z27" s="12" t="s">
        <v>6</v>
      </c>
      <c r="AA27" s="12" t="s">
        <v>7</v>
      </c>
      <c r="AB27" s="12" t="s">
        <v>6</v>
      </c>
      <c r="AC27" s="12" t="s">
        <v>6</v>
      </c>
      <c r="AD27" s="12" t="s">
        <v>6</v>
      </c>
      <c r="AE27" s="43" t="s">
        <v>6</v>
      </c>
      <c r="AF27" s="14">
        <f>NETWORKDAYS($B$1,$AE$1)</f>
        <v>22</v>
      </c>
      <c r="AG27" s="13">
        <f>AF27*8</f>
        <v>176</v>
      </c>
      <c r="AH27" s="14">
        <f>COUNTIF(B27:AE27,"Р")</f>
        <v>24</v>
      </c>
      <c r="AI27" s="13">
        <f>AH27*8</f>
        <v>192</v>
      </c>
      <c r="AJ27" s="4" t="s">
        <v>9</v>
      </c>
    </row>
    <row r="28" spans="1:36" ht="15.75" thickBot="1" x14ac:dyDescent="0.3">
      <c r="A28" s="44" t="s">
        <v>8</v>
      </c>
      <c r="B28" s="19" t="s">
        <v>9</v>
      </c>
      <c r="C28" s="19"/>
      <c r="D28" s="19" t="s">
        <v>9</v>
      </c>
      <c r="E28" s="19" t="s">
        <v>9</v>
      </c>
      <c r="F28" s="19" t="s">
        <v>9</v>
      </c>
      <c r="G28" s="19" t="s">
        <v>9</v>
      </c>
      <c r="H28" s="19" t="s">
        <v>9</v>
      </c>
      <c r="I28" s="19"/>
      <c r="J28" s="19" t="s">
        <v>9</v>
      </c>
      <c r="K28" s="19" t="s">
        <v>9</v>
      </c>
      <c r="L28" s="19" t="s">
        <v>9</v>
      </c>
      <c r="M28" s="19"/>
      <c r="N28" s="19" t="s">
        <v>9</v>
      </c>
      <c r="O28" s="19"/>
      <c r="P28" s="19" t="s">
        <v>9</v>
      </c>
      <c r="Q28" s="19" t="s">
        <v>9</v>
      </c>
      <c r="R28" s="19" t="s">
        <v>9</v>
      </c>
      <c r="S28" s="19" t="s">
        <v>9</v>
      </c>
      <c r="T28" s="19" t="s">
        <v>9</v>
      </c>
      <c r="U28" s="19"/>
      <c r="V28" s="19" t="s">
        <v>9</v>
      </c>
      <c r="W28" s="19" t="s">
        <v>9</v>
      </c>
      <c r="X28" s="19" t="s">
        <v>9</v>
      </c>
      <c r="Y28" s="19" t="s">
        <v>9</v>
      </c>
      <c r="Z28" s="19" t="s">
        <v>9</v>
      </c>
      <c r="AA28" s="19"/>
      <c r="AB28" s="19" t="s">
        <v>9</v>
      </c>
      <c r="AC28" s="19" t="s">
        <v>9</v>
      </c>
      <c r="AD28" s="19" t="s">
        <v>9</v>
      </c>
      <c r="AE28" s="45" t="s">
        <v>9</v>
      </c>
      <c r="AF28" s="21"/>
      <c r="AG28" s="20"/>
      <c r="AH28" s="21"/>
      <c r="AI28" s="20"/>
    </row>
    <row r="29" spans="1:36" x14ac:dyDescent="0.25">
      <c r="A29" s="46" t="s">
        <v>10</v>
      </c>
      <c r="B29" s="26" t="s">
        <v>6</v>
      </c>
      <c r="C29" s="26" t="s">
        <v>6</v>
      </c>
      <c r="D29" s="26" t="s">
        <v>6</v>
      </c>
      <c r="E29" s="26" t="s">
        <v>7</v>
      </c>
      <c r="F29" s="26" t="s">
        <v>6</v>
      </c>
      <c r="G29" s="26" t="s">
        <v>7</v>
      </c>
      <c r="H29" s="26" t="s">
        <v>6</v>
      </c>
      <c r="I29" s="26" t="s">
        <v>6</v>
      </c>
      <c r="J29" s="26" t="s">
        <v>6</v>
      </c>
      <c r="K29" s="26" t="s">
        <v>7</v>
      </c>
      <c r="L29" s="26" t="s">
        <v>6</v>
      </c>
      <c r="M29" s="26" t="s">
        <v>6</v>
      </c>
      <c r="N29" s="26" t="s">
        <v>6</v>
      </c>
      <c r="O29" s="26" t="s">
        <v>6</v>
      </c>
      <c r="P29" s="26" t="s">
        <v>6</v>
      </c>
      <c r="Q29" s="26" t="s">
        <v>7</v>
      </c>
      <c r="R29" s="26" t="s">
        <v>6</v>
      </c>
      <c r="S29" s="26" t="s">
        <v>6</v>
      </c>
      <c r="T29" s="26" t="s">
        <v>6</v>
      </c>
      <c r="U29" s="26" t="s">
        <v>6</v>
      </c>
      <c r="V29" s="26" t="s">
        <v>7</v>
      </c>
      <c r="W29" s="26" t="s">
        <v>6</v>
      </c>
      <c r="X29" s="26" t="s">
        <v>6</v>
      </c>
      <c r="Y29" s="26" t="s">
        <v>6</v>
      </c>
      <c r="Z29" s="26" t="s">
        <v>6</v>
      </c>
      <c r="AA29" s="26" t="s">
        <v>6</v>
      </c>
      <c r="AB29" s="26" t="s">
        <v>6</v>
      </c>
      <c r="AC29" s="26" t="s">
        <v>6</v>
      </c>
      <c r="AD29" s="26" t="s">
        <v>7</v>
      </c>
      <c r="AE29" s="47" t="s">
        <v>6</v>
      </c>
      <c r="AF29" s="28">
        <f>NETWORKDAYS($B$1,$AE$1)</f>
        <v>22</v>
      </c>
      <c r="AG29" s="27">
        <f>AF29*8</f>
        <v>176</v>
      </c>
      <c r="AH29" s="28">
        <f>COUNTIF(B29:AE29,"Р")</f>
        <v>24</v>
      </c>
      <c r="AI29" s="27">
        <f>AH29*8</f>
        <v>192</v>
      </c>
      <c r="AJ29" s="4" t="s">
        <v>11</v>
      </c>
    </row>
    <row r="30" spans="1:36" ht="15.75" thickBot="1" x14ac:dyDescent="0.3">
      <c r="A30" s="48" t="s">
        <v>8</v>
      </c>
      <c r="B30" s="33" t="s">
        <v>11</v>
      </c>
      <c r="C30" s="33" t="s">
        <v>11</v>
      </c>
      <c r="D30" s="33" t="s">
        <v>11</v>
      </c>
      <c r="E30" s="33"/>
      <c r="F30" s="33" t="s">
        <v>11</v>
      </c>
      <c r="G30" s="33"/>
      <c r="H30" s="33" t="s">
        <v>11</v>
      </c>
      <c r="I30" s="33" t="s">
        <v>11</v>
      </c>
      <c r="J30" s="33" t="s">
        <v>11</v>
      </c>
      <c r="K30" s="33"/>
      <c r="L30" s="33" t="s">
        <v>11</v>
      </c>
      <c r="M30" s="33" t="s">
        <v>11</v>
      </c>
      <c r="N30" s="33" t="s">
        <v>11</v>
      </c>
      <c r="O30" s="33" t="s">
        <v>11</v>
      </c>
      <c r="P30" s="33" t="s">
        <v>11</v>
      </c>
      <c r="Q30" s="33"/>
      <c r="R30" s="33" t="s">
        <v>11</v>
      </c>
      <c r="S30" s="33" t="s">
        <v>11</v>
      </c>
      <c r="T30" s="33" t="s">
        <v>11</v>
      </c>
      <c r="U30" s="33" t="s">
        <v>11</v>
      </c>
      <c r="V30" s="33"/>
      <c r="W30" s="33" t="s">
        <v>11</v>
      </c>
      <c r="X30" s="33" t="s">
        <v>11</v>
      </c>
      <c r="Y30" s="33" t="s">
        <v>11</v>
      </c>
      <c r="Z30" s="33" t="s">
        <v>11</v>
      </c>
      <c r="AA30" s="33" t="s">
        <v>11</v>
      </c>
      <c r="AB30" s="33" t="s">
        <v>11</v>
      </c>
      <c r="AC30" s="33" t="s">
        <v>11</v>
      </c>
      <c r="AD30" s="33"/>
      <c r="AE30" s="49" t="s">
        <v>11</v>
      </c>
      <c r="AF30" s="35"/>
      <c r="AG30" s="34"/>
      <c r="AH30" s="35"/>
      <c r="AI30" s="34"/>
    </row>
    <row r="31" spans="1:36" x14ac:dyDescent="0.25">
      <c r="A31" s="42" t="s">
        <v>12</v>
      </c>
      <c r="B31" s="12" t="s">
        <v>7</v>
      </c>
      <c r="C31" s="12" t="s">
        <v>6</v>
      </c>
      <c r="D31" s="12" t="s">
        <v>6</v>
      </c>
      <c r="E31" s="12" t="s">
        <v>6</v>
      </c>
      <c r="F31" s="12" t="s">
        <v>6</v>
      </c>
      <c r="G31" s="12" t="s">
        <v>6</v>
      </c>
      <c r="H31" s="12" t="s">
        <v>7</v>
      </c>
      <c r="I31" s="12" t="s">
        <v>6</v>
      </c>
      <c r="J31" s="12" t="s">
        <v>6</v>
      </c>
      <c r="K31" s="12" t="s">
        <v>6</v>
      </c>
      <c r="L31" s="12" t="s">
        <v>6</v>
      </c>
      <c r="M31" s="12" t="s">
        <v>6</v>
      </c>
      <c r="N31" s="12" t="s">
        <v>7</v>
      </c>
      <c r="O31" s="12" t="s">
        <v>6</v>
      </c>
      <c r="P31" s="12" t="s">
        <v>6</v>
      </c>
      <c r="Q31" s="12" t="s">
        <v>6</v>
      </c>
      <c r="R31" s="12" t="s">
        <v>6</v>
      </c>
      <c r="S31" s="12" t="s">
        <v>6</v>
      </c>
      <c r="T31" s="12" t="s">
        <v>7</v>
      </c>
      <c r="U31" s="12" t="s">
        <v>6</v>
      </c>
      <c r="V31" s="12" t="s">
        <v>6</v>
      </c>
      <c r="W31" s="12" t="s">
        <v>6</v>
      </c>
      <c r="X31" s="12" t="s">
        <v>6</v>
      </c>
      <c r="Y31" s="12" t="s">
        <v>6</v>
      </c>
      <c r="Z31" s="12" t="s">
        <v>7</v>
      </c>
      <c r="AA31" s="12" t="s">
        <v>6</v>
      </c>
      <c r="AB31" s="12" t="s">
        <v>6</v>
      </c>
      <c r="AC31" s="12" t="s">
        <v>6</v>
      </c>
      <c r="AD31" s="12" t="s">
        <v>6</v>
      </c>
      <c r="AE31" s="43" t="s">
        <v>7</v>
      </c>
      <c r="AF31" s="14">
        <f>NETWORKDAYS($B$1,$AE$1)</f>
        <v>22</v>
      </c>
      <c r="AG31" s="13">
        <f>AF31*8</f>
        <v>176</v>
      </c>
      <c r="AH31" s="14">
        <f>COUNTIF(B31:AE31,"Р")</f>
        <v>24</v>
      </c>
      <c r="AI31" s="13">
        <f>AH31*8</f>
        <v>192</v>
      </c>
      <c r="AJ31" s="4" t="s">
        <v>13</v>
      </c>
    </row>
    <row r="32" spans="1:36" ht="15.75" thickBot="1" x14ac:dyDescent="0.3">
      <c r="A32" s="44" t="s">
        <v>8</v>
      </c>
      <c r="B32" s="19"/>
      <c r="C32" s="19" t="s">
        <v>13</v>
      </c>
      <c r="D32" s="19" t="s">
        <v>13</v>
      </c>
      <c r="E32" s="19" t="s">
        <v>13</v>
      </c>
      <c r="F32" s="19" t="s">
        <v>13</v>
      </c>
      <c r="G32" s="19" t="s">
        <v>13</v>
      </c>
      <c r="H32" s="19"/>
      <c r="I32" s="19" t="s">
        <v>13</v>
      </c>
      <c r="J32" s="19" t="s">
        <v>13</v>
      </c>
      <c r="K32" s="19" t="s">
        <v>13</v>
      </c>
      <c r="L32" s="19" t="s">
        <v>13</v>
      </c>
      <c r="M32" s="19" t="s">
        <v>13</v>
      </c>
      <c r="N32" s="19"/>
      <c r="O32" s="19" t="s">
        <v>13</v>
      </c>
      <c r="P32" s="19" t="s">
        <v>13</v>
      </c>
      <c r="Q32" s="19" t="s">
        <v>13</v>
      </c>
      <c r="R32" s="19" t="s">
        <v>13</v>
      </c>
      <c r="S32" s="19" t="s">
        <v>13</v>
      </c>
      <c r="T32" s="19"/>
      <c r="U32" s="19" t="s">
        <v>13</v>
      </c>
      <c r="V32" s="19" t="s">
        <v>13</v>
      </c>
      <c r="W32" s="19" t="s">
        <v>13</v>
      </c>
      <c r="X32" s="19" t="s">
        <v>13</v>
      </c>
      <c r="Y32" s="19" t="s">
        <v>13</v>
      </c>
      <c r="Z32" s="19"/>
      <c r="AA32" s="19" t="s">
        <v>13</v>
      </c>
      <c r="AB32" s="19" t="s">
        <v>13</v>
      </c>
      <c r="AC32" s="19" t="s">
        <v>13</v>
      </c>
      <c r="AD32" s="19" t="s">
        <v>13</v>
      </c>
      <c r="AE32" s="45"/>
      <c r="AF32" s="21"/>
      <c r="AG32" s="20"/>
      <c r="AH32" s="21"/>
      <c r="AI32" s="20"/>
    </row>
    <row r="33" spans="1:36" x14ac:dyDescent="0.25">
      <c r="A33" s="46" t="s">
        <v>21</v>
      </c>
      <c r="B33" s="26" t="s">
        <v>6</v>
      </c>
      <c r="C33" s="26" t="s">
        <v>6</v>
      </c>
      <c r="D33" s="26" t="s">
        <v>7</v>
      </c>
      <c r="E33" s="26" t="s">
        <v>6</v>
      </c>
      <c r="F33" s="26" t="s">
        <v>6</v>
      </c>
      <c r="G33" s="26" t="s">
        <v>6</v>
      </c>
      <c r="H33" s="26" t="s">
        <v>6</v>
      </c>
      <c r="I33" s="26" t="s">
        <v>6</v>
      </c>
      <c r="J33" s="26" t="s">
        <v>7</v>
      </c>
      <c r="K33" s="26" t="s">
        <v>6</v>
      </c>
      <c r="L33" s="26" t="s">
        <v>6</v>
      </c>
      <c r="M33" s="26" t="s">
        <v>6</v>
      </c>
      <c r="N33" s="26" t="s">
        <v>6</v>
      </c>
      <c r="O33" s="26" t="s">
        <v>6</v>
      </c>
      <c r="P33" s="26" t="s">
        <v>7</v>
      </c>
      <c r="Q33" s="26" t="s">
        <v>6</v>
      </c>
      <c r="R33" s="26" t="s">
        <v>6</v>
      </c>
      <c r="S33" s="26" t="s">
        <v>7</v>
      </c>
      <c r="T33" s="26" t="s">
        <v>6</v>
      </c>
      <c r="U33" s="26" t="s">
        <v>6</v>
      </c>
      <c r="V33" s="26" t="s">
        <v>6</v>
      </c>
      <c r="W33" s="26" t="s">
        <v>7</v>
      </c>
      <c r="X33" s="26" t="s">
        <v>6</v>
      </c>
      <c r="Y33" s="26" t="s">
        <v>6</v>
      </c>
      <c r="Z33" s="26" t="s">
        <v>6</v>
      </c>
      <c r="AA33" s="26" t="s">
        <v>6</v>
      </c>
      <c r="AB33" s="26" t="s">
        <v>7</v>
      </c>
      <c r="AC33" s="26" t="s">
        <v>6</v>
      </c>
      <c r="AD33" s="26" t="s">
        <v>6</v>
      </c>
      <c r="AE33" s="47" t="s">
        <v>6</v>
      </c>
      <c r="AF33" s="28">
        <f>NETWORKDAYS($B$1,$AE$1)</f>
        <v>22</v>
      </c>
      <c r="AG33" s="27">
        <f>AF33*8</f>
        <v>176</v>
      </c>
      <c r="AH33" s="28">
        <f>COUNTIF(B33:AE33,"Р")</f>
        <v>24</v>
      </c>
      <c r="AI33" s="27">
        <f>AH33*8</f>
        <v>192</v>
      </c>
      <c r="AJ33" s="4" t="s">
        <v>15</v>
      </c>
    </row>
    <row r="34" spans="1:36" ht="15.75" thickBot="1" x14ac:dyDescent="0.3">
      <c r="A34" s="48" t="s">
        <v>8</v>
      </c>
      <c r="B34" s="33" t="s">
        <v>15</v>
      </c>
      <c r="C34" s="33" t="s">
        <v>15</v>
      </c>
      <c r="D34" s="33"/>
      <c r="E34" s="33" t="s">
        <v>15</v>
      </c>
      <c r="F34" s="33" t="s">
        <v>15</v>
      </c>
      <c r="G34" s="33" t="s">
        <v>15</v>
      </c>
      <c r="H34" s="33" t="s">
        <v>15</v>
      </c>
      <c r="I34" s="33" t="s">
        <v>15</v>
      </c>
      <c r="J34" s="33"/>
      <c r="K34" s="33" t="s">
        <v>15</v>
      </c>
      <c r="L34" s="33" t="s">
        <v>15</v>
      </c>
      <c r="M34" s="33" t="s">
        <v>15</v>
      </c>
      <c r="N34" s="33" t="s">
        <v>15</v>
      </c>
      <c r="O34" s="33" t="s">
        <v>15</v>
      </c>
      <c r="P34" s="33"/>
      <c r="Q34" s="33" t="s">
        <v>15</v>
      </c>
      <c r="R34" s="33" t="s">
        <v>15</v>
      </c>
      <c r="S34" s="33"/>
      <c r="T34" s="33" t="s">
        <v>15</v>
      </c>
      <c r="U34" s="33" t="s">
        <v>15</v>
      </c>
      <c r="V34" s="33" t="s">
        <v>15</v>
      </c>
      <c r="W34" s="33"/>
      <c r="X34" s="33" t="s">
        <v>15</v>
      </c>
      <c r="Y34" s="33" t="s">
        <v>15</v>
      </c>
      <c r="Z34" s="33" t="s">
        <v>15</v>
      </c>
      <c r="AA34" s="33" t="s">
        <v>15</v>
      </c>
      <c r="AB34" s="33"/>
      <c r="AC34" s="33" t="s">
        <v>15</v>
      </c>
      <c r="AD34" s="33" t="s">
        <v>15</v>
      </c>
      <c r="AE34" s="49" t="s">
        <v>15</v>
      </c>
      <c r="AF34" s="35"/>
      <c r="AG34" s="34"/>
      <c r="AH34" s="35"/>
      <c r="AI34" s="34"/>
    </row>
    <row r="35" spans="1:36" x14ac:dyDescent="0.25">
      <c r="A35" s="42" t="s">
        <v>22</v>
      </c>
      <c r="B35" s="12" t="s">
        <v>6</v>
      </c>
      <c r="C35" s="12" t="s">
        <v>6</v>
      </c>
      <c r="D35" s="12" t="s">
        <v>6</v>
      </c>
      <c r="E35" s="12" t="s">
        <v>6</v>
      </c>
      <c r="F35" s="12" t="s">
        <v>7</v>
      </c>
      <c r="G35" s="12" t="s">
        <v>6</v>
      </c>
      <c r="H35" s="12" t="s">
        <v>6</v>
      </c>
      <c r="I35" s="12" t="s">
        <v>6</v>
      </c>
      <c r="J35" s="12" t="s">
        <v>6</v>
      </c>
      <c r="K35" s="12" t="s">
        <v>6</v>
      </c>
      <c r="L35" s="12" t="s">
        <v>7</v>
      </c>
      <c r="M35" s="12" t="s">
        <v>6</v>
      </c>
      <c r="N35" s="12" t="s">
        <v>6</v>
      </c>
      <c r="O35" s="12" t="s">
        <v>6</v>
      </c>
      <c r="P35" s="12" t="s">
        <v>6</v>
      </c>
      <c r="Q35" s="12" t="s">
        <v>6</v>
      </c>
      <c r="R35" s="12" t="s">
        <v>7</v>
      </c>
      <c r="S35" s="12" t="s">
        <v>6</v>
      </c>
      <c r="T35" s="12" t="s">
        <v>6</v>
      </c>
      <c r="U35" s="12" t="s">
        <v>6</v>
      </c>
      <c r="V35" s="12" t="s">
        <v>6</v>
      </c>
      <c r="W35" s="12" t="s">
        <v>6</v>
      </c>
      <c r="X35" s="12" t="s">
        <v>7</v>
      </c>
      <c r="Y35" s="12" t="s">
        <v>7</v>
      </c>
      <c r="Z35" s="12" t="s">
        <v>6</v>
      </c>
      <c r="AA35" s="12" t="s">
        <v>6</v>
      </c>
      <c r="AB35" s="12" t="s">
        <v>6</v>
      </c>
      <c r="AC35" s="12" t="s">
        <v>7</v>
      </c>
      <c r="AD35" s="12" t="s">
        <v>6</v>
      </c>
      <c r="AE35" s="43" t="s">
        <v>6</v>
      </c>
      <c r="AF35" s="14">
        <f>NETWORKDAYS($B$1,$AE$1)</f>
        <v>22</v>
      </c>
      <c r="AG35" s="13">
        <f>AF35*8</f>
        <v>176</v>
      </c>
      <c r="AH35" s="14">
        <f>COUNTIF(B35:AE35,"Р")</f>
        <v>24</v>
      </c>
      <c r="AI35" s="13">
        <f>AH35*8</f>
        <v>192</v>
      </c>
    </row>
    <row r="36" spans="1:36" ht="15.75" thickBot="1" x14ac:dyDescent="0.3">
      <c r="A36" s="44" t="s">
        <v>8</v>
      </c>
      <c r="B36" s="55" t="str">
        <f>IFERROR(INDEX($AJ$27:$AJ$34,MATCH("в",B27:B34,0),1),"")</f>
        <v>м</v>
      </c>
      <c r="C36" s="55" t="str">
        <f t="shared" ref="C36:AE36" si="5">IFERROR(INDEX($AJ$27:$AJ$34,MATCH("в",C27:C34,0),1),"")</f>
        <v>к</v>
      </c>
      <c r="D36" s="55" t="str">
        <f t="shared" si="5"/>
        <v>т</v>
      </c>
      <c r="E36" s="55" t="str">
        <f t="shared" si="5"/>
        <v>с</v>
      </c>
      <c r="F36" s="55" t="str">
        <f t="shared" si="5"/>
        <v/>
      </c>
      <c r="G36" s="55" t="str">
        <f t="shared" si="5"/>
        <v>с</v>
      </c>
      <c r="H36" s="55" t="str">
        <f t="shared" si="5"/>
        <v>м</v>
      </c>
      <c r="I36" s="55" t="str">
        <f t="shared" si="5"/>
        <v>к</v>
      </c>
      <c r="J36" s="55" t="str">
        <f t="shared" si="5"/>
        <v>т</v>
      </c>
      <c r="K36" s="55" t="str">
        <f t="shared" si="5"/>
        <v>с</v>
      </c>
      <c r="L36" s="55" t="str">
        <f t="shared" si="5"/>
        <v/>
      </c>
      <c r="M36" s="55" t="str">
        <f t="shared" si="5"/>
        <v>к</v>
      </c>
      <c r="N36" s="55" t="str">
        <f t="shared" si="5"/>
        <v>м</v>
      </c>
      <c r="O36" s="55" t="str">
        <f t="shared" si="5"/>
        <v>к</v>
      </c>
      <c r="P36" s="55" t="str">
        <f t="shared" si="5"/>
        <v>т</v>
      </c>
      <c r="Q36" s="55" t="str">
        <f t="shared" si="5"/>
        <v>с</v>
      </c>
      <c r="R36" s="55" t="str">
        <f t="shared" si="5"/>
        <v/>
      </c>
      <c r="S36" s="55" t="str">
        <f t="shared" si="5"/>
        <v>т</v>
      </c>
      <c r="T36" s="55" t="str">
        <f t="shared" si="5"/>
        <v>м</v>
      </c>
      <c r="U36" s="55" t="str">
        <f t="shared" si="5"/>
        <v>к</v>
      </c>
      <c r="V36" s="55" t="str">
        <f t="shared" si="5"/>
        <v>с</v>
      </c>
      <c r="W36" s="55" t="str">
        <f t="shared" si="5"/>
        <v>т</v>
      </c>
      <c r="X36" s="55" t="str">
        <f t="shared" si="5"/>
        <v/>
      </c>
      <c r="Y36" s="55" t="str">
        <f t="shared" si="5"/>
        <v/>
      </c>
      <c r="Z36" s="55" t="str">
        <f t="shared" si="5"/>
        <v>м</v>
      </c>
      <c r="AA36" s="55" t="str">
        <f t="shared" si="5"/>
        <v>к</v>
      </c>
      <c r="AB36" s="55" t="str">
        <f t="shared" si="5"/>
        <v>т</v>
      </c>
      <c r="AC36" s="55" t="str">
        <f t="shared" si="5"/>
        <v/>
      </c>
      <c r="AD36" s="55" t="str">
        <f t="shared" si="5"/>
        <v>с</v>
      </c>
      <c r="AE36" s="55" t="str">
        <f t="shared" si="5"/>
        <v>м</v>
      </c>
      <c r="AF36" s="21"/>
      <c r="AG36" s="20"/>
      <c r="AH36" s="21"/>
      <c r="AI36" s="20"/>
    </row>
    <row r="37" spans="1:36" ht="15.75" thickBot="1" x14ac:dyDescent="0.3">
      <c r="A37" s="46" t="s">
        <v>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28">
        <f>NETWORKDAYS($B$1,$AE$1)</f>
        <v>22</v>
      </c>
      <c r="AG37" s="27">
        <f>AF37*8</f>
        <v>176</v>
      </c>
      <c r="AH37" s="28">
        <f>COUNTIF(B37:AE37,"Р")</f>
        <v>0</v>
      </c>
      <c r="AI37" s="27">
        <f>AH37*8</f>
        <v>0</v>
      </c>
    </row>
    <row r="38" spans="1:36" ht="15.75" thickBot="1" x14ac:dyDescent="0.3">
      <c r="A38" s="44" t="s">
        <v>18</v>
      </c>
      <c r="B38" s="12" t="str">
        <f>IF(ISBLANK(B37),"",B37)</f>
        <v/>
      </c>
      <c r="C38" s="12" t="str">
        <f t="shared" ref="C38:AE38" si="6">IF(ISBLANK(C37),"",C37)</f>
        <v/>
      </c>
      <c r="D38" s="12" t="str">
        <f t="shared" si="6"/>
        <v/>
      </c>
      <c r="E38" s="12" t="str">
        <f t="shared" si="6"/>
        <v/>
      </c>
      <c r="F38" s="12" t="str">
        <f t="shared" si="6"/>
        <v/>
      </c>
      <c r="G38" s="12" t="str">
        <f t="shared" si="6"/>
        <v/>
      </c>
      <c r="H38" s="12" t="str">
        <f t="shared" si="6"/>
        <v/>
      </c>
      <c r="I38" s="12" t="str">
        <f t="shared" si="6"/>
        <v/>
      </c>
      <c r="J38" s="12" t="str">
        <f t="shared" si="6"/>
        <v/>
      </c>
      <c r="K38" s="12" t="str">
        <f t="shared" si="6"/>
        <v/>
      </c>
      <c r="L38" s="12" t="str">
        <f t="shared" si="6"/>
        <v/>
      </c>
      <c r="M38" s="12" t="str">
        <f t="shared" si="6"/>
        <v/>
      </c>
      <c r="N38" s="12" t="str">
        <f t="shared" si="6"/>
        <v/>
      </c>
      <c r="O38" s="12" t="str">
        <f t="shared" si="6"/>
        <v/>
      </c>
      <c r="P38" s="12" t="str">
        <f t="shared" si="6"/>
        <v/>
      </c>
      <c r="Q38" s="12" t="str">
        <f t="shared" si="6"/>
        <v/>
      </c>
      <c r="R38" s="12" t="str">
        <f t="shared" si="6"/>
        <v/>
      </c>
      <c r="S38" s="12" t="str">
        <f t="shared" si="6"/>
        <v/>
      </c>
      <c r="T38" s="12" t="str">
        <f t="shared" si="6"/>
        <v/>
      </c>
      <c r="U38" s="12" t="str">
        <f t="shared" si="6"/>
        <v/>
      </c>
      <c r="V38" s="12" t="str">
        <f t="shared" si="6"/>
        <v/>
      </c>
      <c r="W38" s="12" t="str">
        <f t="shared" si="6"/>
        <v/>
      </c>
      <c r="X38" s="12" t="str">
        <f t="shared" si="6"/>
        <v/>
      </c>
      <c r="Y38" s="12" t="str">
        <f t="shared" si="6"/>
        <v/>
      </c>
      <c r="Z38" s="12" t="str">
        <f t="shared" si="6"/>
        <v/>
      </c>
      <c r="AA38" s="12" t="str">
        <f t="shared" si="6"/>
        <v/>
      </c>
      <c r="AB38" s="12" t="str">
        <f t="shared" si="6"/>
        <v/>
      </c>
      <c r="AC38" s="12" t="str">
        <f t="shared" si="6"/>
        <v/>
      </c>
      <c r="AD38" s="12" t="str">
        <f t="shared" si="6"/>
        <v/>
      </c>
      <c r="AE38" s="12" t="str">
        <f t="shared" si="6"/>
        <v/>
      </c>
      <c r="AF38" s="21">
        <f>NETWORKDAYS($B$1,$AE$1)</f>
        <v>22</v>
      </c>
      <c r="AG38" s="20">
        <f>AF38*8</f>
        <v>176</v>
      </c>
      <c r="AH38" s="21">
        <f>COUNTIF(B38:AE38,"Р")</f>
        <v>0</v>
      </c>
      <c r="AI38" s="20">
        <f>AH38*8</f>
        <v>0</v>
      </c>
    </row>
    <row r="39" spans="1:36" ht="15.75" thickBot="1" x14ac:dyDescent="0.3">
      <c r="A39" s="50" t="s">
        <v>19</v>
      </c>
      <c r="B39" s="51">
        <f>COUNTIF(B27:B36,"Р")</f>
        <v>4</v>
      </c>
      <c r="C39" s="51">
        <f t="shared" ref="C39:AE39" si="7">COUNTIF(C27:C36,"Р")</f>
        <v>4</v>
      </c>
      <c r="D39" s="51">
        <f t="shared" si="7"/>
        <v>4</v>
      </c>
      <c r="E39" s="51">
        <f t="shared" si="7"/>
        <v>4</v>
      </c>
      <c r="F39" s="51">
        <f t="shared" si="7"/>
        <v>4</v>
      </c>
      <c r="G39" s="51">
        <f t="shared" si="7"/>
        <v>4</v>
      </c>
      <c r="H39" s="51">
        <f t="shared" si="7"/>
        <v>4</v>
      </c>
      <c r="I39" s="51">
        <f t="shared" si="7"/>
        <v>4</v>
      </c>
      <c r="J39" s="51">
        <f t="shared" si="7"/>
        <v>4</v>
      </c>
      <c r="K39" s="51">
        <f t="shared" si="7"/>
        <v>4</v>
      </c>
      <c r="L39" s="51">
        <f t="shared" si="7"/>
        <v>4</v>
      </c>
      <c r="M39" s="51">
        <f t="shared" si="7"/>
        <v>4</v>
      </c>
      <c r="N39" s="51">
        <f t="shared" si="7"/>
        <v>4</v>
      </c>
      <c r="O39" s="51">
        <f t="shared" si="7"/>
        <v>4</v>
      </c>
      <c r="P39" s="51">
        <f t="shared" si="7"/>
        <v>4</v>
      </c>
      <c r="Q39" s="51">
        <f t="shared" si="7"/>
        <v>4</v>
      </c>
      <c r="R39" s="51">
        <f t="shared" si="7"/>
        <v>4</v>
      </c>
      <c r="S39" s="51">
        <f t="shared" si="7"/>
        <v>4</v>
      </c>
      <c r="T39" s="51">
        <f t="shared" si="7"/>
        <v>4</v>
      </c>
      <c r="U39" s="51">
        <f t="shared" si="7"/>
        <v>4</v>
      </c>
      <c r="V39" s="51">
        <f t="shared" si="7"/>
        <v>4</v>
      </c>
      <c r="W39" s="51">
        <f t="shared" si="7"/>
        <v>4</v>
      </c>
      <c r="X39" s="51">
        <f t="shared" si="7"/>
        <v>4</v>
      </c>
      <c r="Y39" s="51">
        <f t="shared" si="7"/>
        <v>4</v>
      </c>
      <c r="Z39" s="51">
        <f t="shared" si="7"/>
        <v>4</v>
      </c>
      <c r="AA39" s="51">
        <f t="shared" si="7"/>
        <v>4</v>
      </c>
      <c r="AB39" s="51">
        <f t="shared" si="7"/>
        <v>4</v>
      </c>
      <c r="AC39" s="51">
        <f t="shared" si="7"/>
        <v>4</v>
      </c>
      <c r="AD39" s="51">
        <f t="shared" si="7"/>
        <v>4</v>
      </c>
      <c r="AE39" s="52">
        <f t="shared" si="7"/>
        <v>4</v>
      </c>
    </row>
    <row r="40" spans="1:36" ht="15.75" thickBot="1" x14ac:dyDescent="0.3">
      <c r="A40" s="38" t="s">
        <v>20</v>
      </c>
      <c r="B40" s="53">
        <f>COUNTIF(B27:B36,"В")</f>
        <v>1</v>
      </c>
      <c r="C40" s="53">
        <f t="shared" ref="C40:AE40" si="8">COUNTIF(C27:C36,"В")</f>
        <v>1</v>
      </c>
      <c r="D40" s="53">
        <f t="shared" si="8"/>
        <v>1</v>
      </c>
      <c r="E40" s="53">
        <f t="shared" si="8"/>
        <v>1</v>
      </c>
      <c r="F40" s="53">
        <f t="shared" si="8"/>
        <v>1</v>
      </c>
      <c r="G40" s="53">
        <f t="shared" si="8"/>
        <v>1</v>
      </c>
      <c r="H40" s="53">
        <f t="shared" si="8"/>
        <v>1</v>
      </c>
      <c r="I40" s="53">
        <f t="shared" si="8"/>
        <v>1</v>
      </c>
      <c r="J40" s="53">
        <f t="shared" si="8"/>
        <v>1</v>
      </c>
      <c r="K40" s="53">
        <f t="shared" si="8"/>
        <v>1</v>
      </c>
      <c r="L40" s="53">
        <f t="shared" si="8"/>
        <v>1</v>
      </c>
      <c r="M40" s="53">
        <f t="shared" si="8"/>
        <v>1</v>
      </c>
      <c r="N40" s="53">
        <f t="shared" si="8"/>
        <v>1</v>
      </c>
      <c r="O40" s="53">
        <f t="shared" si="8"/>
        <v>1</v>
      </c>
      <c r="P40" s="53">
        <f t="shared" si="8"/>
        <v>1</v>
      </c>
      <c r="Q40" s="53">
        <f t="shared" si="8"/>
        <v>1</v>
      </c>
      <c r="R40" s="53">
        <f t="shared" si="8"/>
        <v>1</v>
      </c>
      <c r="S40" s="53">
        <f t="shared" si="8"/>
        <v>1</v>
      </c>
      <c r="T40" s="53">
        <f t="shared" si="8"/>
        <v>1</v>
      </c>
      <c r="U40" s="53">
        <f t="shared" si="8"/>
        <v>1</v>
      </c>
      <c r="V40" s="53">
        <f t="shared" si="8"/>
        <v>1</v>
      </c>
      <c r="W40" s="53">
        <f t="shared" si="8"/>
        <v>1</v>
      </c>
      <c r="X40" s="53">
        <f t="shared" si="8"/>
        <v>1</v>
      </c>
      <c r="Y40" s="53">
        <f t="shared" si="8"/>
        <v>1</v>
      </c>
      <c r="Z40" s="53">
        <f t="shared" si="8"/>
        <v>1</v>
      </c>
      <c r="AA40" s="53">
        <f t="shared" si="8"/>
        <v>1</v>
      </c>
      <c r="AB40" s="53">
        <f t="shared" si="8"/>
        <v>1</v>
      </c>
      <c r="AC40" s="53">
        <f t="shared" si="8"/>
        <v>1</v>
      </c>
      <c r="AD40" s="53">
        <f t="shared" si="8"/>
        <v>1</v>
      </c>
      <c r="AE40" s="54">
        <f t="shared" si="8"/>
        <v>1</v>
      </c>
    </row>
  </sheetData>
  <mergeCells count="10">
    <mergeCell ref="A1:A2"/>
    <mergeCell ref="AF1:AF2"/>
    <mergeCell ref="AG1:AG2"/>
    <mergeCell ref="AH1:AH2"/>
    <mergeCell ref="AI1:AI2"/>
    <mergeCell ref="A25:A26"/>
    <mergeCell ref="AF25:AF26"/>
    <mergeCell ref="AG25:AG26"/>
    <mergeCell ref="AH25:AH26"/>
    <mergeCell ref="AI25:AI26"/>
  </mergeCells>
  <conditionalFormatting sqref="B1:B14">
    <cfRule type="expression" dxfId="15" priority="16" stopIfTrue="1">
      <formula>OR(B$2="Сб",B$2="Вс")</formula>
    </cfRule>
  </conditionalFormatting>
  <conditionalFormatting sqref="C1:AE14">
    <cfRule type="expression" dxfId="14" priority="15" stopIfTrue="1">
      <formula>OR(C$2="Сб",C$2="Вс")</formula>
    </cfRule>
  </conditionalFormatting>
  <conditionalFormatting sqref="B16:AE16">
    <cfRule type="expression" dxfId="13" priority="14">
      <formula>B16&gt;2</formula>
    </cfRule>
  </conditionalFormatting>
  <conditionalFormatting sqref="B15:AE15">
    <cfRule type="expression" dxfId="12" priority="12">
      <formula>B15=5</formula>
    </cfRule>
    <cfRule type="expression" dxfId="11" priority="13">
      <formula>B15&lt;=3</formula>
    </cfRule>
  </conditionalFormatting>
  <conditionalFormatting sqref="B40">
    <cfRule type="expression" dxfId="10" priority="11">
      <formula>B40&gt;2</formula>
    </cfRule>
  </conditionalFormatting>
  <conditionalFormatting sqref="B39">
    <cfRule type="expression" dxfId="9" priority="9">
      <formula>B39=5</formula>
    </cfRule>
    <cfRule type="expression" dxfId="8" priority="10">
      <formula>B39&lt;=3</formula>
    </cfRule>
  </conditionalFormatting>
  <conditionalFormatting sqref="B25:B40 C37:AE38">
    <cfRule type="expression" dxfId="7" priority="8">
      <formula>OR(B$26="СБ",B$26="Вс")</formula>
    </cfRule>
  </conditionalFormatting>
  <conditionalFormatting sqref="C40:AE40">
    <cfRule type="expression" dxfId="6" priority="7">
      <formula>C40&gt;2</formula>
    </cfRule>
  </conditionalFormatting>
  <conditionalFormatting sqref="C39:AE39">
    <cfRule type="expression" dxfId="5" priority="5">
      <formula>C39=5</formula>
    </cfRule>
    <cfRule type="expression" dxfId="4" priority="6">
      <formula>C39&lt;=3</formula>
    </cfRule>
  </conditionalFormatting>
  <conditionalFormatting sqref="C25:AE40 B36:AE36">
    <cfRule type="expression" dxfId="3" priority="4">
      <formula>OR(B$26="СБ",B$26="Вс")</formula>
    </cfRule>
  </conditionalFormatting>
  <conditionalFormatting sqref="B27:AE38">
    <cfRule type="containsText" dxfId="2" priority="3" operator="containsText" text="в">
      <formula>NOT(ISERROR(SEARCH("в",B27)))</formula>
    </cfRule>
  </conditionalFormatting>
  <conditionalFormatting sqref="B36:AE36">
    <cfRule type="expression" dxfId="1" priority="2">
      <formula>OR(B$26="СБ",B$26="Вс")</formula>
    </cfRule>
  </conditionalFormatting>
  <conditionalFormatting sqref="C36:AE36">
    <cfRule type="expression" dxfId="0" priority="1">
      <formula>OR(C$26="СБ",C$26="Вс")</formula>
    </cfRule>
  </conditionalFormatting>
  <pageMargins left="0.19685039370078741" right="0.19685039370078741" top="0.74803149606299213" bottom="0.74803149606299213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Ноябрь</vt:lpstr>
      <vt:lpstr>допстолбец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2016-10-24T10:22:51Z</dcterms:created>
  <dcterms:modified xsi:type="dcterms:W3CDTF">2016-10-24T13:26:41Z</dcterms:modified>
</cp:coreProperties>
</file>