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19440" windowHeight="12240" tabRatio="500"/>
  </bookViews>
  <sheets>
    <sheet name="12345" sheetId="1" r:id="rId1"/>
    <sheet name="дата" sheetId="2" r:id="rId2"/>
  </sheets>
  <definedNames>
    <definedName name="год">дата!$D$1:$D$12</definedName>
    <definedName name="месяц">дата!$B$1:$B$12</definedName>
    <definedName name="число">дата!$A$1:$A$31</definedName>
  </definedNames>
  <calcPr calcId="125725"/>
</workbook>
</file>

<file path=xl/calcChain.xml><?xml version="1.0" encoding="utf-8"?>
<calcChain xmlns="http://schemas.openxmlformats.org/spreadsheetml/2006/main">
  <c r="A1" i="1"/>
  <c r="A2" s="1"/>
  <c r="C22"/>
  <c r="C16"/>
  <c r="C10"/>
  <c r="U4"/>
  <c r="V4"/>
  <c r="W4" s="1"/>
  <c r="X4" s="1"/>
  <c r="Y4" s="1"/>
  <c r="Z4" s="1"/>
  <c r="AA4" s="1"/>
  <c r="AB4" s="1"/>
  <c r="AC4" s="1"/>
  <c r="A4"/>
  <c r="C5" s="1"/>
  <c r="A5"/>
  <c r="C4"/>
  <c r="D4" s="1"/>
  <c r="E4" s="1"/>
  <c r="F4" s="1"/>
  <c r="G4" s="1"/>
  <c r="H4" s="1"/>
  <c r="I4" s="1"/>
  <c r="J4" s="1"/>
  <c r="K4" s="1"/>
  <c r="L4" s="1"/>
  <c r="M4" s="1"/>
  <c r="N4" s="1"/>
  <c r="O4" s="1"/>
  <c r="P4" s="1"/>
  <c r="Q4" s="1"/>
  <c r="R4" s="1"/>
  <c r="S4" s="1"/>
  <c r="T4" s="1"/>
  <c r="E28"/>
  <c r="L28"/>
  <c r="S28"/>
  <c r="D22" l="1"/>
  <c r="D16"/>
  <c r="D10"/>
  <c r="AD4"/>
  <c r="AE4" s="1"/>
  <c r="AF4" s="1"/>
  <c r="A10"/>
  <c r="AE5"/>
  <c r="AA5"/>
  <c r="W5"/>
  <c r="S5"/>
  <c r="O5"/>
  <c r="K5"/>
  <c r="D5"/>
  <c r="B5"/>
  <c r="AC5"/>
  <c r="Y5"/>
  <c r="U5"/>
  <c r="Q5"/>
  <c r="M5"/>
  <c r="H5"/>
  <c r="AF5"/>
  <c r="AD5"/>
  <c r="AB5"/>
  <c r="Z5"/>
  <c r="X5"/>
  <c r="V5"/>
  <c r="T5"/>
  <c r="R5"/>
  <c r="P5"/>
  <c r="N5"/>
  <c r="L5"/>
  <c r="J5"/>
  <c r="F5"/>
  <c r="I5"/>
  <c r="G5"/>
  <c r="E5"/>
  <c r="D11" l="1"/>
  <c r="F11"/>
  <c r="H11"/>
  <c r="J11"/>
  <c r="L11"/>
  <c r="N11"/>
  <c r="P11"/>
  <c r="R11"/>
  <c r="T11"/>
  <c r="V11"/>
  <c r="X11"/>
  <c r="Z11"/>
  <c r="AB11"/>
  <c r="AD11"/>
  <c r="AF11"/>
  <c r="C11"/>
  <c r="E11"/>
  <c r="G11"/>
  <c r="I11"/>
  <c r="K11"/>
  <c r="M11"/>
  <c r="O11"/>
  <c r="Q11"/>
  <c r="S11"/>
  <c r="U11"/>
  <c r="W11"/>
  <c r="Y11"/>
  <c r="AA11"/>
  <c r="AC11"/>
  <c r="AE11"/>
  <c r="B11"/>
  <c r="A11"/>
  <c r="E22"/>
  <c r="E16"/>
  <c r="E10"/>
  <c r="A16"/>
  <c r="C17" l="1"/>
  <c r="E17"/>
  <c r="G17"/>
  <c r="I17"/>
  <c r="K17"/>
  <c r="M17"/>
  <c r="O17"/>
  <c r="Q17"/>
  <c r="S17"/>
  <c r="U17"/>
  <c r="W17"/>
  <c r="Y17"/>
  <c r="AA17"/>
  <c r="AC17"/>
  <c r="AE17"/>
  <c r="B17"/>
  <c r="D17"/>
  <c r="F17"/>
  <c r="H17"/>
  <c r="J17"/>
  <c r="L17"/>
  <c r="N17"/>
  <c r="P17"/>
  <c r="R17"/>
  <c r="T17"/>
  <c r="V17"/>
  <c r="X17"/>
  <c r="Z17"/>
  <c r="AB17"/>
  <c r="AD17"/>
  <c r="AF17"/>
  <c r="F22"/>
  <c r="F16"/>
  <c r="F10"/>
  <c r="A22"/>
  <c r="A17"/>
  <c r="D23" l="1"/>
  <c r="F23"/>
  <c r="H23"/>
  <c r="J23"/>
  <c r="L23"/>
  <c r="N23"/>
  <c r="P23"/>
  <c r="R23"/>
  <c r="T23"/>
  <c r="V23"/>
  <c r="X23"/>
  <c r="Z23"/>
  <c r="AB23"/>
  <c r="AD23"/>
  <c r="AF23"/>
  <c r="C23"/>
  <c r="E23"/>
  <c r="G23"/>
  <c r="I23"/>
  <c r="K23"/>
  <c r="M23"/>
  <c r="O23"/>
  <c r="Q23"/>
  <c r="S23"/>
  <c r="U23"/>
  <c r="W23"/>
  <c r="Y23"/>
  <c r="AA23"/>
  <c r="AC23"/>
  <c r="AE23"/>
  <c r="B23"/>
  <c r="A23"/>
  <c r="G22"/>
  <c r="G16"/>
  <c r="G10"/>
  <c r="H22" l="1"/>
  <c r="H16"/>
  <c r="H10"/>
  <c r="I22" l="1"/>
  <c r="I16"/>
  <c r="I10"/>
  <c r="J22" l="1"/>
  <c r="J16"/>
  <c r="J10"/>
  <c r="K22" l="1"/>
  <c r="K16"/>
  <c r="K10"/>
  <c r="L22" l="1"/>
  <c r="L16"/>
  <c r="L10"/>
  <c r="M22" l="1"/>
  <c r="M16"/>
  <c r="M10"/>
  <c r="N22" l="1"/>
  <c r="N16"/>
  <c r="N10"/>
  <c r="O22" l="1"/>
  <c r="O16"/>
  <c r="O10"/>
  <c r="P22" l="1"/>
  <c r="P16"/>
  <c r="P10"/>
  <c r="Q22" l="1"/>
  <c r="Q16"/>
  <c r="Q10"/>
  <c r="R22" l="1"/>
  <c r="R16"/>
  <c r="R10"/>
  <c r="S22" l="1"/>
  <c r="S16"/>
  <c r="S10"/>
  <c r="T22" l="1"/>
  <c r="T16"/>
  <c r="T10"/>
  <c r="U22" l="1"/>
  <c r="U16"/>
  <c r="U10"/>
  <c r="V22" l="1"/>
  <c r="V16"/>
  <c r="V10"/>
  <c r="W22" l="1"/>
  <c r="W16"/>
  <c r="W10"/>
  <c r="X22" l="1"/>
  <c r="X16"/>
  <c r="X10"/>
  <c r="Y22" l="1"/>
  <c r="Y16"/>
  <c r="Y10"/>
  <c r="Z22" l="1"/>
  <c r="Z16"/>
  <c r="Z10"/>
  <c r="AA22" l="1"/>
  <c r="AA16"/>
  <c r="AA10"/>
  <c r="AB22" l="1"/>
  <c r="AB16"/>
  <c r="AB10"/>
  <c r="AC22" l="1"/>
  <c r="AC16"/>
  <c r="AC10"/>
  <c r="AD22" l="1"/>
  <c r="AD16"/>
  <c r="AD10"/>
  <c r="AE22" l="1"/>
  <c r="AE16"/>
  <c r="AE10"/>
  <c r="AF22" l="1"/>
  <c r="AF16"/>
  <c r="AF10"/>
</calcChain>
</file>

<file path=xl/sharedStrings.xml><?xml version="1.0" encoding="utf-8"?>
<sst xmlns="http://schemas.openxmlformats.org/spreadsheetml/2006/main" count="45" uniqueCount="34">
  <si>
    <t>Дата начала и окончания терапии</t>
  </si>
  <si>
    <t>с</t>
  </si>
  <si>
    <t>АВГУСТА</t>
  </si>
  <si>
    <t>по</t>
  </si>
  <si>
    <t>НОЯБРЯ</t>
  </si>
  <si>
    <t>Укол</t>
  </si>
  <si>
    <t>Таблетка 1</t>
  </si>
  <si>
    <t>Таблетка 2</t>
  </si>
  <si>
    <t>УКОЛ =</t>
  </si>
  <si>
    <t>Таблетка 1 =</t>
  </si>
  <si>
    <t>Таблетка 2 =</t>
  </si>
  <si>
    <t>Здравствуйте.Что бы облегчить контроль за приёмом лекарств для дорогого мне человека я сделала в ручном режиме эти таблички по месяцам.Но хотелось бы помочь и другим пациентам у которых разные даты начала и конца терапии.Возможно ли автоматизировать создание таких табличек по месяцам в зависимости от вводимых дат в строке 2 ?  Заранее благодарю.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</si>
  <si>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</si>
  <si>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</si>
  <si>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</si>
  <si>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</si>
  <si>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</si>
  <si>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</si>
  <si>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</si>
  <si>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СЕНТЯБРЯ</t>
  </si>
  <si>
    <t>ОКТЯБРЯ</t>
  </si>
  <si>
    <t>ДЕКАБРЯ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</si>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</sst>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numFmts count="1">
    <numFmt numFmtId="173" formatCode="[$-419]mmmm;@"/>
  </numFmts>
  <fonts count="17">
    <font>
      <sz val="10"/>
      <color indexed="8"/>
      <name val="Arial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color indexed="8"/>
      <name val="Verdana"/>
      <family val="2"/>
      <charset val="204"/>
    </font>
    <font>
      <sz val="12"/>
      <color indexed="8"/>
      <name val="Verdana"/>
      <family val="2"/>
      <charset val="204"/>
    </font>
    <font>
      <sz val="16"/>
      <color indexed="8"/>
      <name val="Verdana"/>
      <family val="2"/>
      <charset val="204"/>
    </font>
    <font>
      <b/>
      <sz val="12"/>
      <color indexed="8"/>
      <name val="Verdana"/>
      <family val="2"/>
      <charset val="204"/>
    </font>
    <font>
      <b/>
      <sz val="10"/>
      <color indexed="8"/>
      <name val="Arial"/>
      <family val="2"/>
      <charset val="204"/>
    </font>
    <font>
      <b/>
      <sz val="14"/>
      <color indexed="39"/>
      <name val="Verdana"/>
      <family val="2"/>
      <charset val="204"/>
    </font>
    <font>
      <sz val="20"/>
      <color indexed="8"/>
      <name val="Verdana"/>
      <family val="2"/>
      <charset val="204"/>
    </font>
    <font>
      <sz val="18"/>
      <color indexed="8"/>
      <name val="Verdana"/>
      <family val="2"/>
      <charset val="204"/>
    </font>
    <font>
      <b/>
      <sz val="18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Verdana"/>
      <family val="2"/>
      <charset val="204"/>
    </font>
    <font>
      <b/>
      <sz val="14"/>
      <color theme="0"/>
      <name val="Verdana"/>
      <family val="2"/>
      <charset val="204"/>
    </font>
    <font>
      <sz val="10"/>
      <color theme="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1"/>
      </patternFill>
    </fill>
    <fill>
      <patternFill patternType="solid">
        <fgColor indexed="41"/>
      </patternFill>
    </fill>
    <fill>
      <patternFill patternType="solid">
        <fgColor indexed="42"/>
      </patternFill>
    </fill>
    <fill>
      <patternFill patternType="solid">
        <fgColor indexed="65"/>
      </patternFill>
    </fill>
  </fills>
  <borders count="1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13" fillId="0" borderId="0" xfId="0" applyFont="1"/>
    <xf numFmtId="0" fontId="3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/>
    <xf numFmtId="0" fontId="7" fillId="0" borderId="0" xfId="0" applyFont="1"/>
    <xf numFmtId="0" fontId="8" fillId="0" borderId="8" xfId="0" applyFont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0" xfId="0" applyFont="1" applyFill="1"/>
    <xf numFmtId="0" fontId="10" fillId="0" borderId="0" xfId="0" applyFont="1" applyAlignment="1">
      <alignment horizontal="center" vertical="center"/>
    </xf>
    <xf numFmtId="0" fontId="11" fillId="5" borderId="8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" fontId="5" fillId="3" borderId="5" xfId="0" applyNumberFormat="1" applyFont="1" applyFill="1" applyBorder="1" applyAlignment="1">
      <alignment horizontal="center" vertical="center"/>
    </xf>
    <xf numFmtId="1" fontId="5" fillId="3" borderId="4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4" fillId="0" borderId="8" xfId="0" applyFont="1" applyBorder="1" applyAlignment="1">
      <alignment horizontal="center"/>
    </xf>
    <xf numFmtId="173" fontId="8" fillId="0" borderId="8" xfId="0" applyNumberFormat="1" applyFont="1" applyBorder="1" applyAlignment="1">
      <alignment horizontal="center" vertical="center"/>
    </xf>
    <xf numFmtId="173" fontId="1" fillId="0" borderId="0" xfId="0" applyNumberFormat="1" applyFont="1"/>
    <xf numFmtId="0" fontId="4" fillId="0" borderId="7" xfId="0" applyFont="1" applyFill="1" applyBorder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14" fontId="13" fillId="0" borderId="0" xfId="0" applyNumberFormat="1" applyFont="1"/>
    <xf numFmtId="14" fontId="14" fillId="0" borderId="0" xfId="0" applyNumberFormat="1" applyFont="1" applyAlignment="1">
      <alignment horizontal="center" vertical="center"/>
    </xf>
    <xf numFmtId="0" fontId="14" fillId="0" borderId="0" xfId="0" applyNumberFormat="1" applyFont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173" fontId="15" fillId="0" borderId="0" xfId="0" applyNumberFormat="1" applyFont="1" applyFill="1" applyBorder="1" applyAlignment="1">
      <alignment horizontal="center" vertical="center"/>
    </xf>
    <xf numFmtId="1" fontId="16" fillId="0" borderId="0" xfId="0" applyNumberFormat="1" applyFont="1" applyFill="1" applyBorder="1"/>
  </cellXfs>
  <cellStyles count="1">
    <cellStyle name="Обычный" xfId="0" builtinId="0"/>
  </cellStyles>
  <dxfs count="115"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FF00"/>
      <rgbColor rgb="00FF0000"/>
      <rgbColor rgb="00007F00"/>
      <rgbColor rgb="007F7F00"/>
      <rgbColor rgb="00C0C0C0"/>
      <rgbColor rgb="00E6E6E6"/>
      <rgbColor rgb="00B3B3B3"/>
      <rgbColor rgb="00999999"/>
      <rgbColor rgb="00666666"/>
      <rgbColor rgb="004D4D4D"/>
      <rgbColor rgb="00333333"/>
      <rgbColor rgb="00DEDEFF"/>
      <rgbColor rgb="00CCCCCC"/>
      <rgbColor rgb="007F7F7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FBFBF"/>
      <rgbColor rgb="00FFFFDE"/>
      <rgbColor rgb="00DEFFDE"/>
      <rgbColor rgb="00FFFF1F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syncHorizontal="1" syncRef="A1"/>
  <dimension ref="A1:AH35"/>
  <sheetViews>
    <sheetView tabSelected="1" zoomScale="115" zoomScaleNormal="115" workbookViewId="0">
      <selection activeCell="N3" sqref="N3"/>
    </sheetView>
  </sheetViews>
  <sheetFormatPr defaultColWidth="8.7109375" defaultRowHeight="12.75"/>
  <cols>
    <col min="1" max="1" width="16.140625" bestFit="1" customWidth="1"/>
    <col min="2" max="2" width="6.42578125" customWidth="1"/>
    <col min="3" max="4" width="5.140625" bestFit="1" customWidth="1"/>
    <col min="5" max="5" width="5.85546875" customWidth="1"/>
    <col min="6" max="9" width="5.140625" bestFit="1" customWidth="1"/>
    <col min="10" max="10" width="5.140625" customWidth="1"/>
    <col min="11" max="21" width="5.140625" bestFit="1" customWidth="1"/>
    <col min="22" max="22" width="5.140625" customWidth="1"/>
    <col min="23" max="31" width="5.140625" bestFit="1" customWidth="1"/>
    <col min="32" max="32" width="7.28515625" customWidth="1"/>
    <col min="33" max="33" width="10.140625" bestFit="1" customWidth="1"/>
  </cols>
  <sheetData>
    <row r="1" spans="1:33" ht="28.35" customHeight="1">
      <c r="A1" s="54" t="str">
        <f>INDEX(дата!$E$1:$E$12,MATCH('12345'!$Q$2,месяц,0))</f>
        <v>Октябрь</v>
      </c>
      <c r="B1" s="22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</row>
    <row r="2" spans="1:33" ht="28.35" customHeight="1">
      <c r="A2" s="55">
        <f>MONTH(EOMONTH(O2&amp;A1&amp;V2,0))</f>
        <v>10</v>
      </c>
      <c r="B2" s="18" t="s">
        <v>1</v>
      </c>
      <c r="C2" s="24">
        <v>7</v>
      </c>
      <c r="D2" s="24"/>
      <c r="E2" s="24" t="s">
        <v>17</v>
      </c>
      <c r="F2" s="24"/>
      <c r="G2" s="24"/>
      <c r="H2" s="24"/>
      <c r="I2" s="24"/>
      <c r="J2" s="24">
        <v>2016</v>
      </c>
      <c r="K2" s="24"/>
      <c r="L2" s="24"/>
      <c r="M2" s="24" t="s">
        <v>3</v>
      </c>
      <c r="N2" s="24"/>
      <c r="O2" s="24">
        <v>17</v>
      </c>
      <c r="P2" s="24"/>
      <c r="Q2" s="24" t="s">
        <v>20</v>
      </c>
      <c r="R2" s="24"/>
      <c r="S2" s="24"/>
      <c r="T2" s="24"/>
      <c r="U2" s="24"/>
      <c r="V2" s="24">
        <v>2016</v>
      </c>
      <c r="W2" s="24"/>
      <c r="X2" s="24"/>
      <c r="Y2" s="18"/>
      <c r="Z2" s="18"/>
      <c r="AA2" s="18"/>
      <c r="AB2" s="18"/>
      <c r="AC2" s="18"/>
      <c r="AD2" s="18"/>
      <c r="AE2" s="18"/>
      <c r="AF2" s="43"/>
    </row>
    <row r="3" spans="1:33" ht="28.35" customHeight="1">
      <c r="B3" s="18"/>
      <c r="C3" s="42"/>
      <c r="D3" s="18"/>
      <c r="E3" s="40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43"/>
      <c r="AG3" s="41"/>
    </row>
    <row r="4" spans="1:33" ht="28.35" customHeight="1">
      <c r="A4" s="37" t="str">
        <f>INDEX(дата!$E$1:$E$12,MATCH('12345'!$E$2,месяц,0))</f>
        <v>Июнь</v>
      </c>
      <c r="B4" s="3">
        <v>1</v>
      </c>
      <c r="C4" s="4">
        <f t="shared" ref="C4:AF4" si="0">B4+1</f>
        <v>2</v>
      </c>
      <c r="D4" s="4">
        <f t="shared" si="0"/>
        <v>3</v>
      </c>
      <c r="E4" s="4">
        <f t="shared" si="0"/>
        <v>4</v>
      </c>
      <c r="F4" s="4">
        <f t="shared" si="0"/>
        <v>5</v>
      </c>
      <c r="G4" s="39">
        <f t="shared" si="0"/>
        <v>6</v>
      </c>
      <c r="H4" s="39">
        <f t="shared" si="0"/>
        <v>7</v>
      </c>
      <c r="I4" s="4">
        <f t="shared" si="0"/>
        <v>8</v>
      </c>
      <c r="J4" s="4">
        <f t="shared" si="0"/>
        <v>9</v>
      </c>
      <c r="K4" s="4">
        <f t="shared" si="0"/>
        <v>10</v>
      </c>
      <c r="L4" s="4">
        <f t="shared" si="0"/>
        <v>11</v>
      </c>
      <c r="M4" s="4">
        <f t="shared" si="0"/>
        <v>12</v>
      </c>
      <c r="N4" s="39">
        <f t="shared" si="0"/>
        <v>13</v>
      </c>
      <c r="O4" s="39">
        <f t="shared" si="0"/>
        <v>14</v>
      </c>
      <c r="P4" s="4">
        <f t="shared" si="0"/>
        <v>15</v>
      </c>
      <c r="Q4" s="4">
        <f t="shared" si="0"/>
        <v>16</v>
      </c>
      <c r="R4" s="4">
        <f t="shared" si="0"/>
        <v>17</v>
      </c>
      <c r="S4" s="4">
        <f t="shared" si="0"/>
        <v>18</v>
      </c>
      <c r="T4" s="4">
        <f t="shared" si="0"/>
        <v>19</v>
      </c>
      <c r="U4" s="39">
        <f t="shared" si="0"/>
        <v>20</v>
      </c>
      <c r="V4" s="39">
        <f t="shared" si="0"/>
        <v>21</v>
      </c>
      <c r="W4" s="39">
        <f t="shared" si="0"/>
        <v>22</v>
      </c>
      <c r="X4" s="39">
        <f t="shared" si="0"/>
        <v>23</v>
      </c>
      <c r="Y4" s="39">
        <f t="shared" si="0"/>
        <v>24</v>
      </c>
      <c r="Z4" s="39">
        <f t="shared" si="0"/>
        <v>25</v>
      </c>
      <c r="AA4" s="39">
        <f t="shared" si="0"/>
        <v>26</v>
      </c>
      <c r="AB4" s="39">
        <f t="shared" si="0"/>
        <v>27</v>
      </c>
      <c r="AC4" s="39">
        <f t="shared" si="0"/>
        <v>28</v>
      </c>
      <c r="AD4" s="4">
        <f t="shared" si="0"/>
        <v>29</v>
      </c>
      <c r="AE4" s="4">
        <f t="shared" si="0"/>
        <v>30</v>
      </c>
      <c r="AF4" s="5">
        <f t="shared" si="0"/>
        <v>31</v>
      </c>
    </row>
    <row r="5" spans="1:33" ht="28.35" customHeight="1">
      <c r="A5" s="8">
        <f>J2</f>
        <v>2016</v>
      </c>
      <c r="B5" s="36" t="str">
        <f>LOOKUP(WEEKDAY(B4&amp;$A$4&amp;$A$5,2),{1,2,3,4,5,6,7},{"пн","вт","ср","чт","пт","сб","вс"})</f>
        <v>ср</v>
      </c>
      <c r="C5" s="36" t="str">
        <f>LOOKUP(WEEKDAY(C4&amp;$A$4&amp;$A$5,2),{1,2,3,4,5,6,7},{"пн","вт","ср","чт","пт","сб","вс"})</f>
        <v>чт</v>
      </c>
      <c r="D5" s="36" t="str">
        <f>LOOKUP(WEEKDAY(D4&amp;$A$4&amp;$A$5,2),{1,2,3,4,5,6,7},{"пн","вт","ср","чт","пт","сб","вс"})</f>
        <v>пт</v>
      </c>
      <c r="E5" s="36" t="str">
        <f>LOOKUP(WEEKDAY(E4&amp;$A$4&amp;$A$5,2),{1,2,3,4,5,6,7},{"пн","вт","ср","чт","пт","сб","вс"})</f>
        <v>сб</v>
      </c>
      <c r="F5" s="36" t="str">
        <f>LOOKUP(WEEKDAY(F4&amp;$A$4&amp;$A$5,2),{1,2,3,4,5,6,7},{"пн","вт","ср","чт","пт","сб","вс"})</f>
        <v>вс</v>
      </c>
      <c r="G5" s="36" t="str">
        <f>LOOKUP(WEEKDAY(G4&amp;$A$4&amp;$A$5,2),{1,2,3,4,5,6,7},{"пн","вт","ср","чт","пт","сб","вс"})</f>
        <v>пн</v>
      </c>
      <c r="H5" s="36" t="str">
        <f>LOOKUP(WEEKDAY(H4&amp;$A$4&amp;$A$5,2),{1,2,3,4,5,6,7},{"пн","вт","ср","чт","пт","сб","вс"})</f>
        <v>вт</v>
      </c>
      <c r="I5" s="36" t="str">
        <f>LOOKUP(WEEKDAY(I4&amp;$A$4&amp;$A$5,2),{1,2,3,4,5,6,7},{"пн","вт","ср","чт","пт","сб","вс"})</f>
        <v>ср</v>
      </c>
      <c r="J5" s="36" t="str">
        <f>LOOKUP(WEEKDAY(J4&amp;$A$4&amp;$A$5,2),{1,2,3,4,5,6,7},{"пн","вт","ср","чт","пт","сб","вс"})</f>
        <v>чт</v>
      </c>
      <c r="K5" s="36" t="str">
        <f>LOOKUP(WEEKDAY(K4&amp;$A$4&amp;$A$5,2),{1,2,3,4,5,6,7},{"пн","вт","ср","чт","пт","сб","вс"})</f>
        <v>пт</v>
      </c>
      <c r="L5" s="36" t="str">
        <f>LOOKUP(WEEKDAY(L4&amp;$A$4&amp;$A$5,2),{1,2,3,4,5,6,7},{"пн","вт","ср","чт","пт","сб","вс"})</f>
        <v>сб</v>
      </c>
      <c r="M5" s="36" t="str">
        <f>LOOKUP(WEEKDAY(M4&amp;$A$4&amp;$A$5,2),{1,2,3,4,5,6,7},{"пн","вт","ср","чт","пт","сб","вс"})</f>
        <v>вс</v>
      </c>
      <c r="N5" s="36" t="str">
        <f>LOOKUP(WEEKDAY(N4&amp;$A$4&amp;$A$5,2),{1,2,3,4,5,6,7},{"пн","вт","ср","чт","пт","сб","вс"})</f>
        <v>пн</v>
      </c>
      <c r="O5" s="36" t="str">
        <f>LOOKUP(WEEKDAY(O4&amp;$A$4&amp;$A$5,2),{1,2,3,4,5,6,7},{"пн","вт","ср","чт","пт","сб","вс"})</f>
        <v>вт</v>
      </c>
      <c r="P5" s="36" t="str">
        <f>LOOKUP(WEEKDAY(P4&amp;$A$4&amp;$A$5,2),{1,2,3,4,5,6,7},{"пн","вт","ср","чт","пт","сб","вс"})</f>
        <v>ср</v>
      </c>
      <c r="Q5" s="36" t="str">
        <f>LOOKUP(WEEKDAY(Q4&amp;$A$4&amp;$A$5,2),{1,2,3,4,5,6,7},{"пн","вт","ср","чт","пт","сб","вс"})</f>
        <v>чт</v>
      </c>
      <c r="R5" s="36" t="str">
        <f>LOOKUP(WEEKDAY(R4&amp;$A$4&amp;$A$5,2),{1,2,3,4,5,6,7},{"пн","вт","ср","чт","пт","сб","вс"})</f>
        <v>пт</v>
      </c>
      <c r="S5" s="36" t="str">
        <f>LOOKUP(WEEKDAY(S4&amp;$A$4&amp;$A$5,2),{1,2,3,4,5,6,7},{"пн","вт","ср","чт","пт","сб","вс"})</f>
        <v>сб</v>
      </c>
      <c r="T5" s="36" t="str">
        <f>LOOKUP(WEEKDAY(T4&amp;$A$4&amp;$A$5,2),{1,2,3,4,5,6,7},{"пн","вт","ср","чт","пт","сб","вс"})</f>
        <v>вс</v>
      </c>
      <c r="U5" s="36" t="str">
        <f>LOOKUP(WEEKDAY(U4&amp;$A$4&amp;$A$5,2),{1,2,3,4,5,6,7},{"пн","вт","ср","чт","пт","сб","вс"})</f>
        <v>пн</v>
      </c>
      <c r="V5" s="36" t="str">
        <f>LOOKUP(WEEKDAY(V4&amp;$A$4&amp;$A$5,2),{1,2,3,4,5,6,7},{"пн","вт","ср","чт","пт","сб","вс"})</f>
        <v>вт</v>
      </c>
      <c r="W5" s="36" t="str">
        <f>LOOKUP(WEEKDAY(W4&amp;$A$4&amp;$A$5,2),{1,2,3,4,5,6,7},{"пн","вт","ср","чт","пт","сб","вс"})</f>
        <v>ср</v>
      </c>
      <c r="X5" s="36" t="str">
        <f>LOOKUP(WEEKDAY(X4&amp;$A$4&amp;$A$5,2),{1,2,3,4,5,6,7},{"пн","вт","ср","чт","пт","сб","вс"})</f>
        <v>чт</v>
      </c>
      <c r="Y5" s="36" t="str">
        <f>LOOKUP(WEEKDAY(Y4&amp;$A$4&amp;$A$5,2),{1,2,3,4,5,6,7},{"пн","вт","ср","чт","пт","сб","вс"})</f>
        <v>пт</v>
      </c>
      <c r="Z5" s="36" t="str">
        <f>LOOKUP(WEEKDAY(Z4&amp;$A$4&amp;$A$5,2),{1,2,3,4,5,6,7},{"пн","вт","ср","чт","пт","сб","вс"})</f>
        <v>сб</v>
      </c>
      <c r="AA5" s="36" t="str">
        <f>LOOKUP(WEEKDAY(AA4&amp;$A$4&amp;$A$5,2),{1,2,3,4,5,6,7},{"пн","вт","ср","чт","пт","сб","вс"})</f>
        <v>вс</v>
      </c>
      <c r="AB5" s="36" t="str">
        <f>LOOKUP(WEEKDAY(AB4&amp;$A$4&amp;$A$5,2),{1,2,3,4,5,6,7},{"пн","вт","ср","чт","пт","сб","вс"})</f>
        <v>пн</v>
      </c>
      <c r="AC5" s="36" t="str">
        <f>LOOKUP(WEEKDAY(AC4&amp;$A$4&amp;$A$5,2),{1,2,3,4,5,6,7},{"пн","вт","ср","чт","пт","сб","вс"})</f>
        <v>вт</v>
      </c>
      <c r="AD5" s="36" t="str">
        <f>LOOKUP(WEEKDAY(AD4&amp;$A$4&amp;$A$5,2),{1,2,3,4,5,6,7},{"пн","вт","ср","чт","пт","сб","вс"})</f>
        <v>ср</v>
      </c>
      <c r="AE5" s="36" t="str">
        <f>LOOKUP(WEEKDAY(AE4&amp;$A$4&amp;$A$5,2),{1,2,3,4,5,6,7},{"пн","вт","ср","чт","пт","сб","вс"})</f>
        <v>чт</v>
      </c>
      <c r="AF5" s="36" t="e">
        <f>LOOKUP(WEEKDAY(AF4&amp;$A$4&amp;$A$5,2),{1,2,3,4,5,6,7},{"пн","вт","ср","чт","пт","сб","вс"})</f>
        <v>#VALUE!</v>
      </c>
    </row>
    <row r="6" spans="1:33" ht="28.35" customHeight="1">
      <c r="A6" s="9" t="s">
        <v>5</v>
      </c>
      <c r="B6" s="10"/>
      <c r="C6" s="11"/>
      <c r="D6" s="10"/>
      <c r="E6" s="11"/>
      <c r="F6" s="10"/>
      <c r="G6" s="11"/>
      <c r="H6" s="10"/>
      <c r="I6" s="11"/>
      <c r="J6" s="10"/>
      <c r="K6" s="11"/>
      <c r="L6" s="10"/>
      <c r="M6" s="11"/>
      <c r="N6" s="10"/>
      <c r="O6" s="11"/>
      <c r="P6" s="10"/>
      <c r="Q6" s="11"/>
      <c r="R6" s="10"/>
      <c r="S6" s="11"/>
      <c r="T6" s="10"/>
      <c r="U6" s="11"/>
      <c r="V6" s="10"/>
      <c r="W6" s="11"/>
      <c r="X6" s="10"/>
      <c r="Y6" s="12"/>
      <c r="Z6" s="46"/>
      <c r="AA6" s="47"/>
      <c r="AB6" s="48"/>
      <c r="AC6" s="49"/>
      <c r="AD6" s="48"/>
      <c r="AE6" s="49"/>
      <c r="AF6" s="44"/>
    </row>
    <row r="7" spans="1:33" ht="28.35" customHeight="1">
      <c r="A7" s="9" t="s">
        <v>6</v>
      </c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50"/>
      <c r="AA7" s="45"/>
      <c r="AB7" s="45"/>
      <c r="AC7" s="45"/>
      <c r="AD7" s="45"/>
      <c r="AE7" s="45"/>
      <c r="AF7" s="45"/>
    </row>
    <row r="8" spans="1:33" ht="28.35" customHeight="1">
      <c r="A8" s="9" t="s">
        <v>7</v>
      </c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45"/>
      <c r="AA8" s="45"/>
      <c r="AB8" s="45"/>
      <c r="AC8" s="45"/>
      <c r="AD8" s="45"/>
      <c r="AE8" s="45"/>
      <c r="AF8" s="45"/>
    </row>
    <row r="9" spans="1:33" ht="28.35" customHeight="1">
      <c r="A9" s="7"/>
      <c r="B9" s="6"/>
      <c r="C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43"/>
    </row>
    <row r="10" spans="1:33" ht="28.35" customHeight="1">
      <c r="A10" s="37">
        <f>EDATE(B4&amp;A4&amp;A5,1)</f>
        <v>42552</v>
      </c>
      <c r="B10" s="3">
        <v>1</v>
      </c>
      <c r="C10" s="4">
        <f t="shared" ref="C10:AF10" si="1">B10+1</f>
        <v>2</v>
      </c>
      <c r="D10" s="4">
        <f t="shared" si="1"/>
        <v>3</v>
      </c>
      <c r="E10" s="4">
        <f t="shared" si="1"/>
        <v>4</v>
      </c>
      <c r="F10" s="4">
        <f t="shared" si="1"/>
        <v>5</v>
      </c>
      <c r="G10" s="39">
        <f t="shared" si="1"/>
        <v>6</v>
      </c>
      <c r="H10" s="39">
        <f t="shared" si="1"/>
        <v>7</v>
      </c>
      <c r="I10" s="4">
        <f t="shared" si="1"/>
        <v>8</v>
      </c>
      <c r="J10" s="4">
        <f t="shared" si="1"/>
        <v>9</v>
      </c>
      <c r="K10" s="4">
        <f t="shared" si="1"/>
        <v>10</v>
      </c>
      <c r="L10" s="4">
        <f t="shared" si="1"/>
        <v>11</v>
      </c>
      <c r="M10" s="4">
        <f t="shared" si="1"/>
        <v>12</v>
      </c>
      <c r="N10" s="39">
        <f t="shared" si="1"/>
        <v>13</v>
      </c>
      <c r="O10" s="39">
        <f t="shared" si="1"/>
        <v>14</v>
      </c>
      <c r="P10" s="4">
        <f t="shared" si="1"/>
        <v>15</v>
      </c>
      <c r="Q10" s="4">
        <f t="shared" si="1"/>
        <v>16</v>
      </c>
      <c r="R10" s="4">
        <f t="shared" si="1"/>
        <v>17</v>
      </c>
      <c r="S10" s="4">
        <f t="shared" si="1"/>
        <v>18</v>
      </c>
      <c r="T10" s="4">
        <f t="shared" si="1"/>
        <v>19</v>
      </c>
      <c r="U10" s="39">
        <f t="shared" si="1"/>
        <v>20</v>
      </c>
      <c r="V10" s="39">
        <f t="shared" si="1"/>
        <v>21</v>
      </c>
      <c r="W10" s="39">
        <f t="shared" si="1"/>
        <v>22</v>
      </c>
      <c r="X10" s="39">
        <f t="shared" si="1"/>
        <v>23</v>
      </c>
      <c r="Y10" s="39">
        <f t="shared" si="1"/>
        <v>24</v>
      </c>
      <c r="Z10" s="39">
        <f t="shared" si="1"/>
        <v>25</v>
      </c>
      <c r="AA10" s="39">
        <f t="shared" si="1"/>
        <v>26</v>
      </c>
      <c r="AB10" s="39">
        <f t="shared" si="1"/>
        <v>27</v>
      </c>
      <c r="AC10" s="39">
        <f t="shared" si="1"/>
        <v>28</v>
      </c>
      <c r="AD10" s="4">
        <f t="shared" si="1"/>
        <v>29</v>
      </c>
      <c r="AE10" s="4">
        <f t="shared" si="1"/>
        <v>30</v>
      </c>
      <c r="AF10" s="5">
        <f t="shared" si="1"/>
        <v>31</v>
      </c>
    </row>
    <row r="11" spans="1:33" ht="28.35" customHeight="1">
      <c r="A11" s="8">
        <f>YEAR(A10)</f>
        <v>2016</v>
      </c>
      <c r="B11" s="36" t="str">
        <f>LOOKUP(WEEKDAY(B10+$A$10-1,2),{1,2,3,4,5,6,7},{"пн","вт","ср","чт","пт","сб","вс"})</f>
        <v>пт</v>
      </c>
      <c r="C11" s="36" t="str">
        <f>LOOKUP(WEEKDAY(C10+$A$10-1,2),{1,2,3,4,5,6,7},{"пн","вт","ср","чт","пт","сб","вс"})</f>
        <v>сб</v>
      </c>
      <c r="D11" s="36" t="str">
        <f>LOOKUP(WEEKDAY(D10+$A$10-1,2),{1,2,3,4,5,6,7},{"пн","вт","ср","чт","пт","сб","вс"})</f>
        <v>вс</v>
      </c>
      <c r="E11" s="36" t="str">
        <f>LOOKUP(WEEKDAY(E10+$A$10-1,2),{1,2,3,4,5,6,7},{"пн","вт","ср","чт","пт","сб","вс"})</f>
        <v>пн</v>
      </c>
      <c r="F11" s="36" t="str">
        <f>LOOKUP(WEEKDAY(F10+$A$10-1,2),{1,2,3,4,5,6,7},{"пн","вт","ср","чт","пт","сб","вс"})</f>
        <v>вт</v>
      </c>
      <c r="G11" s="36" t="str">
        <f>LOOKUP(WEEKDAY(G10+$A$10-1,2),{1,2,3,4,5,6,7},{"пн","вт","ср","чт","пт","сб","вс"})</f>
        <v>ср</v>
      </c>
      <c r="H11" s="36" t="str">
        <f>LOOKUP(WEEKDAY(H10+$A$10-1,2),{1,2,3,4,5,6,7},{"пн","вт","ср","чт","пт","сб","вс"})</f>
        <v>чт</v>
      </c>
      <c r="I11" s="36" t="str">
        <f>LOOKUP(WEEKDAY(I10+$A$10-1,2),{1,2,3,4,5,6,7},{"пн","вт","ср","чт","пт","сб","вс"})</f>
        <v>пт</v>
      </c>
      <c r="J11" s="36" t="str">
        <f>LOOKUP(WEEKDAY(J10+$A$10-1,2),{1,2,3,4,5,6,7},{"пн","вт","ср","чт","пт","сб","вс"})</f>
        <v>сб</v>
      </c>
      <c r="K11" s="36" t="str">
        <f>LOOKUP(WEEKDAY(K10+$A$10-1,2),{1,2,3,4,5,6,7},{"пн","вт","ср","чт","пт","сб","вс"})</f>
        <v>вс</v>
      </c>
      <c r="L11" s="36" t="str">
        <f>LOOKUP(WEEKDAY(L10+$A$10-1,2),{1,2,3,4,5,6,7},{"пн","вт","ср","чт","пт","сб","вс"})</f>
        <v>пн</v>
      </c>
      <c r="M11" s="36" t="str">
        <f>LOOKUP(WEEKDAY(M10+$A$10-1,2),{1,2,3,4,5,6,7},{"пн","вт","ср","чт","пт","сб","вс"})</f>
        <v>вт</v>
      </c>
      <c r="N11" s="36" t="str">
        <f>LOOKUP(WEEKDAY(N10+$A$10-1,2),{1,2,3,4,5,6,7},{"пн","вт","ср","чт","пт","сб","вс"})</f>
        <v>ср</v>
      </c>
      <c r="O11" s="36" t="str">
        <f>LOOKUP(WEEKDAY(O10+$A$10-1,2),{1,2,3,4,5,6,7},{"пн","вт","ср","чт","пт","сб","вс"})</f>
        <v>чт</v>
      </c>
      <c r="P11" s="36" t="str">
        <f>LOOKUP(WEEKDAY(P10+$A$10-1,2),{1,2,3,4,5,6,7},{"пн","вт","ср","чт","пт","сб","вс"})</f>
        <v>пт</v>
      </c>
      <c r="Q11" s="36" t="str">
        <f>LOOKUP(WEEKDAY(Q10+$A$10-1,2),{1,2,3,4,5,6,7},{"пн","вт","ср","чт","пт","сб","вс"})</f>
        <v>сб</v>
      </c>
      <c r="R11" s="36" t="str">
        <f>LOOKUP(WEEKDAY(R10+$A$10-1,2),{1,2,3,4,5,6,7},{"пн","вт","ср","чт","пт","сб","вс"})</f>
        <v>вс</v>
      </c>
      <c r="S11" s="36" t="str">
        <f>LOOKUP(WEEKDAY(S10+$A$10-1,2),{1,2,3,4,5,6,7},{"пн","вт","ср","чт","пт","сб","вс"})</f>
        <v>пн</v>
      </c>
      <c r="T11" s="36" t="str">
        <f>LOOKUP(WEEKDAY(T10+$A$10-1,2),{1,2,3,4,5,6,7},{"пн","вт","ср","чт","пт","сб","вс"})</f>
        <v>вт</v>
      </c>
      <c r="U11" s="36" t="str">
        <f>LOOKUP(WEEKDAY(U10+$A$10-1,2),{1,2,3,4,5,6,7},{"пн","вт","ср","чт","пт","сб","вс"})</f>
        <v>ср</v>
      </c>
      <c r="V11" s="36" t="str">
        <f>LOOKUP(WEEKDAY(V10+$A$10-1,2),{1,2,3,4,5,6,7},{"пн","вт","ср","чт","пт","сб","вс"})</f>
        <v>чт</v>
      </c>
      <c r="W11" s="36" t="str">
        <f>LOOKUP(WEEKDAY(W10+$A$10-1,2),{1,2,3,4,5,6,7},{"пн","вт","ср","чт","пт","сб","вс"})</f>
        <v>пт</v>
      </c>
      <c r="X11" s="36" t="str">
        <f>LOOKUP(WEEKDAY(X10+$A$10-1,2),{1,2,3,4,5,6,7},{"пн","вт","ср","чт","пт","сб","вс"})</f>
        <v>сб</v>
      </c>
      <c r="Y11" s="36" t="str">
        <f>LOOKUP(WEEKDAY(Y10+$A$10-1,2),{1,2,3,4,5,6,7},{"пн","вт","ср","чт","пт","сб","вс"})</f>
        <v>вс</v>
      </c>
      <c r="Z11" s="36" t="str">
        <f>LOOKUP(WEEKDAY(Z10+$A$10-1,2),{1,2,3,4,5,6,7},{"пн","вт","ср","чт","пт","сб","вс"})</f>
        <v>пн</v>
      </c>
      <c r="AA11" s="36" t="str">
        <f>LOOKUP(WEEKDAY(AA10+$A$10-1,2),{1,2,3,4,5,6,7},{"пн","вт","ср","чт","пт","сб","вс"})</f>
        <v>вт</v>
      </c>
      <c r="AB11" s="36" t="str">
        <f>LOOKUP(WEEKDAY(AB10+$A$10-1,2),{1,2,3,4,5,6,7},{"пн","вт","ср","чт","пт","сб","вс"})</f>
        <v>ср</v>
      </c>
      <c r="AC11" s="36" t="str">
        <f>LOOKUP(WEEKDAY(AC10+$A$10-1,2),{1,2,3,4,5,6,7},{"пн","вт","ср","чт","пт","сб","вс"})</f>
        <v>чт</v>
      </c>
      <c r="AD11" s="36" t="str">
        <f>LOOKUP(WEEKDAY(AD10+$A$10-1,2),{1,2,3,4,5,6,7},{"пн","вт","ср","чт","пт","сб","вс"})</f>
        <v>пт</v>
      </c>
      <c r="AE11" s="36" t="str">
        <f>LOOKUP(WEEKDAY(AE10+$A$10-1,2),{1,2,3,4,5,6,7},{"пн","вт","ср","чт","пт","сб","вс"})</f>
        <v>сб</v>
      </c>
      <c r="AF11" s="36" t="str">
        <f>LOOKUP(WEEKDAY(AF10+$A$10-1,2),{1,2,3,4,5,6,7},{"пн","вт","ср","чт","пт","сб","вс"})</f>
        <v>вс</v>
      </c>
    </row>
    <row r="12" spans="1:33" ht="28.35" customHeight="1">
      <c r="A12" s="9" t="s">
        <v>5</v>
      </c>
      <c r="B12" s="46"/>
      <c r="C12" s="47"/>
      <c r="D12" s="48"/>
      <c r="E12" s="49"/>
      <c r="F12" s="48"/>
      <c r="G12" s="49"/>
      <c r="H12" s="48"/>
      <c r="I12" s="46"/>
      <c r="J12" s="48"/>
      <c r="K12" s="49"/>
      <c r="L12" s="48"/>
      <c r="M12" s="49"/>
      <c r="N12" s="48"/>
      <c r="O12" s="51"/>
      <c r="P12" s="46"/>
      <c r="Q12" s="47"/>
      <c r="R12" s="48"/>
      <c r="S12" s="49"/>
      <c r="T12" s="48"/>
      <c r="U12" s="49"/>
      <c r="V12" s="48"/>
      <c r="W12" s="46"/>
      <c r="X12" s="48"/>
      <c r="Y12" s="49"/>
      <c r="Z12" s="48"/>
      <c r="AA12" s="49"/>
      <c r="AB12" s="48"/>
      <c r="AC12" s="51"/>
      <c r="AD12" s="46"/>
      <c r="AE12" s="47"/>
      <c r="AF12" s="44"/>
    </row>
    <row r="13" spans="1:33" ht="28.35" customHeight="1">
      <c r="A13" s="9" t="s">
        <v>6</v>
      </c>
      <c r="B13" s="52"/>
      <c r="C13" s="45"/>
      <c r="D13" s="45"/>
      <c r="E13" s="45"/>
      <c r="F13" s="45"/>
      <c r="G13" s="45"/>
      <c r="H13" s="45"/>
      <c r="I13" s="50"/>
      <c r="J13" s="45"/>
      <c r="K13" s="45"/>
      <c r="L13" s="45"/>
      <c r="M13" s="45"/>
      <c r="N13" s="45"/>
      <c r="O13" s="45"/>
      <c r="P13" s="50"/>
      <c r="Q13" s="53"/>
      <c r="R13" s="53"/>
      <c r="S13" s="53"/>
      <c r="T13" s="45"/>
      <c r="U13" s="44"/>
      <c r="V13" s="45"/>
      <c r="W13" s="50"/>
      <c r="X13" s="45"/>
      <c r="Y13" s="45"/>
      <c r="Z13" s="45"/>
      <c r="AA13" s="45"/>
      <c r="AB13" s="45"/>
      <c r="AC13" s="45"/>
      <c r="AD13" s="50"/>
      <c r="AE13" s="45"/>
      <c r="AF13" s="45"/>
    </row>
    <row r="14" spans="1:33" ht="28.35" customHeight="1">
      <c r="A14" s="9" t="s">
        <v>7</v>
      </c>
      <c r="B14" s="44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50"/>
      <c r="S14" s="45"/>
      <c r="T14" s="50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7"/>
    </row>
    <row r="15" spans="1:33" ht="28.35" customHeight="1">
      <c r="A15" s="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43"/>
    </row>
    <row r="16" spans="1:33" ht="28.35" customHeight="1">
      <c r="A16" s="37">
        <f>EDATE(A10,1)</f>
        <v>42583</v>
      </c>
      <c r="B16" s="3">
        <v>1</v>
      </c>
      <c r="C16" s="4">
        <f t="shared" ref="C16:AF16" si="2">B16+1</f>
        <v>2</v>
      </c>
      <c r="D16" s="4">
        <f t="shared" si="2"/>
        <v>3</v>
      </c>
      <c r="E16" s="4">
        <f t="shared" si="2"/>
        <v>4</v>
      </c>
      <c r="F16" s="4">
        <f t="shared" si="2"/>
        <v>5</v>
      </c>
      <c r="G16" s="39">
        <f t="shared" si="2"/>
        <v>6</v>
      </c>
      <c r="H16" s="39">
        <f t="shared" si="2"/>
        <v>7</v>
      </c>
      <c r="I16" s="4">
        <f t="shared" si="2"/>
        <v>8</v>
      </c>
      <c r="J16" s="4">
        <f t="shared" si="2"/>
        <v>9</v>
      </c>
      <c r="K16" s="4">
        <f t="shared" si="2"/>
        <v>10</v>
      </c>
      <c r="L16" s="4">
        <f t="shared" si="2"/>
        <v>11</v>
      </c>
      <c r="M16" s="4">
        <f t="shared" si="2"/>
        <v>12</v>
      </c>
      <c r="N16" s="39">
        <f t="shared" si="2"/>
        <v>13</v>
      </c>
      <c r="O16" s="39">
        <f t="shared" si="2"/>
        <v>14</v>
      </c>
      <c r="P16" s="4">
        <f t="shared" si="2"/>
        <v>15</v>
      </c>
      <c r="Q16" s="4">
        <f t="shared" si="2"/>
        <v>16</v>
      </c>
      <c r="R16" s="4">
        <f t="shared" si="2"/>
        <v>17</v>
      </c>
      <c r="S16" s="4">
        <f t="shared" si="2"/>
        <v>18</v>
      </c>
      <c r="T16" s="4">
        <f t="shared" si="2"/>
        <v>19</v>
      </c>
      <c r="U16" s="39">
        <f t="shared" si="2"/>
        <v>20</v>
      </c>
      <c r="V16" s="39">
        <f t="shared" si="2"/>
        <v>21</v>
      </c>
      <c r="W16" s="39">
        <f t="shared" si="2"/>
        <v>22</v>
      </c>
      <c r="X16" s="39">
        <f t="shared" si="2"/>
        <v>23</v>
      </c>
      <c r="Y16" s="39">
        <f t="shared" si="2"/>
        <v>24</v>
      </c>
      <c r="Z16" s="39">
        <f t="shared" si="2"/>
        <v>25</v>
      </c>
      <c r="AA16" s="39">
        <f t="shared" si="2"/>
        <v>26</v>
      </c>
      <c r="AB16" s="39">
        <f t="shared" si="2"/>
        <v>27</v>
      </c>
      <c r="AC16" s="39">
        <f t="shared" si="2"/>
        <v>28</v>
      </c>
      <c r="AD16" s="4">
        <f t="shared" si="2"/>
        <v>29</v>
      </c>
      <c r="AE16" s="4">
        <f t="shared" si="2"/>
        <v>30</v>
      </c>
      <c r="AF16" s="5">
        <f t="shared" si="2"/>
        <v>31</v>
      </c>
    </row>
    <row r="17" spans="1:34" ht="28.35" customHeight="1">
      <c r="A17" s="8">
        <f>YEAR(A16)</f>
        <v>2016</v>
      </c>
      <c r="B17" s="36" t="str">
        <f>LOOKUP(WEEKDAY(B16+$A$16-1,2),{1,2,3,4,5,6,7},{"пн","вт","ср","чт","пт","сб","вс"})</f>
        <v>пн</v>
      </c>
      <c r="C17" s="36" t="str">
        <f>LOOKUP(WEEKDAY(C16+$A$16-1,2),{1,2,3,4,5,6,7},{"пн","вт","ср","чт","пт","сб","вс"})</f>
        <v>вт</v>
      </c>
      <c r="D17" s="36" t="str">
        <f>LOOKUP(WEEKDAY(D16+$A$16-1,2),{1,2,3,4,5,6,7},{"пн","вт","ср","чт","пт","сб","вс"})</f>
        <v>ср</v>
      </c>
      <c r="E17" s="36" t="str">
        <f>LOOKUP(WEEKDAY(E16+$A$16-1,2),{1,2,3,4,5,6,7},{"пн","вт","ср","чт","пт","сб","вс"})</f>
        <v>чт</v>
      </c>
      <c r="F17" s="36" t="str">
        <f>LOOKUP(WEEKDAY(F16+$A$16-1,2),{1,2,3,4,5,6,7},{"пн","вт","ср","чт","пт","сб","вс"})</f>
        <v>пт</v>
      </c>
      <c r="G17" s="36" t="str">
        <f>LOOKUP(WEEKDAY(G16+$A$16-1,2),{1,2,3,4,5,6,7},{"пн","вт","ср","чт","пт","сб","вс"})</f>
        <v>сб</v>
      </c>
      <c r="H17" s="36" t="str">
        <f>LOOKUP(WEEKDAY(H16+$A$16-1,2),{1,2,3,4,5,6,7},{"пн","вт","ср","чт","пт","сб","вс"})</f>
        <v>вс</v>
      </c>
      <c r="I17" s="36" t="str">
        <f>LOOKUP(WEEKDAY(I16+$A$16-1,2),{1,2,3,4,5,6,7},{"пн","вт","ср","чт","пт","сб","вс"})</f>
        <v>пн</v>
      </c>
      <c r="J17" s="36" t="str">
        <f>LOOKUP(WEEKDAY(J16+$A$16-1,2),{1,2,3,4,5,6,7},{"пн","вт","ср","чт","пт","сб","вс"})</f>
        <v>вт</v>
      </c>
      <c r="K17" s="36" t="str">
        <f>LOOKUP(WEEKDAY(K16+$A$16-1,2),{1,2,3,4,5,6,7},{"пн","вт","ср","чт","пт","сб","вс"})</f>
        <v>ср</v>
      </c>
      <c r="L17" s="36" t="str">
        <f>LOOKUP(WEEKDAY(L16+$A$16-1,2),{1,2,3,4,5,6,7},{"пн","вт","ср","чт","пт","сб","вс"})</f>
        <v>чт</v>
      </c>
      <c r="M17" s="36" t="str">
        <f>LOOKUP(WEEKDAY(M16+$A$16-1,2),{1,2,3,4,5,6,7},{"пн","вт","ср","чт","пт","сб","вс"})</f>
        <v>пт</v>
      </c>
      <c r="N17" s="36" t="str">
        <f>LOOKUP(WEEKDAY(N16+$A$16-1,2),{1,2,3,4,5,6,7},{"пн","вт","ср","чт","пт","сб","вс"})</f>
        <v>сб</v>
      </c>
      <c r="O17" s="36" t="str">
        <f>LOOKUP(WEEKDAY(O16+$A$16-1,2),{1,2,3,4,5,6,7},{"пн","вт","ср","чт","пт","сб","вс"})</f>
        <v>вс</v>
      </c>
      <c r="P17" s="36" t="str">
        <f>LOOKUP(WEEKDAY(P16+$A$16-1,2),{1,2,3,4,5,6,7},{"пн","вт","ср","чт","пт","сб","вс"})</f>
        <v>пн</v>
      </c>
      <c r="Q17" s="36" t="str">
        <f>LOOKUP(WEEKDAY(Q16+$A$16-1,2),{1,2,3,4,5,6,7},{"пн","вт","ср","чт","пт","сб","вс"})</f>
        <v>вт</v>
      </c>
      <c r="R17" s="36" t="str">
        <f>LOOKUP(WEEKDAY(R16+$A$16-1,2),{1,2,3,4,5,6,7},{"пн","вт","ср","чт","пт","сб","вс"})</f>
        <v>ср</v>
      </c>
      <c r="S17" s="36" t="str">
        <f>LOOKUP(WEEKDAY(S16+$A$16-1,2),{1,2,3,4,5,6,7},{"пн","вт","ср","чт","пт","сб","вс"})</f>
        <v>чт</v>
      </c>
      <c r="T17" s="36" t="str">
        <f>LOOKUP(WEEKDAY(T16+$A$16-1,2),{1,2,3,4,5,6,7},{"пн","вт","ср","чт","пт","сб","вс"})</f>
        <v>пт</v>
      </c>
      <c r="U17" s="36" t="str">
        <f>LOOKUP(WEEKDAY(U16+$A$16-1,2),{1,2,3,4,5,6,7},{"пн","вт","ср","чт","пт","сб","вс"})</f>
        <v>сб</v>
      </c>
      <c r="V17" s="36" t="str">
        <f>LOOKUP(WEEKDAY(V16+$A$16-1,2),{1,2,3,4,5,6,7},{"пн","вт","ср","чт","пт","сб","вс"})</f>
        <v>вс</v>
      </c>
      <c r="W17" s="36" t="str">
        <f>LOOKUP(WEEKDAY(W16+$A$16-1,2),{1,2,3,4,5,6,7},{"пн","вт","ср","чт","пт","сб","вс"})</f>
        <v>пн</v>
      </c>
      <c r="X17" s="36" t="str">
        <f>LOOKUP(WEEKDAY(X16+$A$16-1,2),{1,2,3,4,5,6,7},{"пн","вт","ср","чт","пт","сб","вс"})</f>
        <v>вт</v>
      </c>
      <c r="Y17" s="36" t="str">
        <f>LOOKUP(WEEKDAY(Y16+$A$16-1,2),{1,2,3,4,5,6,7},{"пн","вт","ср","чт","пт","сб","вс"})</f>
        <v>ср</v>
      </c>
      <c r="Z17" s="36" t="str">
        <f>LOOKUP(WEEKDAY(Z16+$A$16-1,2),{1,2,3,4,5,6,7},{"пн","вт","ср","чт","пт","сб","вс"})</f>
        <v>чт</v>
      </c>
      <c r="AA17" s="36" t="str">
        <f>LOOKUP(WEEKDAY(AA16+$A$16-1,2),{1,2,3,4,5,6,7},{"пн","вт","ср","чт","пт","сб","вс"})</f>
        <v>пт</v>
      </c>
      <c r="AB17" s="36" t="str">
        <f>LOOKUP(WEEKDAY(AB16+$A$16-1,2),{1,2,3,4,5,6,7},{"пн","вт","ср","чт","пт","сб","вс"})</f>
        <v>сб</v>
      </c>
      <c r="AC17" s="36" t="str">
        <f>LOOKUP(WEEKDAY(AC16+$A$16-1,2),{1,2,3,4,5,6,7},{"пн","вт","ср","чт","пт","сб","вс"})</f>
        <v>вс</v>
      </c>
      <c r="AD17" s="36" t="str">
        <f>LOOKUP(WEEKDAY(AD16+$A$16-1,2),{1,2,3,4,5,6,7},{"пн","вт","ср","чт","пт","сб","вс"})</f>
        <v>пн</v>
      </c>
      <c r="AE17" s="36" t="str">
        <f>LOOKUP(WEEKDAY(AE16+$A$16-1,2),{1,2,3,4,5,6,7},{"пн","вт","ср","чт","пт","сб","вс"})</f>
        <v>вт</v>
      </c>
      <c r="AF17" s="36" t="str">
        <f>LOOKUP(WEEKDAY(AF16+$A$16-1,2),{1,2,3,4,5,6,7},{"пн","вт","ср","чт","пт","сб","вс"})</f>
        <v>ср</v>
      </c>
    </row>
    <row r="18" spans="1:34" ht="28.35" customHeight="1">
      <c r="A18" s="9" t="s">
        <v>5</v>
      </c>
      <c r="B18" s="48"/>
      <c r="C18" s="49"/>
      <c r="D18" s="48"/>
      <c r="E18" s="49"/>
      <c r="F18" s="48"/>
      <c r="G18" s="46"/>
      <c r="H18" s="48"/>
      <c r="I18" s="49"/>
      <c r="J18" s="48"/>
      <c r="K18" s="49"/>
      <c r="L18" s="48"/>
      <c r="M18" s="51"/>
      <c r="N18" s="46"/>
      <c r="O18" s="47"/>
      <c r="P18" s="48"/>
      <c r="Q18" s="49"/>
      <c r="R18" s="48"/>
      <c r="S18" s="49"/>
      <c r="T18" s="48"/>
      <c r="U18" s="46"/>
      <c r="V18" s="48"/>
      <c r="W18" s="49"/>
      <c r="X18" s="48"/>
      <c r="Y18" s="49"/>
      <c r="Z18" s="48"/>
      <c r="AA18" s="51"/>
      <c r="AB18" s="46"/>
      <c r="AC18" s="47"/>
      <c r="AD18" s="48"/>
      <c r="AE18" s="49"/>
      <c r="AF18" s="44"/>
    </row>
    <row r="19" spans="1:34" ht="28.35" customHeight="1">
      <c r="A19" s="9" t="s">
        <v>6</v>
      </c>
      <c r="B19" s="44"/>
      <c r="C19" s="45"/>
      <c r="D19" s="45"/>
      <c r="E19" s="45"/>
      <c r="F19" s="45"/>
      <c r="G19" s="50"/>
      <c r="H19" s="45"/>
      <c r="I19" s="45"/>
      <c r="J19" s="45"/>
      <c r="K19" s="45"/>
      <c r="L19" s="45"/>
      <c r="M19" s="45"/>
      <c r="N19" s="50"/>
      <c r="O19" s="45"/>
      <c r="P19" s="45"/>
      <c r="Q19" s="45"/>
      <c r="R19" s="45"/>
      <c r="S19" s="45"/>
      <c r="T19" s="45"/>
      <c r="U19" s="50"/>
      <c r="V19" s="45"/>
      <c r="W19" s="45"/>
      <c r="X19" s="45"/>
      <c r="Y19" s="45"/>
      <c r="Z19" s="45"/>
      <c r="AA19" s="45"/>
      <c r="AB19" s="50"/>
      <c r="AC19" s="45"/>
      <c r="AD19" s="45"/>
      <c r="AE19" s="45"/>
      <c r="AF19" s="45"/>
    </row>
    <row r="20" spans="1:34" ht="28.35" customHeight="1">
      <c r="A20" s="9" t="s">
        <v>7</v>
      </c>
      <c r="B20" s="44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</row>
    <row r="21" spans="1:34" ht="28.35" customHeight="1">
      <c r="A21" s="7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</row>
    <row r="22" spans="1:34" ht="28.35" customHeight="1">
      <c r="A22" s="37">
        <f>EDATE(A16,1)</f>
        <v>42614</v>
      </c>
      <c r="B22" s="3">
        <v>1</v>
      </c>
      <c r="C22" s="4">
        <f t="shared" ref="C22:AF22" si="3">B22+1</f>
        <v>2</v>
      </c>
      <c r="D22" s="4">
        <f t="shared" si="3"/>
        <v>3</v>
      </c>
      <c r="E22" s="4">
        <f t="shared" si="3"/>
        <v>4</v>
      </c>
      <c r="F22" s="4">
        <f t="shared" si="3"/>
        <v>5</v>
      </c>
      <c r="G22" s="39">
        <f t="shared" si="3"/>
        <v>6</v>
      </c>
      <c r="H22" s="39">
        <f t="shared" si="3"/>
        <v>7</v>
      </c>
      <c r="I22" s="4">
        <f t="shared" si="3"/>
        <v>8</v>
      </c>
      <c r="J22" s="4">
        <f t="shared" si="3"/>
        <v>9</v>
      </c>
      <c r="K22" s="4">
        <f t="shared" si="3"/>
        <v>10</v>
      </c>
      <c r="L22" s="4">
        <f t="shared" si="3"/>
        <v>11</v>
      </c>
      <c r="M22" s="4">
        <f t="shared" si="3"/>
        <v>12</v>
      </c>
      <c r="N22" s="39">
        <f t="shared" si="3"/>
        <v>13</v>
      </c>
      <c r="O22" s="39">
        <f t="shared" si="3"/>
        <v>14</v>
      </c>
      <c r="P22" s="4">
        <f t="shared" si="3"/>
        <v>15</v>
      </c>
      <c r="Q22" s="4">
        <f t="shared" si="3"/>
        <v>16</v>
      </c>
      <c r="R22" s="4">
        <f t="shared" si="3"/>
        <v>17</v>
      </c>
      <c r="S22" s="4">
        <f t="shared" si="3"/>
        <v>18</v>
      </c>
      <c r="T22" s="4">
        <f t="shared" si="3"/>
        <v>19</v>
      </c>
      <c r="U22" s="39">
        <f t="shared" si="3"/>
        <v>20</v>
      </c>
      <c r="V22" s="39">
        <f t="shared" si="3"/>
        <v>21</v>
      </c>
      <c r="W22" s="39">
        <f t="shared" si="3"/>
        <v>22</v>
      </c>
      <c r="X22" s="39">
        <f t="shared" si="3"/>
        <v>23</v>
      </c>
      <c r="Y22" s="39">
        <f t="shared" si="3"/>
        <v>24</v>
      </c>
      <c r="Z22" s="39">
        <f t="shared" si="3"/>
        <v>25</v>
      </c>
      <c r="AA22" s="39">
        <f t="shared" si="3"/>
        <v>26</v>
      </c>
      <c r="AB22" s="39">
        <f t="shared" si="3"/>
        <v>27</v>
      </c>
      <c r="AC22" s="39">
        <f t="shared" si="3"/>
        <v>28</v>
      </c>
      <c r="AD22" s="4">
        <f t="shared" si="3"/>
        <v>29</v>
      </c>
      <c r="AE22" s="4">
        <f t="shared" si="3"/>
        <v>30</v>
      </c>
      <c r="AF22" s="5">
        <f t="shared" si="3"/>
        <v>31</v>
      </c>
    </row>
    <row r="23" spans="1:34" ht="28.35" customHeight="1">
      <c r="A23" s="8">
        <f>YEAR(A22)</f>
        <v>2016</v>
      </c>
      <c r="B23" s="36" t="str">
        <f>LOOKUP(WEEKDAY(B22+$A$22-1,2),{1,2,3,4,5,6,7},{"пн","вт","ср","чт","пт","сб","вс"})</f>
        <v>чт</v>
      </c>
      <c r="C23" s="36" t="str">
        <f>LOOKUP(WEEKDAY(C22+$A$22-1,2),{1,2,3,4,5,6,7},{"пн","вт","ср","чт","пт","сб","вс"})</f>
        <v>пт</v>
      </c>
      <c r="D23" s="36" t="str">
        <f>LOOKUP(WEEKDAY(D22+$A$22-1,2),{1,2,3,4,5,6,7},{"пн","вт","ср","чт","пт","сб","вс"})</f>
        <v>сб</v>
      </c>
      <c r="E23" s="36" t="str">
        <f>LOOKUP(WEEKDAY(E22+$A$22-1,2),{1,2,3,4,5,6,7},{"пн","вт","ср","чт","пт","сб","вс"})</f>
        <v>вс</v>
      </c>
      <c r="F23" s="36" t="str">
        <f>LOOKUP(WEEKDAY(F22+$A$22-1,2),{1,2,3,4,5,6,7},{"пн","вт","ср","чт","пт","сб","вс"})</f>
        <v>пн</v>
      </c>
      <c r="G23" s="36" t="str">
        <f>LOOKUP(WEEKDAY(G22+$A$22-1,2),{1,2,3,4,5,6,7},{"пн","вт","ср","чт","пт","сб","вс"})</f>
        <v>вт</v>
      </c>
      <c r="H23" s="36" t="str">
        <f>LOOKUP(WEEKDAY(H22+$A$22-1,2),{1,2,3,4,5,6,7},{"пн","вт","ср","чт","пт","сб","вс"})</f>
        <v>ср</v>
      </c>
      <c r="I23" s="36" t="str">
        <f>LOOKUP(WEEKDAY(I22+$A$22-1,2),{1,2,3,4,5,6,7},{"пн","вт","ср","чт","пт","сб","вс"})</f>
        <v>чт</v>
      </c>
      <c r="J23" s="36" t="str">
        <f>LOOKUP(WEEKDAY(J22+$A$22-1,2),{1,2,3,4,5,6,7},{"пн","вт","ср","чт","пт","сб","вс"})</f>
        <v>пт</v>
      </c>
      <c r="K23" s="36" t="str">
        <f>LOOKUP(WEEKDAY(K22+$A$22-1,2),{1,2,3,4,5,6,7},{"пн","вт","ср","чт","пт","сб","вс"})</f>
        <v>сб</v>
      </c>
      <c r="L23" s="36" t="str">
        <f>LOOKUP(WEEKDAY(L22+$A$22-1,2),{1,2,3,4,5,6,7},{"пн","вт","ср","чт","пт","сб","вс"})</f>
        <v>вс</v>
      </c>
      <c r="M23" s="36" t="str">
        <f>LOOKUP(WEEKDAY(M22+$A$22-1,2),{1,2,3,4,5,6,7},{"пн","вт","ср","чт","пт","сб","вс"})</f>
        <v>пн</v>
      </c>
      <c r="N23" s="36" t="str">
        <f>LOOKUP(WEEKDAY(N22+$A$22-1,2),{1,2,3,4,5,6,7},{"пн","вт","ср","чт","пт","сб","вс"})</f>
        <v>вт</v>
      </c>
      <c r="O23" s="36" t="str">
        <f>LOOKUP(WEEKDAY(O22+$A$22-1,2),{1,2,3,4,5,6,7},{"пн","вт","ср","чт","пт","сб","вс"})</f>
        <v>ср</v>
      </c>
      <c r="P23" s="36" t="str">
        <f>LOOKUP(WEEKDAY(P22+$A$22-1,2),{1,2,3,4,5,6,7},{"пн","вт","ср","чт","пт","сб","вс"})</f>
        <v>чт</v>
      </c>
      <c r="Q23" s="36" t="str">
        <f>LOOKUP(WEEKDAY(Q22+$A$22-1,2),{1,2,3,4,5,6,7},{"пн","вт","ср","чт","пт","сб","вс"})</f>
        <v>пт</v>
      </c>
      <c r="R23" s="36" t="str">
        <f>LOOKUP(WEEKDAY(R22+$A$22-1,2),{1,2,3,4,5,6,7},{"пн","вт","ср","чт","пт","сб","вс"})</f>
        <v>сб</v>
      </c>
      <c r="S23" s="36" t="str">
        <f>LOOKUP(WEEKDAY(S22+$A$22-1,2),{1,2,3,4,5,6,7},{"пн","вт","ср","чт","пт","сб","вс"})</f>
        <v>вс</v>
      </c>
      <c r="T23" s="36" t="str">
        <f>LOOKUP(WEEKDAY(T22+$A$22-1,2),{1,2,3,4,5,6,7},{"пн","вт","ср","чт","пт","сб","вс"})</f>
        <v>пн</v>
      </c>
      <c r="U23" s="36" t="str">
        <f>LOOKUP(WEEKDAY(U22+$A$22-1,2),{1,2,3,4,5,6,7},{"пн","вт","ср","чт","пт","сб","вс"})</f>
        <v>вт</v>
      </c>
      <c r="V23" s="36" t="str">
        <f>LOOKUP(WEEKDAY(V22+$A$22-1,2),{1,2,3,4,5,6,7},{"пн","вт","ср","чт","пт","сб","вс"})</f>
        <v>ср</v>
      </c>
      <c r="W23" s="36" t="str">
        <f>LOOKUP(WEEKDAY(W22+$A$22-1,2),{1,2,3,4,5,6,7},{"пн","вт","ср","чт","пт","сб","вс"})</f>
        <v>чт</v>
      </c>
      <c r="X23" s="36" t="str">
        <f>LOOKUP(WEEKDAY(X22+$A$22-1,2),{1,2,3,4,5,6,7},{"пн","вт","ср","чт","пт","сб","вс"})</f>
        <v>пт</v>
      </c>
      <c r="Y23" s="36" t="str">
        <f>LOOKUP(WEEKDAY(Y22+$A$22-1,2),{1,2,3,4,5,6,7},{"пн","вт","ср","чт","пт","сб","вс"})</f>
        <v>сб</v>
      </c>
      <c r="Z23" s="36" t="str">
        <f>LOOKUP(WEEKDAY(Z22+$A$22-1,2),{1,2,3,4,5,6,7},{"пн","вт","ср","чт","пт","сб","вс"})</f>
        <v>вс</v>
      </c>
      <c r="AA23" s="36" t="str">
        <f>LOOKUP(WEEKDAY(AA22+$A$22-1,2),{1,2,3,4,5,6,7},{"пн","вт","ср","чт","пт","сб","вс"})</f>
        <v>пн</v>
      </c>
      <c r="AB23" s="36" t="str">
        <f>LOOKUP(WEEKDAY(AB22+$A$22-1,2),{1,2,3,4,5,6,7},{"пн","вт","ср","чт","пт","сб","вс"})</f>
        <v>вт</v>
      </c>
      <c r="AC23" s="36" t="str">
        <f>LOOKUP(WEEKDAY(AC22+$A$22-1,2),{1,2,3,4,5,6,7},{"пн","вт","ср","чт","пт","сб","вс"})</f>
        <v>ср</v>
      </c>
      <c r="AD23" s="36" t="str">
        <f>LOOKUP(WEEKDAY(AD22+$A$22-1,2),{1,2,3,4,5,6,7},{"пн","вт","ср","чт","пт","сб","вс"})</f>
        <v>чт</v>
      </c>
      <c r="AE23" s="36" t="str">
        <f>LOOKUP(WEEKDAY(AE22+$A$22-1,2),{1,2,3,4,5,6,7},{"пн","вт","ср","чт","пт","сб","вс"})</f>
        <v>пт</v>
      </c>
      <c r="AF23" s="36" t="str">
        <f>LOOKUP(WEEKDAY(AF22+$A$22-1,2),{1,2,3,4,5,6,7},{"пн","вт","ср","чт","пт","сб","вс"})</f>
        <v>сб</v>
      </c>
    </row>
    <row r="24" spans="1:34" ht="28.35" customHeight="1">
      <c r="A24" s="9" t="s">
        <v>5</v>
      </c>
      <c r="B24" s="48"/>
      <c r="C24" s="51"/>
      <c r="D24" s="46"/>
      <c r="E24" s="47"/>
      <c r="F24" s="48"/>
      <c r="G24" s="49"/>
      <c r="H24" s="48"/>
      <c r="I24" s="49"/>
      <c r="J24" s="48"/>
      <c r="K24" s="46"/>
      <c r="L24" s="48"/>
      <c r="M24" s="49"/>
      <c r="N24" s="48"/>
      <c r="O24" s="49"/>
      <c r="P24" s="48"/>
      <c r="Q24" s="51"/>
      <c r="R24" s="45"/>
      <c r="S24" s="13"/>
      <c r="T24" s="10"/>
      <c r="U24" s="11"/>
      <c r="V24" s="10"/>
      <c r="W24" s="11"/>
      <c r="X24" s="10"/>
      <c r="Y24" s="15"/>
      <c r="Z24" s="10"/>
      <c r="AA24" s="11"/>
      <c r="AB24" s="10"/>
      <c r="AC24" s="11"/>
      <c r="AD24" s="10"/>
      <c r="AE24" s="11"/>
      <c r="AF24" s="44"/>
      <c r="AH24" s="17"/>
    </row>
    <row r="25" spans="1:34" ht="28.35" customHeight="1">
      <c r="A25" s="9" t="s">
        <v>6</v>
      </c>
      <c r="B25" s="44"/>
      <c r="C25" s="45"/>
      <c r="D25" s="50"/>
      <c r="E25" s="45"/>
      <c r="F25" s="45"/>
      <c r="G25" s="45"/>
      <c r="H25" s="45"/>
      <c r="I25" s="45"/>
      <c r="J25" s="45"/>
      <c r="K25" s="50"/>
      <c r="L25" s="45"/>
      <c r="M25" s="45"/>
      <c r="N25" s="45"/>
      <c r="O25" s="45"/>
      <c r="P25" s="45"/>
      <c r="Q25" s="53"/>
      <c r="R25" s="45"/>
      <c r="S25" s="14"/>
      <c r="T25" s="15"/>
      <c r="U25" s="15"/>
      <c r="V25" s="15"/>
      <c r="W25" s="15"/>
      <c r="X25" s="15"/>
      <c r="Y25" s="16"/>
      <c r="Z25" s="15"/>
      <c r="AA25" s="15"/>
      <c r="AB25" s="15"/>
      <c r="AC25" s="15"/>
      <c r="AD25" s="15"/>
      <c r="AE25" s="15"/>
      <c r="AF25" s="45"/>
    </row>
    <row r="26" spans="1:34" ht="28.35" customHeight="1">
      <c r="A26" s="9" t="s">
        <v>7</v>
      </c>
      <c r="B26" s="44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53"/>
      <c r="R26" s="45"/>
      <c r="S26" s="14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45"/>
    </row>
    <row r="27" spans="1:34" ht="14.1" customHeight="1"/>
    <row r="28" spans="1:34" ht="28.35" customHeight="1">
      <c r="A28" s="1"/>
      <c r="B28" s="25" t="s">
        <v>8</v>
      </c>
      <c r="C28" s="26"/>
      <c r="D28" s="27"/>
      <c r="E28" s="2">
        <f>Z6+B12+I12+P12+W12+AD12+G18+N18+U18+AB18+D24+K24+R24+Y24</f>
        <v>0</v>
      </c>
      <c r="F28" s="1"/>
      <c r="H28" s="28" t="s">
        <v>9</v>
      </c>
      <c r="I28" s="29"/>
      <c r="J28" s="29"/>
      <c r="K28" s="30"/>
      <c r="L28" s="31">
        <f>SUM(AA7:AF7)+SUM(B13:AE13)+SUM(B19:AF19)+SUM(B25:AE25)</f>
        <v>0</v>
      </c>
      <c r="M28" s="32"/>
      <c r="O28" s="28" t="s">
        <v>10</v>
      </c>
      <c r="P28" s="29"/>
      <c r="Q28" s="29"/>
      <c r="R28" s="30"/>
      <c r="S28" s="33">
        <f>SUM(AA8:AF8)+SUM(B14:AE14)+SUM(B20:AF20)+SUM(B26:AE26)</f>
        <v>0</v>
      </c>
      <c r="T28" s="34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4" ht="28.35" customHeight="1"/>
    <row r="30" spans="1:34" ht="28.35" customHeight="1">
      <c r="B30" s="35" t="s">
        <v>11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</row>
    <row r="31" spans="1:34"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</row>
    <row r="32" spans="1:34"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</row>
    <row r="33" spans="2:32"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</row>
    <row r="34" spans="2:32"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</row>
    <row r="35" spans="2:32"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</row>
  </sheetData>
  <dataConsolidate/>
  <mergeCells count="14">
    <mergeCell ref="B28:D28"/>
    <mergeCell ref="H28:K28"/>
    <mergeCell ref="L28:M28"/>
    <mergeCell ref="O28:R28"/>
    <mergeCell ref="S28:T28"/>
    <mergeCell ref="B30:AF35"/>
    <mergeCell ref="B1:AF1"/>
    <mergeCell ref="C2:D2"/>
    <mergeCell ref="E2:I2"/>
    <mergeCell ref="J2:L2"/>
    <mergeCell ref="M2:N2"/>
    <mergeCell ref="O2:P2"/>
    <mergeCell ref="Q2:U2"/>
    <mergeCell ref="V2:X2"/>
  </mergeCells>
  <conditionalFormatting sqref="AF4:AF8">
    <cfRule type="expression" dxfId="18" priority="9" stopIfTrue="1">
      <formula>DAYS360($B$4&amp;$A$4&amp;$A$5,EOMONTH($B$4&amp;$A$4&amp;$A$5,0))&lt;30</formula>
    </cfRule>
  </conditionalFormatting>
  <conditionalFormatting sqref="AF10:AF14">
    <cfRule type="expression" dxfId="17" priority="7" stopIfTrue="1">
      <formula>DAYS360($A$10,EOMONTH($A$10,0))&lt;30</formula>
    </cfRule>
  </conditionalFormatting>
  <conditionalFormatting sqref="B4:AF5">
    <cfRule type="expression" dxfId="16" priority="15" stopIfTrue="1">
      <formula>OR(B$5="сб",B$5="вс")</formula>
    </cfRule>
  </conditionalFormatting>
  <conditionalFormatting sqref="B10:AF11">
    <cfRule type="expression" dxfId="15" priority="10" stopIfTrue="1">
      <formula>OR(B$11="сб",B$11="вс")</formula>
    </cfRule>
  </conditionalFormatting>
  <conditionalFormatting sqref="AF16:AF20">
    <cfRule type="expression" dxfId="14" priority="5" stopIfTrue="1">
      <formula>DAYS360($A$16,EOMONTH($A$16,0))&lt;30</formula>
    </cfRule>
  </conditionalFormatting>
  <conditionalFormatting sqref="B16:AF17">
    <cfRule type="expression" dxfId="13" priority="6" stopIfTrue="1">
      <formula>OR(B$17="сб",B$17="вс")</formula>
    </cfRule>
  </conditionalFormatting>
  <conditionalFormatting sqref="AF22:AF26">
    <cfRule type="expression" dxfId="12" priority="3" stopIfTrue="1">
      <formula>DAYS360($A$22,EOMONTH($A$22,0))&lt;30</formula>
    </cfRule>
  </conditionalFormatting>
  <conditionalFormatting sqref="B22:AF23">
    <cfRule type="expression" dxfId="11" priority="4" stopIfTrue="1">
      <formula>OR(B$23="сб",B$23="вс")</formula>
    </cfRule>
  </conditionalFormatting>
  <conditionalFormatting sqref="A22:AF26">
    <cfRule type="expression" dxfId="10" priority="2" stopIfTrue="1">
      <formula>MONTH($A$22)&gt;$A$2</formula>
    </cfRule>
  </conditionalFormatting>
  <conditionalFormatting sqref="A16:AF20">
    <cfRule type="expression" dxfId="9" priority="1" stopIfTrue="1">
      <formula>MONTH($A$16)&gt;$A$2</formula>
    </cfRule>
  </conditionalFormatting>
  <dataValidations count="3">
    <dataValidation type="list" allowBlank="1" showInputMessage="1" showErrorMessage="1" sqref="C2:D2 O2:P2">
      <formula1>число</formula1>
    </dataValidation>
    <dataValidation type="list" allowBlank="1" showInputMessage="1" showErrorMessage="1" sqref="E2:I2 Q2:U2">
      <formula1>месяц</formula1>
    </dataValidation>
    <dataValidation type="list" allowBlank="1" showInputMessage="1" showErrorMessage="1" sqref="J2:L2 V2:X2">
      <formula1>год</formula1>
    </dataValidation>
  </dataValidations>
  <printOptions horizontalCentered="1" verticalCentered="1"/>
  <pageMargins left="0.15902777777777777" right="0.15902777777777777" top="0.15902777777777777" bottom="0.15902777777777777" header="0" footer="0"/>
  <pageSetup paperSize="9" scale="84" pageOrder="overThenDown" orientation="landscape" horizontalDpi="30066" verticalDpi="26478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1"/>
  <sheetViews>
    <sheetView zoomScale="130" workbookViewId="0">
      <selection activeCell="E15" sqref="E15"/>
    </sheetView>
  </sheetViews>
  <sheetFormatPr defaultColWidth="10" defaultRowHeight="12.75"/>
  <cols>
    <col min="1" max="1" width="10.140625" customWidth="1"/>
    <col min="2" max="2" width="20.42578125" customWidth="1"/>
    <col min="3" max="4" width="10.140625" customWidth="1"/>
  </cols>
  <sheetData>
    <row r="1" spans="1:5" ht="28.35" customHeight="1">
      <c r="A1" s="21">
        <v>1</v>
      </c>
      <c r="B1" s="19" t="s">
        <v>12</v>
      </c>
      <c r="C1" s="20">
        <v>1</v>
      </c>
      <c r="D1" s="20">
        <v>2016</v>
      </c>
      <c r="E1" s="38" t="s">
        <v>22</v>
      </c>
    </row>
    <row r="2" spans="1:5" ht="28.35" customHeight="1">
      <c r="A2" s="21">
        <v>2</v>
      </c>
      <c r="B2" s="19" t="s">
        <v>13</v>
      </c>
      <c r="C2" s="20">
        <v>2</v>
      </c>
      <c r="D2" s="20">
        <v>2017</v>
      </c>
      <c r="E2" s="38" t="s">
        <v>23</v>
      </c>
    </row>
    <row r="3" spans="1:5" ht="28.35" customHeight="1">
      <c r="A3" s="21">
        <v>3</v>
      </c>
      <c r="B3" s="19" t="s">
        <v>14</v>
      </c>
      <c r="C3" s="20">
        <v>3</v>
      </c>
      <c r="D3" s="20">
        <v>2018</v>
      </c>
      <c r="E3" s="38" t="s">
        <v>24</v>
      </c>
    </row>
    <row r="4" spans="1:5" ht="28.35" customHeight="1">
      <c r="A4" s="21">
        <v>4</v>
      </c>
      <c r="B4" s="19" t="s">
        <v>15</v>
      </c>
      <c r="C4" s="20">
        <v>4</v>
      </c>
      <c r="D4" s="20">
        <v>2019</v>
      </c>
      <c r="E4" s="38" t="s">
        <v>25</v>
      </c>
    </row>
    <row r="5" spans="1:5" ht="28.35" customHeight="1">
      <c r="A5" s="21">
        <v>5</v>
      </c>
      <c r="B5" s="19" t="s">
        <v>16</v>
      </c>
      <c r="C5" s="20">
        <v>5</v>
      </c>
      <c r="D5" s="20">
        <v>2020</v>
      </c>
      <c r="E5" s="38" t="s">
        <v>26</v>
      </c>
    </row>
    <row r="6" spans="1:5" ht="28.35" customHeight="1">
      <c r="A6" s="21">
        <v>6</v>
      </c>
      <c r="B6" s="19" t="s">
        <v>17</v>
      </c>
      <c r="C6" s="20">
        <v>6</v>
      </c>
      <c r="D6" s="20">
        <v>2021</v>
      </c>
      <c r="E6" s="38" t="s">
        <v>27</v>
      </c>
    </row>
    <row r="7" spans="1:5" ht="28.35" customHeight="1">
      <c r="A7" s="21">
        <v>7</v>
      </c>
      <c r="B7" s="19" t="s">
        <v>18</v>
      </c>
      <c r="C7" s="20">
        <v>7</v>
      </c>
      <c r="D7" s="20">
        <v>2022</v>
      </c>
      <c r="E7" s="38" t="s">
        <v>28</v>
      </c>
    </row>
    <row r="8" spans="1:5" ht="28.35" customHeight="1">
      <c r="A8" s="21">
        <v>8</v>
      </c>
      <c r="B8" s="19" t="s">
        <v>2</v>
      </c>
      <c r="C8" s="20">
        <v>8</v>
      </c>
      <c r="D8" s="20">
        <v>2023</v>
      </c>
      <c r="E8" s="38" t="s">
        <v>29</v>
      </c>
    </row>
    <row r="9" spans="1:5" ht="28.35" customHeight="1">
      <c r="A9" s="21">
        <v>9</v>
      </c>
      <c r="B9" s="19" t="s">
        <v>19</v>
      </c>
      <c r="C9" s="20">
        <v>9</v>
      </c>
      <c r="D9" s="20">
        <v>2024</v>
      </c>
      <c r="E9" s="38" t="s">
        <v>30</v>
      </c>
    </row>
    <row r="10" spans="1:5" ht="28.35" customHeight="1">
      <c r="A10" s="21">
        <v>10</v>
      </c>
      <c r="B10" s="19" t="s">
        <v>20</v>
      </c>
      <c r="C10" s="20">
        <v>10</v>
      </c>
      <c r="D10" s="20">
        <v>2025</v>
      </c>
      <c r="E10" s="38" t="s">
        <v>31</v>
      </c>
    </row>
    <row r="11" spans="1:5" ht="28.35" customHeight="1">
      <c r="A11" s="21">
        <v>11</v>
      </c>
      <c r="B11" s="19" t="s">
        <v>4</v>
      </c>
      <c r="C11" s="20">
        <v>11</v>
      </c>
      <c r="D11" s="20">
        <v>2026</v>
      </c>
      <c r="E11" s="38" t="s">
        <v>32</v>
      </c>
    </row>
    <row r="12" spans="1:5" ht="28.35" customHeight="1">
      <c r="A12" s="21">
        <v>12</v>
      </c>
      <c r="B12" s="19" t="s">
        <v>21</v>
      </c>
      <c r="C12" s="20">
        <v>12</v>
      </c>
      <c r="D12" s="20">
        <v>2027</v>
      </c>
      <c r="E12" s="38" t="s">
        <v>33</v>
      </c>
    </row>
    <row r="13" spans="1:5" ht="28.35" customHeight="1">
      <c r="A13" s="19">
        <v>13</v>
      </c>
    </row>
    <row r="14" spans="1:5" ht="28.35" customHeight="1">
      <c r="A14" s="19">
        <v>14</v>
      </c>
    </row>
    <row r="15" spans="1:5" ht="28.35" customHeight="1">
      <c r="A15" s="19">
        <v>15</v>
      </c>
    </row>
    <row r="16" spans="1:5" ht="28.35" customHeight="1">
      <c r="A16" s="19">
        <v>16</v>
      </c>
    </row>
    <row r="17" spans="1:1" ht="28.35" customHeight="1">
      <c r="A17" s="19">
        <v>17</v>
      </c>
    </row>
    <row r="18" spans="1:1" ht="28.35" customHeight="1">
      <c r="A18" s="19">
        <v>18</v>
      </c>
    </row>
    <row r="19" spans="1:1" ht="28.35" customHeight="1">
      <c r="A19" s="19">
        <v>19</v>
      </c>
    </row>
    <row r="20" spans="1:1" ht="28.35" customHeight="1">
      <c r="A20" s="19">
        <v>20</v>
      </c>
    </row>
    <row r="21" spans="1:1" ht="28.35" customHeight="1">
      <c r="A21" s="19">
        <v>21</v>
      </c>
    </row>
    <row r="22" spans="1:1" ht="28.35" customHeight="1">
      <c r="A22" s="19">
        <v>22</v>
      </c>
    </row>
    <row r="23" spans="1:1" ht="28.35" customHeight="1">
      <c r="A23" s="19">
        <v>23</v>
      </c>
    </row>
    <row r="24" spans="1:1" ht="28.35" customHeight="1">
      <c r="A24" s="19">
        <v>24</v>
      </c>
    </row>
    <row r="25" spans="1:1" ht="28.35" customHeight="1">
      <c r="A25" s="19">
        <v>25</v>
      </c>
    </row>
    <row r="26" spans="1:1" ht="28.35" customHeight="1">
      <c r="A26" s="19">
        <v>26</v>
      </c>
    </row>
    <row r="27" spans="1:1" ht="28.35" customHeight="1">
      <c r="A27" s="19">
        <v>27</v>
      </c>
    </row>
    <row r="28" spans="1:1" ht="28.35" customHeight="1">
      <c r="A28" s="19">
        <v>28</v>
      </c>
    </row>
    <row r="29" spans="1:1" ht="28.35" customHeight="1">
      <c r="A29" s="19">
        <v>29</v>
      </c>
    </row>
    <row r="30" spans="1:1" ht="28.35" customHeight="1">
      <c r="A30" s="19">
        <v>30</v>
      </c>
    </row>
    <row r="31" spans="1:1" ht="28.35" customHeight="1">
      <c r="A31" s="19">
        <v>31</v>
      </c>
    </row>
  </sheetData>
  <dataConsolidate/>
  <pageMargins left="0.78749999999999998" right="0.78749999999999998" top="0.78749999999999998" bottom="0.78749999999999998" header="0.39374999999999999" footer="0.39374999999999999"/>
  <pageSetup paperSize="9" pageOrder="overThenDown" orientation="portrait" horizontalDpi="30066" verticalDpi="26478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12345</vt:lpstr>
      <vt:lpstr>дата</vt:lpstr>
      <vt:lpstr>год</vt:lpstr>
      <vt:lpstr>месяц</vt:lpstr>
      <vt:lpstr>число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ПАПА</dc:creator>
  <cp:lastModifiedBy>Client</cp:lastModifiedBy>
  <dcterms:created xsi:type="dcterms:W3CDTF">2016-10-24T05:47:58Z</dcterms:created>
  <dcterms:modified xsi:type="dcterms:W3CDTF">2016-10-24T07:32:54Z</dcterms:modified>
</cp:coreProperties>
</file>