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 activeTab="1"/>
  </bookViews>
  <sheets>
    <sheet name="сентябрь" sheetId="1" r:id="rId1"/>
    <sheet name="октябрь" sheetId="2" r:id="rId2"/>
    <sheet name="ноябрь" sheetId="3" r:id="rId3"/>
  </sheets>
  <calcPr calcId="152511"/>
</workbook>
</file>

<file path=xl/calcChain.xml><?xml version="1.0" encoding="utf-8"?>
<calcChain xmlns="http://schemas.openxmlformats.org/spreadsheetml/2006/main">
  <c r="J4" i="2" l="1"/>
  <c r="J15" i="2"/>
  <c r="J14" i="2"/>
  <c r="J5" i="2"/>
  <c r="J6" i="2"/>
  <c r="J7" i="2"/>
  <c r="J8" i="2"/>
  <c r="J9" i="2"/>
  <c r="J10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4" i="2"/>
  <c r="A3" i="2"/>
  <c r="J5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" i="3"/>
  <c r="J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4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" i="3"/>
  <c r="D36" i="3"/>
  <c r="D37" i="3"/>
  <c r="D40" i="3" s="1"/>
  <c r="D33" i="3"/>
  <c r="C33" i="3"/>
  <c r="E32" i="3"/>
  <c r="F32" i="3" s="1"/>
  <c r="E31" i="3"/>
  <c r="F31" i="3" s="1"/>
  <c r="E30" i="3"/>
  <c r="F30" i="3" s="1"/>
  <c r="E29" i="3"/>
  <c r="F29" i="3" s="1"/>
  <c r="E28" i="3"/>
  <c r="F28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F21" i="3" s="1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6" i="3"/>
  <c r="F6" i="3" s="1"/>
  <c r="E5" i="3"/>
  <c r="F5" i="3" s="1"/>
  <c r="E4" i="3"/>
  <c r="F4" i="3" s="1"/>
  <c r="E3" i="3"/>
  <c r="F3" i="3" s="1"/>
  <c r="F33" i="3" l="1"/>
  <c r="K3" i="3"/>
  <c r="D38" i="3"/>
  <c r="E33" i="3"/>
  <c r="E17" i="2"/>
  <c r="E18" i="2"/>
  <c r="F18" i="2"/>
  <c r="E19" i="2"/>
  <c r="F19" i="2"/>
  <c r="E20" i="2"/>
  <c r="F20" i="2"/>
  <c r="E21" i="2"/>
  <c r="E22" i="2"/>
  <c r="E23" i="2"/>
  <c r="E24" i="2"/>
  <c r="F24" i="2"/>
  <c r="E25" i="2"/>
  <c r="E26" i="2"/>
  <c r="F26" i="2"/>
  <c r="C35" i="2"/>
  <c r="D39" i="2"/>
  <c r="D42" i="2"/>
  <c r="D35" i="2"/>
  <c r="D38" i="2"/>
  <c r="C34" i="2"/>
  <c r="D34" i="2"/>
  <c r="E4" i="2"/>
  <c r="F4" i="2"/>
  <c r="E5" i="2"/>
  <c r="F5" i="2"/>
  <c r="E6" i="2"/>
  <c r="F6" i="2"/>
  <c r="E7" i="2"/>
  <c r="F7" i="2"/>
  <c r="E12" i="2"/>
  <c r="F12" i="2"/>
  <c r="E13" i="2"/>
  <c r="F13" i="2"/>
  <c r="E14" i="2"/>
  <c r="F14" i="2"/>
  <c r="E15" i="2"/>
  <c r="F15" i="2"/>
  <c r="E8" i="2"/>
  <c r="F8" i="2"/>
  <c r="E9" i="2"/>
  <c r="F9" i="2"/>
  <c r="E10" i="2"/>
  <c r="F10" i="2"/>
  <c r="E11" i="2"/>
  <c r="F11" i="2"/>
  <c r="E16" i="2"/>
  <c r="F16" i="2"/>
  <c r="E3" i="2"/>
  <c r="F3" i="2"/>
  <c r="E27" i="2"/>
  <c r="F27" i="2"/>
  <c r="E28" i="2"/>
  <c r="E29" i="2"/>
  <c r="F29" i="2"/>
  <c r="E30" i="2"/>
  <c r="F30" i="2"/>
  <c r="E31" i="2"/>
  <c r="F31" i="2"/>
  <c r="E32" i="2"/>
  <c r="F32" i="2"/>
  <c r="E33" i="2"/>
  <c r="F33" i="2"/>
  <c r="E35" i="2"/>
  <c r="F17" i="2"/>
  <c r="F21" i="2"/>
  <c r="F22" i="2"/>
  <c r="F23" i="2"/>
  <c r="F25" i="2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B22" i="1"/>
  <c r="B21" i="1"/>
  <c r="C21" i="1"/>
  <c r="F28" i="2"/>
  <c r="F34" i="2"/>
  <c r="F35" i="2"/>
  <c r="E34" i="2"/>
  <c r="D40" i="2"/>
</calcChain>
</file>

<file path=xl/sharedStrings.xml><?xml version="1.0" encoding="utf-8"?>
<sst xmlns="http://schemas.openxmlformats.org/spreadsheetml/2006/main" count="166" uniqueCount="38">
  <si>
    <t>Число</t>
  </si>
  <si>
    <t>Упаковки</t>
  </si>
  <si>
    <t>-</t>
  </si>
  <si>
    <t>Гулидов</t>
  </si>
  <si>
    <t>Сумма</t>
  </si>
  <si>
    <t>ФИО</t>
  </si>
  <si>
    <t>Итого:</t>
  </si>
  <si>
    <t>6 часов!</t>
  </si>
  <si>
    <t>Гулидов:</t>
  </si>
  <si>
    <t>касса</t>
  </si>
  <si>
    <t>С кассой</t>
  </si>
  <si>
    <t>нал</t>
  </si>
  <si>
    <t>безнал</t>
  </si>
  <si>
    <t>Всего</t>
  </si>
  <si>
    <t>Наличные</t>
  </si>
  <si>
    <t>Сумма руб.</t>
  </si>
  <si>
    <t xml:space="preserve"> </t>
  </si>
  <si>
    <t>Аванс</t>
  </si>
  <si>
    <t>замена пленки 139 чемоданов (14 число вкл)</t>
  </si>
  <si>
    <t>Безнал</t>
  </si>
  <si>
    <t>На руках</t>
  </si>
  <si>
    <t>День нед.</t>
  </si>
  <si>
    <t>Начало см.</t>
  </si>
  <si>
    <t>Конец см.</t>
  </si>
  <si>
    <t>Всего за см.</t>
  </si>
  <si>
    <t xml:space="preserve"> Данные фискального Счетчика</t>
  </si>
  <si>
    <t>Сред на чем.</t>
  </si>
  <si>
    <t>Отчет по дням недели</t>
  </si>
  <si>
    <t>Пн.</t>
  </si>
  <si>
    <t>Вт</t>
  </si>
  <si>
    <t>Ср</t>
  </si>
  <si>
    <t>Чт</t>
  </si>
  <si>
    <t>Пт</t>
  </si>
  <si>
    <t>Сб</t>
  </si>
  <si>
    <t>Вс</t>
  </si>
  <si>
    <t>Иванов</t>
  </si>
  <si>
    <t>По сотрудникам за мес.</t>
  </si>
  <si>
    <t>Пн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</si>
</sst>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"/>
    <numFmt numFmtId="165" formatCode="[$-419]d\ mmm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B050"/>
      <name val="Calibri"/>
      <family val="2"/>
      <scheme val="minor"/>
    </font>
    <font>
      <b/>
      <sz val="11"/>
      <color rgb="FFFFFF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F3F3F"/>
      </left>
      <right/>
      <top/>
      <bottom/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38">
    <xf numFmtId="0" fontId="0" fillId="0" borderId="0" xfId="0"/>
    <xf numFmtId="0" fontId="1" fillId="0" borderId="0" xfId="0" applyFont="1"/>
    <xf numFmtId="0" fontId="2" fillId="2" borderId="1" xfId="1"/>
    <xf numFmtId="0" fontId="2" fillId="2" borderId="1" xfId="1" applyAlignment="1">
      <alignment horizontal="right"/>
    </xf>
    <xf numFmtId="0" fontId="3" fillId="0" borderId="0" xfId="0" applyFont="1"/>
    <xf numFmtId="2" fontId="2" fillId="2" borderId="1" xfId="1" applyNumberFormat="1" applyAlignment="1">
      <alignment horizontal="right"/>
    </xf>
    <xf numFmtId="2" fontId="2" fillId="2" borderId="1" xfId="1" applyNumberFormat="1"/>
    <xf numFmtId="2" fontId="0" fillId="0" borderId="0" xfId="0" applyNumberFormat="1"/>
    <xf numFmtId="0" fontId="4" fillId="2" borderId="1" xfId="1" applyFont="1" applyAlignment="1">
      <alignment horizontal="right"/>
    </xf>
    <xf numFmtId="2" fontId="4" fillId="2" borderId="1" xfId="1" applyNumberFormat="1" applyFont="1"/>
    <xf numFmtId="0" fontId="2" fillId="2" borderId="1" xfId="1" applyAlignment="1">
      <alignment horizontal="center"/>
    </xf>
    <xf numFmtId="0" fontId="2" fillId="2" borderId="1" xfId="1" applyAlignment="1">
      <alignment horizontal="center" vertical="center"/>
    </xf>
    <xf numFmtId="0" fontId="4" fillId="2" borderId="1" xfId="1" applyFont="1" applyAlignment="1">
      <alignment horizontal="center" vertical="center"/>
    </xf>
    <xf numFmtId="0" fontId="5" fillId="2" borderId="1" xfId="1" applyFont="1" applyAlignment="1">
      <alignment horizontal="center"/>
    </xf>
    <xf numFmtId="0" fontId="5" fillId="2" borderId="1" xfId="1" applyFont="1" applyAlignment="1">
      <alignment horizontal="center" vertical="center"/>
    </xf>
    <xf numFmtId="0" fontId="6" fillId="0" borderId="0" xfId="0" applyFont="1"/>
    <xf numFmtId="0" fontId="0" fillId="0" borderId="4" xfId="0" applyBorder="1"/>
    <xf numFmtId="0" fontId="0" fillId="0" borderId="7" xfId="0" applyBorder="1"/>
    <xf numFmtId="0" fontId="7" fillId="0" borderId="7" xfId="0" applyFont="1" applyBorder="1"/>
    <xf numFmtId="0" fontId="7" fillId="0" borderId="10" xfId="0" applyFont="1" applyBorder="1"/>
    <xf numFmtId="0" fontId="2" fillId="2" borderId="1" xfId="1" applyAlignment="1">
      <alignment horizontal="center"/>
    </xf>
    <xf numFmtId="164" fontId="2" fillId="2" borderId="1" xfId="1" applyNumberFormat="1"/>
    <xf numFmtId="165" fontId="2" fillId="2" borderId="1" xfId="1" applyNumberFormat="1"/>
    <xf numFmtId="0" fontId="4" fillId="2" borderId="1" xfId="1" applyFont="1"/>
    <xf numFmtId="0" fontId="5" fillId="2" borderId="1" xfId="1" applyFont="1"/>
    <xf numFmtId="2" fontId="4" fillId="2" borderId="1" xfId="1" applyNumberFormat="1" applyFont="1" applyAlignment="1">
      <alignment horizontal="right"/>
    </xf>
    <xf numFmtId="49" fontId="2" fillId="2" borderId="1" xfId="1" applyNumberFormat="1" applyAlignment="1">
      <alignment horizontal="center" wrapText="1"/>
    </xf>
    <xf numFmtId="0" fontId="2" fillId="2" borderId="1" xfId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11" xfId="1" applyBorder="1" applyAlignment="1">
      <alignment horizontal="center"/>
    </xf>
    <xf numFmtId="0" fontId="2" fillId="2" borderId="0" xfId="1" applyBorder="1" applyAlignment="1">
      <alignment horizontal="center"/>
    </xf>
    <xf numFmtId="164" fontId="8" fillId="4" borderId="1" xfId="1" applyNumberFormat="1" applyFont="1" applyFill="1"/>
    <xf numFmtId="0" fontId="2" fillId="3" borderId="1" xfId="1" applyNumberFormat="1" applyFill="1" applyAlignment="1">
      <alignment horizontal="right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G31" sqref="G31"/>
    </sheetView>
  </sheetViews>
  <sheetFormatPr defaultRowHeight="15" x14ac:dyDescent="0.25"/>
  <cols>
    <col min="3" max="3" width="12.28515625" customWidth="1"/>
  </cols>
  <sheetData>
    <row r="1" spans="1:5" x14ac:dyDescent="0.25">
      <c r="A1" s="2" t="s">
        <v>0</v>
      </c>
      <c r="B1" s="2" t="s">
        <v>1</v>
      </c>
      <c r="C1" s="2" t="s">
        <v>4</v>
      </c>
      <c r="D1" s="2" t="s">
        <v>5</v>
      </c>
    </row>
    <row r="2" spans="1:5" x14ac:dyDescent="0.25">
      <c r="A2" s="2">
        <v>12</v>
      </c>
      <c r="B2" s="3">
        <v>2</v>
      </c>
      <c r="C2" s="5">
        <f>B2*500</f>
        <v>1000</v>
      </c>
      <c r="D2" s="2"/>
    </row>
    <row r="3" spans="1:5" x14ac:dyDescent="0.25">
      <c r="A3" s="2">
        <v>13</v>
      </c>
      <c r="B3" s="3">
        <v>0</v>
      </c>
      <c r="C3" s="5">
        <f t="shared" ref="C3:C20" si="0">B3*500</f>
        <v>0</v>
      </c>
      <c r="D3" s="2" t="s">
        <v>2</v>
      </c>
    </row>
    <row r="4" spans="1:5" x14ac:dyDescent="0.25">
      <c r="A4" s="2">
        <v>14</v>
      </c>
      <c r="B4" s="3">
        <v>1</v>
      </c>
      <c r="C4" s="5">
        <f t="shared" si="0"/>
        <v>500</v>
      </c>
      <c r="D4" s="2"/>
    </row>
    <row r="5" spans="1:5" x14ac:dyDescent="0.25">
      <c r="A5" s="2">
        <v>15</v>
      </c>
      <c r="B5" s="3">
        <v>1</v>
      </c>
      <c r="C5" s="5">
        <f t="shared" si="0"/>
        <v>500</v>
      </c>
      <c r="D5" s="2"/>
    </row>
    <row r="6" spans="1:5" x14ac:dyDescent="0.25">
      <c r="A6" s="2">
        <v>16</v>
      </c>
      <c r="B6" s="3">
        <v>6</v>
      </c>
      <c r="C6" s="5">
        <f t="shared" si="0"/>
        <v>3000</v>
      </c>
      <c r="D6" s="2"/>
    </row>
    <row r="7" spans="1:5" x14ac:dyDescent="0.25">
      <c r="A7" s="2">
        <v>17</v>
      </c>
      <c r="B7" s="3">
        <v>0</v>
      </c>
      <c r="C7" s="5">
        <f t="shared" si="0"/>
        <v>0</v>
      </c>
      <c r="D7" s="2" t="s">
        <v>2</v>
      </c>
    </row>
    <row r="8" spans="1:5" x14ac:dyDescent="0.25">
      <c r="A8" s="2">
        <v>18</v>
      </c>
      <c r="B8" s="3">
        <v>5</v>
      </c>
      <c r="C8" s="5">
        <f t="shared" si="0"/>
        <v>2500</v>
      </c>
      <c r="D8" s="2"/>
    </row>
    <row r="9" spans="1:5" x14ac:dyDescent="0.25">
      <c r="A9" s="2">
        <v>19</v>
      </c>
      <c r="B9" s="3">
        <v>3</v>
      </c>
      <c r="C9" s="5">
        <f t="shared" si="0"/>
        <v>1500</v>
      </c>
      <c r="D9" s="2"/>
    </row>
    <row r="10" spans="1:5" x14ac:dyDescent="0.25">
      <c r="A10" s="2">
        <v>20</v>
      </c>
      <c r="B10" s="3">
        <v>3</v>
      </c>
      <c r="C10" s="5">
        <f t="shared" si="0"/>
        <v>1500</v>
      </c>
      <c r="D10" s="2"/>
    </row>
    <row r="11" spans="1:5" x14ac:dyDescent="0.25">
      <c r="A11" s="2">
        <v>21</v>
      </c>
      <c r="B11" s="3">
        <v>2</v>
      </c>
      <c r="C11" s="5">
        <f t="shared" si="0"/>
        <v>1000</v>
      </c>
      <c r="D11" s="2" t="s">
        <v>3</v>
      </c>
      <c r="E11" s="1" t="s">
        <v>7</v>
      </c>
    </row>
    <row r="12" spans="1:5" x14ac:dyDescent="0.25">
      <c r="A12" s="2">
        <v>22</v>
      </c>
      <c r="B12" s="2">
        <v>5</v>
      </c>
      <c r="C12" s="6">
        <f t="shared" si="0"/>
        <v>2500</v>
      </c>
      <c r="D12" s="2" t="s">
        <v>3</v>
      </c>
    </row>
    <row r="13" spans="1:5" x14ac:dyDescent="0.25">
      <c r="A13" s="2">
        <v>23</v>
      </c>
      <c r="B13" s="3">
        <v>5</v>
      </c>
      <c r="C13" s="6">
        <f t="shared" si="0"/>
        <v>2500</v>
      </c>
      <c r="D13" s="2" t="s">
        <v>3</v>
      </c>
    </row>
    <row r="14" spans="1:5" x14ac:dyDescent="0.25">
      <c r="A14" s="2">
        <v>24</v>
      </c>
      <c r="B14" s="3">
        <v>6</v>
      </c>
      <c r="C14" s="6">
        <f t="shared" si="0"/>
        <v>3000</v>
      </c>
      <c r="D14" s="2" t="s">
        <v>3</v>
      </c>
    </row>
    <row r="15" spans="1:5" x14ac:dyDescent="0.25">
      <c r="A15" s="2">
        <v>25</v>
      </c>
      <c r="B15" s="2">
        <v>4</v>
      </c>
      <c r="C15" s="6">
        <f t="shared" si="0"/>
        <v>2000</v>
      </c>
      <c r="D15" s="2" t="s">
        <v>3</v>
      </c>
    </row>
    <row r="16" spans="1:5" x14ac:dyDescent="0.25">
      <c r="A16" s="2">
        <v>26</v>
      </c>
      <c r="B16" s="3">
        <v>5</v>
      </c>
      <c r="C16" s="6">
        <f t="shared" si="0"/>
        <v>2500</v>
      </c>
      <c r="D16" s="2" t="s">
        <v>3</v>
      </c>
    </row>
    <row r="17" spans="1:4" x14ac:dyDescent="0.25">
      <c r="A17" s="2">
        <v>27</v>
      </c>
      <c r="B17" s="3">
        <v>3</v>
      </c>
      <c r="C17" s="6">
        <f t="shared" si="0"/>
        <v>1500</v>
      </c>
      <c r="D17" s="2" t="s">
        <v>3</v>
      </c>
    </row>
    <row r="18" spans="1:4" x14ac:dyDescent="0.25">
      <c r="A18" s="2">
        <v>28</v>
      </c>
      <c r="B18" s="2">
        <v>6</v>
      </c>
      <c r="C18" s="6">
        <f t="shared" si="0"/>
        <v>3000</v>
      </c>
      <c r="D18" s="2" t="s">
        <v>3</v>
      </c>
    </row>
    <row r="19" spans="1:4" x14ac:dyDescent="0.25">
      <c r="A19" s="2">
        <v>29</v>
      </c>
      <c r="B19" s="2">
        <v>5</v>
      </c>
      <c r="C19" s="6">
        <f t="shared" si="0"/>
        <v>2500</v>
      </c>
      <c r="D19" s="2" t="s">
        <v>3</v>
      </c>
    </row>
    <row r="20" spans="1:4" x14ac:dyDescent="0.25">
      <c r="A20" s="2">
        <v>30</v>
      </c>
      <c r="B20" s="2">
        <v>0</v>
      </c>
      <c r="C20" s="6">
        <f t="shared" si="0"/>
        <v>0</v>
      </c>
      <c r="D20" s="2" t="s">
        <v>3</v>
      </c>
    </row>
    <row r="21" spans="1:4" x14ac:dyDescent="0.25">
      <c r="A21" s="3" t="s">
        <v>6</v>
      </c>
      <c r="B21" s="2">
        <f>SUM(B2:B20)</f>
        <v>62</v>
      </c>
      <c r="C21" s="6">
        <f>SUM(C2:C20)</f>
        <v>31000</v>
      </c>
      <c r="D21" s="2"/>
    </row>
    <row r="22" spans="1:4" x14ac:dyDescent="0.25">
      <c r="A22" s="3" t="s">
        <v>8</v>
      </c>
      <c r="B22" s="2">
        <f>SUM(B11:B20)</f>
        <v>41</v>
      </c>
      <c r="C22" s="6"/>
      <c r="D22" s="2"/>
    </row>
    <row r="23" spans="1:4" x14ac:dyDescent="0.25">
      <c r="C23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J5" sqref="J5"/>
    </sheetView>
  </sheetViews>
  <sheetFormatPr defaultRowHeight="15" x14ac:dyDescent="0.25"/>
  <cols>
    <col min="2" max="2" width="6.42578125" customWidth="1"/>
    <col min="3" max="3" width="6" customWidth="1"/>
    <col min="4" max="4" width="6.7109375" customWidth="1"/>
    <col min="5" max="5" width="6.42578125" customWidth="1"/>
    <col min="6" max="6" width="12.28515625" customWidth="1"/>
  </cols>
  <sheetData>
    <row r="1" spans="1:10" x14ac:dyDescent="0.25">
      <c r="A1" s="2" t="s">
        <v>21</v>
      </c>
      <c r="B1" s="2" t="s">
        <v>0</v>
      </c>
      <c r="C1" s="27" t="s">
        <v>1</v>
      </c>
      <c r="D1" s="27"/>
      <c r="E1" s="27"/>
      <c r="F1" s="2" t="s">
        <v>15</v>
      </c>
      <c r="G1" s="2" t="s">
        <v>5</v>
      </c>
    </row>
    <row r="2" spans="1:10" x14ac:dyDescent="0.25">
      <c r="A2" s="2"/>
      <c r="B2" s="2"/>
      <c r="C2" s="10" t="s">
        <v>11</v>
      </c>
      <c r="D2" s="10" t="s">
        <v>12</v>
      </c>
      <c r="E2" s="13" t="s">
        <v>13</v>
      </c>
      <c r="F2" s="2"/>
      <c r="G2" s="2"/>
      <c r="I2" s="26" t="s">
        <v>27</v>
      </c>
      <c r="J2" s="26"/>
    </row>
    <row r="3" spans="1:10" x14ac:dyDescent="0.25">
      <c r="A3" s="37" t="str">
        <f>CHOOSE(WEEKDAY(B3,2),"Пн","Вт","Ср","Чт","Пт","Сб","Вс")</f>
        <v>Сб</v>
      </c>
      <c r="B3" s="22">
        <v>42644</v>
      </c>
      <c r="C3" s="11">
        <v>2</v>
      </c>
      <c r="D3" s="11"/>
      <c r="E3" s="14">
        <f>C3+D3</f>
        <v>2</v>
      </c>
      <c r="F3" s="5">
        <f>E3*500</f>
        <v>1000</v>
      </c>
      <c r="G3" s="2" t="s">
        <v>3</v>
      </c>
      <c r="I3" s="26"/>
      <c r="J3" s="26"/>
    </row>
    <row r="4" spans="1:10" x14ac:dyDescent="0.25">
      <c r="A4" s="37" t="str">
        <f>CHOOSE(WEEKDAY(B4,2),"Пн","Вт","Ср","Чт","Пт","Сб","Вс")</f>
        <v>Вс</v>
      </c>
      <c r="B4" s="22">
        <v>42645</v>
      </c>
      <c r="C4" s="11">
        <v>1</v>
      </c>
      <c r="D4" s="11"/>
      <c r="E4" s="14">
        <f t="shared" ref="E4:E33" si="0">C4+D4</f>
        <v>1</v>
      </c>
      <c r="F4" s="5">
        <f t="shared" ref="F4:F33" si="1">E4*500</f>
        <v>500</v>
      </c>
      <c r="G4" s="2" t="s">
        <v>3</v>
      </c>
      <c r="I4" s="36" t="s">
        <v>37</v>
      </c>
      <c r="J4" s="2">
        <f>SUMIF(A$3:A$33,I4,E$3:E$33)</f>
        <v>27</v>
      </c>
    </row>
    <row r="5" spans="1:10" x14ac:dyDescent="0.25">
      <c r="A5" s="37" t="str">
        <f t="shared" ref="A5:A33" si="2">CHOOSE(WEEKDAY(B5,2),"Пн","Вт","Ср","Чт","Пт","Сб","Вс")</f>
        <v>Пн</v>
      </c>
      <c r="B5" s="22">
        <v>42646</v>
      </c>
      <c r="C5" s="11">
        <v>9</v>
      </c>
      <c r="D5" s="11"/>
      <c r="E5" s="14">
        <f t="shared" si="0"/>
        <v>9</v>
      </c>
      <c r="F5" s="5">
        <f t="shared" si="1"/>
        <v>4500</v>
      </c>
      <c r="G5" s="2" t="s">
        <v>3</v>
      </c>
      <c r="I5" s="21" t="s">
        <v>29</v>
      </c>
      <c r="J5" s="2">
        <f t="shared" ref="J5:J10" si="3">SUMIF(A$3:A$33,I5,E$3:E$33)</f>
        <v>15</v>
      </c>
    </row>
    <row r="6" spans="1:10" x14ac:dyDescent="0.25">
      <c r="A6" s="37" t="str">
        <f t="shared" si="2"/>
        <v>Вт</v>
      </c>
      <c r="B6" s="22">
        <v>42647</v>
      </c>
      <c r="C6" s="11">
        <v>3</v>
      </c>
      <c r="D6" s="11">
        <v>0</v>
      </c>
      <c r="E6" s="14">
        <f t="shared" si="0"/>
        <v>3</v>
      </c>
      <c r="F6" s="5">
        <f t="shared" si="1"/>
        <v>1500</v>
      </c>
      <c r="G6" s="2" t="s">
        <v>3</v>
      </c>
      <c r="H6" s="4" t="s">
        <v>9</v>
      </c>
      <c r="I6" s="21" t="s">
        <v>30</v>
      </c>
      <c r="J6" s="2">
        <f t="shared" si="3"/>
        <v>23</v>
      </c>
    </row>
    <row r="7" spans="1:10" x14ac:dyDescent="0.25">
      <c r="A7" s="37" t="str">
        <f t="shared" si="2"/>
        <v>Ср</v>
      </c>
      <c r="B7" s="22">
        <v>42648</v>
      </c>
      <c r="C7" s="11">
        <v>3</v>
      </c>
      <c r="D7" s="11">
        <v>1</v>
      </c>
      <c r="E7" s="14">
        <f t="shared" si="0"/>
        <v>4</v>
      </c>
      <c r="F7" s="5">
        <f t="shared" si="1"/>
        <v>2000</v>
      </c>
      <c r="G7" s="2" t="s">
        <v>3</v>
      </c>
      <c r="H7" s="4" t="s">
        <v>9</v>
      </c>
      <c r="I7" s="21" t="s">
        <v>31</v>
      </c>
      <c r="J7" s="2">
        <f t="shared" si="3"/>
        <v>18</v>
      </c>
    </row>
    <row r="8" spans="1:10" x14ac:dyDescent="0.25">
      <c r="A8" s="37" t="str">
        <f t="shared" si="2"/>
        <v>Чт</v>
      </c>
      <c r="B8" s="22">
        <v>42649</v>
      </c>
      <c r="C8" s="11">
        <v>5</v>
      </c>
      <c r="D8" s="11">
        <v>0</v>
      </c>
      <c r="E8" s="14">
        <f t="shared" si="0"/>
        <v>5</v>
      </c>
      <c r="F8" s="5">
        <f t="shared" si="1"/>
        <v>2500</v>
      </c>
      <c r="G8" s="2" t="s">
        <v>3</v>
      </c>
      <c r="H8" s="4" t="s">
        <v>9</v>
      </c>
      <c r="I8" s="21" t="s">
        <v>32</v>
      </c>
      <c r="J8" s="2">
        <f t="shared" si="3"/>
        <v>35</v>
      </c>
    </row>
    <row r="9" spans="1:10" x14ac:dyDescent="0.25">
      <c r="A9" s="37" t="str">
        <f t="shared" si="2"/>
        <v>Пт</v>
      </c>
      <c r="B9" s="22">
        <v>42650</v>
      </c>
      <c r="C9" s="11">
        <v>4</v>
      </c>
      <c r="D9" s="11">
        <v>1</v>
      </c>
      <c r="E9" s="14">
        <f t="shared" si="0"/>
        <v>5</v>
      </c>
      <c r="F9" s="5">
        <f t="shared" si="1"/>
        <v>2500</v>
      </c>
      <c r="G9" s="2" t="s">
        <v>3</v>
      </c>
      <c r="H9" s="4" t="s">
        <v>9</v>
      </c>
      <c r="I9" s="21" t="s">
        <v>33</v>
      </c>
      <c r="J9" s="2">
        <f t="shared" si="3"/>
        <v>32</v>
      </c>
    </row>
    <row r="10" spans="1:10" x14ac:dyDescent="0.25">
      <c r="A10" s="37" t="str">
        <f t="shared" si="2"/>
        <v>Сб</v>
      </c>
      <c r="B10" s="22">
        <v>42651</v>
      </c>
      <c r="C10" s="11">
        <v>4</v>
      </c>
      <c r="D10" s="11">
        <v>1</v>
      </c>
      <c r="E10" s="14">
        <f t="shared" si="0"/>
        <v>5</v>
      </c>
      <c r="F10" s="5">
        <f t="shared" si="1"/>
        <v>2500</v>
      </c>
      <c r="G10" s="2" t="s">
        <v>3</v>
      </c>
      <c r="H10" s="4" t="s">
        <v>9</v>
      </c>
      <c r="I10" s="21" t="s">
        <v>34</v>
      </c>
      <c r="J10" s="2">
        <f t="shared" si="3"/>
        <v>25</v>
      </c>
    </row>
    <row r="11" spans="1:10" x14ac:dyDescent="0.25">
      <c r="A11" s="37" t="str">
        <f t="shared" si="2"/>
        <v>Вс</v>
      </c>
      <c r="B11" s="22">
        <v>42652</v>
      </c>
      <c r="C11" s="11">
        <v>6</v>
      </c>
      <c r="D11" s="11">
        <v>0</v>
      </c>
      <c r="E11" s="14">
        <f t="shared" si="0"/>
        <v>6</v>
      </c>
      <c r="F11" s="5">
        <f t="shared" si="1"/>
        <v>3000</v>
      </c>
      <c r="G11" s="2" t="s">
        <v>3</v>
      </c>
      <c r="H11" s="4" t="s">
        <v>9</v>
      </c>
    </row>
    <row r="12" spans="1:10" x14ac:dyDescent="0.25">
      <c r="A12" s="37" t="str">
        <f t="shared" si="2"/>
        <v>Пн</v>
      </c>
      <c r="B12" s="22">
        <v>42653</v>
      </c>
      <c r="C12" s="11">
        <v>8</v>
      </c>
      <c r="D12" s="11">
        <v>1</v>
      </c>
      <c r="E12" s="14">
        <f t="shared" si="0"/>
        <v>9</v>
      </c>
      <c r="F12" s="5">
        <f t="shared" si="1"/>
        <v>4500</v>
      </c>
      <c r="G12" s="2" t="s">
        <v>3</v>
      </c>
      <c r="H12" s="4" t="s">
        <v>9</v>
      </c>
      <c r="I12" s="26" t="s">
        <v>36</v>
      </c>
      <c r="J12" s="26"/>
    </row>
    <row r="13" spans="1:10" x14ac:dyDescent="0.25">
      <c r="A13" s="37" t="str">
        <f t="shared" si="2"/>
        <v>Вт</v>
      </c>
      <c r="B13" s="22">
        <v>42654</v>
      </c>
      <c r="C13" s="11">
        <v>1</v>
      </c>
      <c r="D13" s="11">
        <v>3</v>
      </c>
      <c r="E13" s="14">
        <f t="shared" si="0"/>
        <v>4</v>
      </c>
      <c r="F13" s="5">
        <f t="shared" si="1"/>
        <v>2000</v>
      </c>
      <c r="G13" s="2" t="s">
        <v>3</v>
      </c>
      <c r="H13" s="4" t="s">
        <v>9</v>
      </c>
      <c r="I13" s="26"/>
      <c r="J13" s="26"/>
    </row>
    <row r="14" spans="1:10" x14ac:dyDescent="0.25">
      <c r="A14" s="37" t="str">
        <f t="shared" si="2"/>
        <v>Ср</v>
      </c>
      <c r="B14" s="22">
        <v>42655</v>
      </c>
      <c r="C14" s="11">
        <v>6</v>
      </c>
      <c r="D14" s="11">
        <v>0</v>
      </c>
      <c r="E14" s="14">
        <f t="shared" si="0"/>
        <v>6</v>
      </c>
      <c r="F14" s="5">
        <f t="shared" si="1"/>
        <v>3000</v>
      </c>
      <c r="G14" s="2" t="s">
        <v>3</v>
      </c>
      <c r="H14" s="4" t="s">
        <v>9</v>
      </c>
      <c r="I14" s="21" t="s">
        <v>3</v>
      </c>
      <c r="J14" s="2">
        <f>SUMIF(G$3:G$33,I14,E$3:E$33)</f>
        <v>175</v>
      </c>
    </row>
    <row r="15" spans="1:10" x14ac:dyDescent="0.25">
      <c r="A15" s="37" t="str">
        <f t="shared" si="2"/>
        <v>Чт</v>
      </c>
      <c r="B15" s="22">
        <v>42656</v>
      </c>
      <c r="C15" s="11">
        <v>5</v>
      </c>
      <c r="D15" s="11">
        <v>0</v>
      </c>
      <c r="E15" s="14">
        <f t="shared" si="0"/>
        <v>5</v>
      </c>
      <c r="F15" s="5">
        <f t="shared" si="1"/>
        <v>2500</v>
      </c>
      <c r="G15" s="2" t="s">
        <v>3</v>
      </c>
      <c r="H15" s="4" t="s">
        <v>9</v>
      </c>
      <c r="I15" s="21" t="s">
        <v>35</v>
      </c>
      <c r="J15" s="2">
        <f>SUMIF(G$3:G$33,I15,E$3:E$33)</f>
        <v>0</v>
      </c>
    </row>
    <row r="16" spans="1:10" x14ac:dyDescent="0.25">
      <c r="A16" s="37" t="str">
        <f t="shared" si="2"/>
        <v>Пт</v>
      </c>
      <c r="B16" s="22">
        <v>42657</v>
      </c>
      <c r="C16" s="11">
        <v>13</v>
      </c>
      <c r="D16" s="11">
        <v>0</v>
      </c>
      <c r="E16" s="14">
        <f t="shared" si="0"/>
        <v>13</v>
      </c>
      <c r="F16" s="5">
        <f t="shared" si="1"/>
        <v>6500</v>
      </c>
      <c r="G16" s="2" t="s">
        <v>3</v>
      </c>
      <c r="H16" s="4" t="s">
        <v>9</v>
      </c>
      <c r="I16" s="15" t="s">
        <v>18</v>
      </c>
    </row>
    <row r="17" spans="1:11" x14ac:dyDescent="0.25">
      <c r="A17" s="37" t="str">
        <f t="shared" si="2"/>
        <v>Сб</v>
      </c>
      <c r="B17" s="22">
        <v>42658</v>
      </c>
      <c r="C17" s="11">
        <v>4</v>
      </c>
      <c r="D17" s="11">
        <v>0</v>
      </c>
      <c r="E17" s="14">
        <f t="shared" si="0"/>
        <v>4</v>
      </c>
      <c r="F17" s="5">
        <f t="shared" si="1"/>
        <v>2000</v>
      </c>
      <c r="G17" s="2" t="s">
        <v>3</v>
      </c>
      <c r="H17" s="4" t="s">
        <v>9</v>
      </c>
    </row>
    <row r="18" spans="1:11" x14ac:dyDescent="0.25">
      <c r="A18" s="37" t="str">
        <f t="shared" si="2"/>
        <v>Вс</v>
      </c>
      <c r="B18" s="22">
        <v>42659</v>
      </c>
      <c r="C18" s="11">
        <v>4</v>
      </c>
      <c r="D18" s="11">
        <v>2</v>
      </c>
      <c r="E18" s="14">
        <f t="shared" si="0"/>
        <v>6</v>
      </c>
      <c r="F18" s="5">
        <f t="shared" si="1"/>
        <v>3000</v>
      </c>
      <c r="G18" s="2" t="s">
        <v>3</v>
      </c>
      <c r="H18" s="4" t="s">
        <v>9</v>
      </c>
    </row>
    <row r="19" spans="1:11" x14ac:dyDescent="0.25">
      <c r="A19" s="37" t="str">
        <f t="shared" si="2"/>
        <v>Пн</v>
      </c>
      <c r="B19" s="22">
        <v>42660</v>
      </c>
      <c r="C19" s="11">
        <v>1</v>
      </c>
      <c r="D19" s="11">
        <v>1</v>
      </c>
      <c r="E19" s="14">
        <f t="shared" si="0"/>
        <v>2</v>
      </c>
      <c r="F19" s="5">
        <f t="shared" si="1"/>
        <v>1000</v>
      </c>
      <c r="G19" s="2" t="s">
        <v>3</v>
      </c>
      <c r="H19" s="4" t="s">
        <v>9</v>
      </c>
    </row>
    <row r="20" spans="1:11" x14ac:dyDescent="0.25">
      <c r="A20" s="37" t="str">
        <f t="shared" si="2"/>
        <v>Вт</v>
      </c>
      <c r="B20" s="22">
        <v>42661</v>
      </c>
      <c r="C20" s="11">
        <v>5</v>
      </c>
      <c r="D20" s="11">
        <v>1</v>
      </c>
      <c r="E20" s="14">
        <f t="shared" si="0"/>
        <v>6</v>
      </c>
      <c r="F20" s="5">
        <f t="shared" si="1"/>
        <v>3000</v>
      </c>
      <c r="G20" s="2" t="s">
        <v>3</v>
      </c>
      <c r="H20" s="4" t="s">
        <v>9</v>
      </c>
    </row>
    <row r="21" spans="1:11" x14ac:dyDescent="0.25">
      <c r="A21" s="37" t="str">
        <f t="shared" si="2"/>
        <v>Ср</v>
      </c>
      <c r="B21" s="22">
        <v>42662</v>
      </c>
      <c r="C21" s="11">
        <v>7</v>
      </c>
      <c r="D21" s="11">
        <v>2</v>
      </c>
      <c r="E21" s="14">
        <f t="shared" si="0"/>
        <v>9</v>
      </c>
      <c r="F21" s="5">
        <f t="shared" si="1"/>
        <v>4500</v>
      </c>
      <c r="G21" s="2" t="s">
        <v>3</v>
      </c>
      <c r="H21" s="4" t="s">
        <v>9</v>
      </c>
      <c r="K21" t="s">
        <v>16</v>
      </c>
    </row>
    <row r="22" spans="1:11" x14ac:dyDescent="0.25">
      <c r="A22" s="37" t="str">
        <f t="shared" si="2"/>
        <v>Чт</v>
      </c>
      <c r="B22" s="22">
        <v>42663</v>
      </c>
      <c r="C22" s="11">
        <v>5</v>
      </c>
      <c r="D22" s="11">
        <v>0</v>
      </c>
      <c r="E22" s="14">
        <f t="shared" si="0"/>
        <v>5</v>
      </c>
      <c r="F22" s="5">
        <f t="shared" si="1"/>
        <v>2500</v>
      </c>
      <c r="G22" s="2" t="s">
        <v>3</v>
      </c>
      <c r="H22" s="4" t="s">
        <v>9</v>
      </c>
    </row>
    <row r="23" spans="1:11" x14ac:dyDescent="0.25">
      <c r="A23" s="37" t="str">
        <f t="shared" si="2"/>
        <v>Пт</v>
      </c>
      <c r="B23" s="22">
        <v>42664</v>
      </c>
      <c r="C23" s="11">
        <v>7</v>
      </c>
      <c r="D23" s="11">
        <v>2</v>
      </c>
      <c r="E23" s="14">
        <f t="shared" si="0"/>
        <v>9</v>
      </c>
      <c r="F23" s="5">
        <f t="shared" si="1"/>
        <v>4500</v>
      </c>
      <c r="G23" s="2" t="s">
        <v>3</v>
      </c>
      <c r="H23" s="4" t="s">
        <v>9</v>
      </c>
    </row>
    <row r="24" spans="1:11" x14ac:dyDescent="0.25">
      <c r="A24" s="37" t="str">
        <f t="shared" si="2"/>
        <v>Сб</v>
      </c>
      <c r="B24" s="22">
        <v>42665</v>
      </c>
      <c r="C24" s="11">
        <v>13</v>
      </c>
      <c r="D24" s="11">
        <v>1</v>
      </c>
      <c r="E24" s="14">
        <f t="shared" si="0"/>
        <v>14</v>
      </c>
      <c r="F24" s="5">
        <f t="shared" si="1"/>
        <v>7000</v>
      </c>
      <c r="G24" s="2" t="s">
        <v>3</v>
      </c>
      <c r="H24" s="4" t="s">
        <v>9</v>
      </c>
    </row>
    <row r="25" spans="1:11" x14ac:dyDescent="0.25">
      <c r="A25" s="37" t="str">
        <f t="shared" si="2"/>
        <v>Вс</v>
      </c>
      <c r="B25" s="22">
        <v>42666</v>
      </c>
      <c r="C25" s="11">
        <v>8</v>
      </c>
      <c r="D25" s="11">
        <v>4</v>
      </c>
      <c r="E25" s="14">
        <f t="shared" si="0"/>
        <v>12</v>
      </c>
      <c r="F25" s="5">
        <f t="shared" si="1"/>
        <v>6000</v>
      </c>
      <c r="G25" s="2" t="s">
        <v>3</v>
      </c>
      <c r="H25" s="4" t="s">
        <v>9</v>
      </c>
    </row>
    <row r="26" spans="1:11" x14ac:dyDescent="0.25">
      <c r="A26" s="37" t="str">
        <f t="shared" si="2"/>
        <v>Пн</v>
      </c>
      <c r="B26" s="22">
        <v>42667</v>
      </c>
      <c r="C26" s="11">
        <v>7</v>
      </c>
      <c r="D26" s="11">
        <v>0</v>
      </c>
      <c r="E26" s="14">
        <f t="shared" si="0"/>
        <v>7</v>
      </c>
      <c r="F26" s="5">
        <f t="shared" si="1"/>
        <v>3500</v>
      </c>
      <c r="G26" s="2" t="s">
        <v>3</v>
      </c>
      <c r="H26" s="4" t="s">
        <v>9</v>
      </c>
    </row>
    <row r="27" spans="1:11" x14ac:dyDescent="0.25">
      <c r="A27" s="37" t="str">
        <f t="shared" si="2"/>
        <v>Вт</v>
      </c>
      <c r="B27" s="22">
        <v>42668</v>
      </c>
      <c r="C27" s="11">
        <v>2</v>
      </c>
      <c r="D27" s="11">
        <v>0</v>
      </c>
      <c r="E27" s="14">
        <f t="shared" si="0"/>
        <v>2</v>
      </c>
      <c r="F27" s="5">
        <f t="shared" si="1"/>
        <v>1000</v>
      </c>
      <c r="G27" s="2" t="s">
        <v>3</v>
      </c>
      <c r="H27" s="4" t="s">
        <v>9</v>
      </c>
    </row>
    <row r="28" spans="1:11" x14ac:dyDescent="0.25">
      <c r="A28" s="37" t="str">
        <f t="shared" si="2"/>
        <v>Ср</v>
      </c>
      <c r="B28" s="22">
        <v>42669</v>
      </c>
      <c r="C28" s="11">
        <v>4</v>
      </c>
      <c r="D28" s="11">
        <v>0</v>
      </c>
      <c r="E28" s="14">
        <f t="shared" si="0"/>
        <v>4</v>
      </c>
      <c r="F28" s="5">
        <f t="shared" si="1"/>
        <v>2000</v>
      </c>
      <c r="G28" s="2" t="s">
        <v>3</v>
      </c>
      <c r="H28" s="4" t="s">
        <v>9</v>
      </c>
    </row>
    <row r="29" spans="1:11" x14ac:dyDescent="0.25">
      <c r="A29" s="37" t="str">
        <f t="shared" si="2"/>
        <v>Чт</v>
      </c>
      <c r="B29" s="22">
        <v>42670</v>
      </c>
      <c r="C29" s="11">
        <v>3</v>
      </c>
      <c r="D29" s="11">
        <v>0</v>
      </c>
      <c r="E29" s="14">
        <f t="shared" si="0"/>
        <v>3</v>
      </c>
      <c r="F29" s="5">
        <f t="shared" si="1"/>
        <v>1500</v>
      </c>
      <c r="G29" s="2" t="s">
        <v>3</v>
      </c>
      <c r="H29" s="4" t="s">
        <v>9</v>
      </c>
    </row>
    <row r="30" spans="1:11" x14ac:dyDescent="0.25">
      <c r="A30" s="37" t="str">
        <f t="shared" si="2"/>
        <v>Пт</v>
      </c>
      <c r="B30" s="22">
        <v>42671</v>
      </c>
      <c r="C30" s="11">
        <v>7</v>
      </c>
      <c r="D30" s="11">
        <v>1</v>
      </c>
      <c r="E30" s="14">
        <f t="shared" si="0"/>
        <v>8</v>
      </c>
      <c r="F30" s="5">
        <f t="shared" si="1"/>
        <v>4000</v>
      </c>
      <c r="G30" s="2" t="s">
        <v>3</v>
      </c>
      <c r="H30" s="4" t="s">
        <v>9</v>
      </c>
    </row>
    <row r="31" spans="1:11" x14ac:dyDescent="0.25">
      <c r="A31" s="37" t="str">
        <f t="shared" si="2"/>
        <v>Сб</v>
      </c>
      <c r="B31" s="22">
        <v>42672</v>
      </c>
      <c r="C31" s="11">
        <v>7</v>
      </c>
      <c r="D31" s="11">
        <v>0</v>
      </c>
      <c r="E31" s="14">
        <f t="shared" si="0"/>
        <v>7</v>
      </c>
      <c r="F31" s="5">
        <f t="shared" si="1"/>
        <v>3500</v>
      </c>
      <c r="G31" s="2" t="s">
        <v>3</v>
      </c>
      <c r="H31" s="4" t="s">
        <v>9</v>
      </c>
    </row>
    <row r="32" spans="1:11" x14ac:dyDescent="0.25">
      <c r="A32" s="37" t="str">
        <f t="shared" si="2"/>
        <v>Вс</v>
      </c>
      <c r="B32" s="22">
        <v>42673</v>
      </c>
      <c r="C32" s="11"/>
      <c r="D32" s="11"/>
      <c r="E32" s="14">
        <f t="shared" si="0"/>
        <v>0</v>
      </c>
      <c r="F32" s="5">
        <f t="shared" si="1"/>
        <v>0</v>
      </c>
      <c r="G32" s="2" t="s">
        <v>3</v>
      </c>
      <c r="H32" s="4" t="s">
        <v>9</v>
      </c>
    </row>
    <row r="33" spans="1:8" x14ac:dyDescent="0.25">
      <c r="A33" s="37" t="str">
        <f t="shared" si="2"/>
        <v>Пн</v>
      </c>
      <c r="B33" s="22">
        <v>42674</v>
      </c>
      <c r="C33" s="11"/>
      <c r="D33" s="11"/>
      <c r="E33" s="14">
        <f t="shared" si="0"/>
        <v>0</v>
      </c>
      <c r="F33" s="5">
        <f t="shared" si="1"/>
        <v>0</v>
      </c>
      <c r="G33" s="2" t="s">
        <v>3</v>
      </c>
      <c r="H33" s="4" t="s">
        <v>9</v>
      </c>
    </row>
    <row r="34" spans="1:8" x14ac:dyDescent="0.25">
      <c r="B34" s="3" t="s">
        <v>6</v>
      </c>
      <c r="C34" s="11">
        <f>SUM(C3:C33)</f>
        <v>154</v>
      </c>
      <c r="D34" s="11">
        <f>SUM(D7:D33)</f>
        <v>21</v>
      </c>
      <c r="E34" s="14">
        <f>SUM(E3:E33)</f>
        <v>175</v>
      </c>
      <c r="F34" s="6">
        <f>SUM(F3:F33)</f>
        <v>87500</v>
      </c>
      <c r="G34" s="2"/>
    </row>
    <row r="35" spans="1:8" x14ac:dyDescent="0.25">
      <c r="B35" s="8" t="s">
        <v>10</v>
      </c>
      <c r="C35" s="12">
        <f>SUM(C6:C33)</f>
        <v>142</v>
      </c>
      <c r="D35" s="12">
        <f>SUM(D6:D33)</f>
        <v>21</v>
      </c>
      <c r="E35" s="12">
        <f>SUM(E6:E33)</f>
        <v>163</v>
      </c>
      <c r="F35" s="9">
        <f>SUM(F6:F33)</f>
        <v>81500</v>
      </c>
      <c r="G35" s="2"/>
    </row>
    <row r="36" spans="1:8" x14ac:dyDescent="0.25">
      <c r="F36" s="7"/>
    </row>
    <row r="38" spans="1:8" x14ac:dyDescent="0.25">
      <c r="B38" s="32" t="s">
        <v>19</v>
      </c>
      <c r="C38" s="33"/>
      <c r="D38" s="16">
        <f>D35*500</f>
        <v>10500</v>
      </c>
    </row>
    <row r="39" spans="1:8" x14ac:dyDescent="0.25">
      <c r="B39" s="30" t="s">
        <v>14</v>
      </c>
      <c r="C39" s="31"/>
      <c r="D39" s="18">
        <f>C35*500</f>
        <v>71000</v>
      </c>
    </row>
    <row r="40" spans="1:8" x14ac:dyDescent="0.25">
      <c r="B40" s="30" t="s">
        <v>6</v>
      </c>
      <c r="C40" s="31"/>
      <c r="D40" s="17">
        <f>SUM(D38:D39)</f>
        <v>81500</v>
      </c>
    </row>
    <row r="41" spans="1:8" x14ac:dyDescent="0.25">
      <c r="B41" s="30" t="s">
        <v>17</v>
      </c>
      <c r="C41" s="31"/>
      <c r="D41" s="18">
        <v>-10000</v>
      </c>
    </row>
    <row r="42" spans="1:8" x14ac:dyDescent="0.25">
      <c r="B42" s="28" t="s">
        <v>20</v>
      </c>
      <c r="C42" s="29"/>
      <c r="D42" s="19">
        <f>D39+D41</f>
        <v>61000</v>
      </c>
    </row>
  </sheetData>
  <mergeCells count="8">
    <mergeCell ref="I2:J3"/>
    <mergeCell ref="I12:J13"/>
    <mergeCell ref="C1:E1"/>
    <mergeCell ref="B42:C42"/>
    <mergeCell ref="B40:C40"/>
    <mergeCell ref="B38:C38"/>
    <mergeCell ref="B41:C41"/>
    <mergeCell ref="B39:C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M2" sqref="M2:N15"/>
    </sheetView>
  </sheetViews>
  <sheetFormatPr defaultRowHeight="15" x14ac:dyDescent="0.25"/>
  <cols>
    <col min="2" max="2" width="6.7109375" customWidth="1"/>
    <col min="3" max="3" width="6" customWidth="1"/>
    <col min="4" max="4" width="6.7109375" customWidth="1"/>
    <col min="5" max="5" width="6.42578125" customWidth="1"/>
    <col min="6" max="6" width="12.28515625" customWidth="1"/>
    <col min="8" max="8" width="10.28515625" customWidth="1"/>
    <col min="9" max="9" width="9.7109375" customWidth="1"/>
    <col min="10" max="10" width="11.42578125" customWidth="1"/>
    <col min="11" max="11" width="13.28515625" customWidth="1"/>
  </cols>
  <sheetData>
    <row r="1" spans="1:14" x14ac:dyDescent="0.25">
      <c r="A1" s="2" t="s">
        <v>21</v>
      </c>
      <c r="B1" s="2" t="s">
        <v>0</v>
      </c>
      <c r="C1" s="27" t="s">
        <v>1</v>
      </c>
      <c r="D1" s="27"/>
      <c r="E1" s="27"/>
      <c r="F1" s="23" t="s">
        <v>15</v>
      </c>
      <c r="G1" s="2" t="s">
        <v>5</v>
      </c>
      <c r="H1" s="34" t="s">
        <v>25</v>
      </c>
      <c r="I1" s="35"/>
      <c r="J1" s="35"/>
      <c r="K1" s="35"/>
    </row>
    <row r="2" spans="1:14" x14ac:dyDescent="0.25">
      <c r="A2" s="2"/>
      <c r="B2" s="2"/>
      <c r="C2" s="20" t="s">
        <v>11</v>
      </c>
      <c r="D2" s="20" t="s">
        <v>12</v>
      </c>
      <c r="E2" s="13" t="s">
        <v>13</v>
      </c>
      <c r="F2" s="23"/>
      <c r="G2" s="2"/>
      <c r="H2" s="2" t="s">
        <v>22</v>
      </c>
      <c r="I2" s="2" t="s">
        <v>23</v>
      </c>
      <c r="J2" s="24" t="s">
        <v>24</v>
      </c>
      <c r="K2" s="23" t="s">
        <v>26</v>
      </c>
      <c r="M2" s="26" t="s">
        <v>27</v>
      </c>
      <c r="N2" s="26"/>
    </row>
    <row r="3" spans="1:14" x14ac:dyDescent="0.25">
      <c r="A3" s="21">
        <f>B3</f>
        <v>42675</v>
      </c>
      <c r="B3" s="22">
        <v>42675</v>
      </c>
      <c r="C3" s="11">
        <v>2</v>
      </c>
      <c r="D3" s="11">
        <v>2</v>
      </c>
      <c r="E3" s="14">
        <f>C3+D3</f>
        <v>4</v>
      </c>
      <c r="F3" s="25">
        <f>E3*500</f>
        <v>2000</v>
      </c>
      <c r="G3" s="2" t="s">
        <v>3</v>
      </c>
      <c r="H3" s="2">
        <v>0</v>
      </c>
      <c r="I3" s="2">
        <v>53</v>
      </c>
      <c r="J3" s="24">
        <f>I3-H3</f>
        <v>53</v>
      </c>
      <c r="K3" s="9">
        <f>J3/E3</f>
        <v>13.25</v>
      </c>
      <c r="M3" s="26"/>
      <c r="N3" s="26"/>
    </row>
    <row r="4" spans="1:14" x14ac:dyDescent="0.25">
      <c r="A4" s="21">
        <f t="shared" ref="A4:A32" si="0">B4</f>
        <v>42676</v>
      </c>
      <c r="B4" s="22">
        <v>42676</v>
      </c>
      <c r="C4" s="11">
        <v>5</v>
      </c>
      <c r="D4" s="11">
        <v>8</v>
      </c>
      <c r="E4" s="14">
        <f t="shared" ref="E4:E32" si="1">C4+D4</f>
        <v>13</v>
      </c>
      <c r="F4" s="25">
        <f t="shared" ref="F4:F32" si="2">E4*500</f>
        <v>6500</v>
      </c>
      <c r="G4" s="2" t="s">
        <v>35</v>
      </c>
      <c r="H4" s="2">
        <f>I3</f>
        <v>53</v>
      </c>
      <c r="I4" s="2">
        <v>85</v>
      </c>
      <c r="J4" s="24">
        <f>I4-H4</f>
        <v>32</v>
      </c>
      <c r="K4" s="23"/>
      <c r="M4" s="21" t="s">
        <v>28</v>
      </c>
      <c r="N4" s="2"/>
    </row>
    <row r="5" spans="1:14" x14ac:dyDescent="0.25">
      <c r="A5" s="21">
        <f t="shared" si="0"/>
        <v>42677</v>
      </c>
      <c r="B5" s="22">
        <v>42677</v>
      </c>
      <c r="C5" s="11">
        <v>5</v>
      </c>
      <c r="D5" s="11">
        <v>8</v>
      </c>
      <c r="E5" s="14">
        <f t="shared" si="1"/>
        <v>13</v>
      </c>
      <c r="F5" s="25">
        <f t="shared" si="2"/>
        <v>6500</v>
      </c>
      <c r="G5" s="2" t="s">
        <v>35</v>
      </c>
      <c r="H5" s="2">
        <f t="shared" ref="H5:H32" si="3">I4</f>
        <v>85</v>
      </c>
      <c r="I5" s="2"/>
      <c r="J5" s="24">
        <f t="shared" ref="J5:J32" si="4">I5-H5</f>
        <v>-85</v>
      </c>
      <c r="K5" s="23"/>
      <c r="M5" s="21" t="s">
        <v>29</v>
      </c>
      <c r="N5" s="2"/>
    </row>
    <row r="6" spans="1:14" x14ac:dyDescent="0.25">
      <c r="A6" s="21">
        <f t="shared" si="0"/>
        <v>42678</v>
      </c>
      <c r="B6" s="22">
        <v>42678</v>
      </c>
      <c r="C6" s="11">
        <v>5</v>
      </c>
      <c r="D6" s="11">
        <v>8</v>
      </c>
      <c r="E6" s="14">
        <f t="shared" si="1"/>
        <v>13</v>
      </c>
      <c r="F6" s="25">
        <f t="shared" si="2"/>
        <v>6500</v>
      </c>
      <c r="G6" s="2" t="s">
        <v>35</v>
      </c>
      <c r="H6" s="2">
        <f t="shared" si="3"/>
        <v>0</v>
      </c>
      <c r="I6" s="2"/>
      <c r="J6" s="24">
        <f t="shared" si="4"/>
        <v>0</v>
      </c>
      <c r="K6" s="23"/>
      <c r="M6" s="21" t="s">
        <v>30</v>
      </c>
      <c r="N6" s="2"/>
    </row>
    <row r="7" spans="1:14" x14ac:dyDescent="0.25">
      <c r="A7" s="21">
        <f t="shared" si="0"/>
        <v>42679</v>
      </c>
      <c r="B7" s="22">
        <v>42679</v>
      </c>
      <c r="C7" s="11">
        <v>5</v>
      </c>
      <c r="D7" s="11">
        <v>8</v>
      </c>
      <c r="E7" s="14">
        <f t="shared" si="1"/>
        <v>13</v>
      </c>
      <c r="F7" s="25">
        <f t="shared" si="2"/>
        <v>6500</v>
      </c>
      <c r="G7" s="2" t="s">
        <v>35</v>
      </c>
      <c r="H7" s="2">
        <f t="shared" si="3"/>
        <v>0</v>
      </c>
      <c r="I7" s="2"/>
      <c r="J7" s="24">
        <f t="shared" si="4"/>
        <v>0</v>
      </c>
      <c r="K7" s="23"/>
      <c r="M7" s="21" t="s">
        <v>31</v>
      </c>
      <c r="N7" s="2"/>
    </row>
    <row r="8" spans="1:14" x14ac:dyDescent="0.25">
      <c r="A8" s="21">
        <f t="shared" si="0"/>
        <v>42680</v>
      </c>
      <c r="B8" s="22">
        <v>42680</v>
      </c>
      <c r="C8" s="11">
        <v>5</v>
      </c>
      <c r="D8" s="11">
        <v>8</v>
      </c>
      <c r="E8" s="14">
        <f t="shared" si="1"/>
        <v>13</v>
      </c>
      <c r="F8" s="25">
        <f t="shared" si="2"/>
        <v>6500</v>
      </c>
      <c r="G8" s="2" t="s">
        <v>35</v>
      </c>
      <c r="H8" s="2">
        <f t="shared" si="3"/>
        <v>0</v>
      </c>
      <c r="I8" s="2"/>
      <c r="J8" s="24">
        <f t="shared" si="4"/>
        <v>0</v>
      </c>
      <c r="K8" s="23"/>
      <c r="M8" s="21" t="s">
        <v>32</v>
      </c>
      <c r="N8" s="2"/>
    </row>
    <row r="9" spans="1:14" x14ac:dyDescent="0.25">
      <c r="A9" s="21">
        <f t="shared" si="0"/>
        <v>42681</v>
      </c>
      <c r="B9" s="22">
        <v>42681</v>
      </c>
      <c r="C9" s="11">
        <v>5</v>
      </c>
      <c r="D9" s="11">
        <v>8</v>
      </c>
      <c r="E9" s="14">
        <f t="shared" si="1"/>
        <v>13</v>
      </c>
      <c r="F9" s="25">
        <f t="shared" si="2"/>
        <v>6500</v>
      </c>
      <c r="G9" s="2" t="s">
        <v>35</v>
      </c>
      <c r="H9" s="2">
        <f t="shared" si="3"/>
        <v>0</v>
      </c>
      <c r="I9" s="2"/>
      <c r="J9" s="24">
        <f t="shared" si="4"/>
        <v>0</v>
      </c>
      <c r="K9" s="23"/>
      <c r="M9" s="21" t="s">
        <v>33</v>
      </c>
      <c r="N9" s="2"/>
    </row>
    <row r="10" spans="1:14" x14ac:dyDescent="0.25">
      <c r="A10" s="21">
        <f t="shared" si="0"/>
        <v>42682</v>
      </c>
      <c r="B10" s="22">
        <v>42682</v>
      </c>
      <c r="C10" s="11">
        <v>5</v>
      </c>
      <c r="D10" s="11">
        <v>8</v>
      </c>
      <c r="E10" s="14">
        <f t="shared" si="1"/>
        <v>13</v>
      </c>
      <c r="F10" s="25">
        <f t="shared" si="2"/>
        <v>6500</v>
      </c>
      <c r="G10" s="2" t="s">
        <v>35</v>
      </c>
      <c r="H10" s="2">
        <f t="shared" si="3"/>
        <v>0</v>
      </c>
      <c r="I10" s="2"/>
      <c r="J10" s="24">
        <f t="shared" si="4"/>
        <v>0</v>
      </c>
      <c r="K10" s="23"/>
      <c r="M10" s="21" t="s">
        <v>34</v>
      </c>
      <c r="N10" s="2"/>
    </row>
    <row r="11" spans="1:14" x14ac:dyDescent="0.25">
      <c r="A11" s="21">
        <f t="shared" si="0"/>
        <v>42683</v>
      </c>
      <c r="B11" s="22">
        <v>42683</v>
      </c>
      <c r="C11" s="11">
        <v>5</v>
      </c>
      <c r="D11" s="11">
        <v>8</v>
      </c>
      <c r="E11" s="14">
        <f t="shared" si="1"/>
        <v>13</v>
      </c>
      <c r="F11" s="25">
        <f t="shared" si="2"/>
        <v>6500</v>
      </c>
      <c r="G11" s="2" t="s">
        <v>35</v>
      </c>
      <c r="H11" s="2">
        <f t="shared" si="3"/>
        <v>0</v>
      </c>
      <c r="I11" s="2"/>
      <c r="J11" s="24">
        <f t="shared" si="4"/>
        <v>0</v>
      </c>
      <c r="K11" s="23"/>
    </row>
    <row r="12" spans="1:14" x14ac:dyDescent="0.25">
      <c r="A12" s="21">
        <f t="shared" si="0"/>
        <v>42684</v>
      </c>
      <c r="B12" s="22">
        <v>42684</v>
      </c>
      <c r="C12" s="11">
        <v>5</v>
      </c>
      <c r="D12" s="11">
        <v>8</v>
      </c>
      <c r="E12" s="14">
        <f t="shared" si="1"/>
        <v>13</v>
      </c>
      <c r="F12" s="25">
        <f t="shared" si="2"/>
        <v>6500</v>
      </c>
      <c r="G12" s="2" t="s">
        <v>35</v>
      </c>
      <c r="H12" s="2">
        <f t="shared" si="3"/>
        <v>0</v>
      </c>
      <c r="I12" s="2"/>
      <c r="J12" s="24">
        <f t="shared" si="4"/>
        <v>0</v>
      </c>
      <c r="K12" s="23"/>
      <c r="M12" s="26" t="s">
        <v>36</v>
      </c>
      <c r="N12" s="26"/>
    </row>
    <row r="13" spans="1:14" x14ac:dyDescent="0.25">
      <c r="A13" s="21">
        <f t="shared" si="0"/>
        <v>42685</v>
      </c>
      <c r="B13" s="22">
        <v>42685</v>
      </c>
      <c r="C13" s="11">
        <v>5</v>
      </c>
      <c r="D13" s="11">
        <v>8</v>
      </c>
      <c r="E13" s="14">
        <f t="shared" si="1"/>
        <v>13</v>
      </c>
      <c r="F13" s="25">
        <f t="shared" si="2"/>
        <v>6500</v>
      </c>
      <c r="G13" s="2" t="s">
        <v>35</v>
      </c>
      <c r="H13" s="2">
        <f t="shared" si="3"/>
        <v>0</v>
      </c>
      <c r="I13" s="2"/>
      <c r="J13" s="24">
        <f t="shared" si="4"/>
        <v>0</v>
      </c>
      <c r="K13" s="23"/>
      <c r="M13" s="26"/>
      <c r="N13" s="26"/>
    </row>
    <row r="14" spans="1:14" x14ac:dyDescent="0.25">
      <c r="A14" s="21">
        <f t="shared" si="0"/>
        <v>42686</v>
      </c>
      <c r="B14" s="22">
        <v>42686</v>
      </c>
      <c r="C14" s="11">
        <v>5</v>
      </c>
      <c r="D14" s="11">
        <v>8</v>
      </c>
      <c r="E14" s="14">
        <f t="shared" si="1"/>
        <v>13</v>
      </c>
      <c r="F14" s="25">
        <f t="shared" si="2"/>
        <v>6500</v>
      </c>
      <c r="G14" s="2" t="s">
        <v>35</v>
      </c>
      <c r="H14" s="2">
        <f t="shared" si="3"/>
        <v>0</v>
      </c>
      <c r="I14" s="2"/>
      <c r="J14" s="24">
        <f t="shared" si="4"/>
        <v>0</v>
      </c>
      <c r="K14" s="23"/>
      <c r="M14" s="21" t="s">
        <v>3</v>
      </c>
      <c r="N14" s="2"/>
    </row>
    <row r="15" spans="1:14" x14ac:dyDescent="0.25">
      <c r="A15" s="21">
        <f t="shared" si="0"/>
        <v>42687</v>
      </c>
      <c r="B15" s="22">
        <v>42687</v>
      </c>
      <c r="C15" s="11">
        <v>5</v>
      </c>
      <c r="D15" s="11">
        <v>8</v>
      </c>
      <c r="E15" s="14">
        <f t="shared" si="1"/>
        <v>13</v>
      </c>
      <c r="F15" s="25">
        <f t="shared" si="2"/>
        <v>6500</v>
      </c>
      <c r="G15" s="2" t="s">
        <v>35</v>
      </c>
      <c r="H15" s="2">
        <f t="shared" si="3"/>
        <v>0</v>
      </c>
      <c r="I15" s="2"/>
      <c r="J15" s="24">
        <f t="shared" si="4"/>
        <v>0</v>
      </c>
      <c r="K15" s="23"/>
      <c r="M15" s="21" t="s">
        <v>35</v>
      </c>
      <c r="N15" s="2"/>
    </row>
    <row r="16" spans="1:14" x14ac:dyDescent="0.25">
      <c r="A16" s="21">
        <f t="shared" si="0"/>
        <v>42688</v>
      </c>
      <c r="B16" s="22">
        <v>42688</v>
      </c>
      <c r="C16" s="11">
        <v>5</v>
      </c>
      <c r="D16" s="11">
        <v>8</v>
      </c>
      <c r="E16" s="14">
        <f t="shared" si="1"/>
        <v>13</v>
      </c>
      <c r="F16" s="25">
        <f t="shared" si="2"/>
        <v>6500</v>
      </c>
      <c r="G16" s="2" t="s">
        <v>35</v>
      </c>
      <c r="H16" s="2">
        <f t="shared" si="3"/>
        <v>0</v>
      </c>
      <c r="I16" s="2"/>
      <c r="J16" s="24">
        <f t="shared" si="4"/>
        <v>0</v>
      </c>
      <c r="K16" s="23"/>
    </row>
    <row r="17" spans="1:11" x14ac:dyDescent="0.25">
      <c r="A17" s="21">
        <f t="shared" si="0"/>
        <v>42689</v>
      </c>
      <c r="B17" s="22">
        <v>42689</v>
      </c>
      <c r="C17" s="11">
        <v>5</v>
      </c>
      <c r="D17" s="11">
        <v>8</v>
      </c>
      <c r="E17" s="14">
        <f t="shared" si="1"/>
        <v>13</v>
      </c>
      <c r="F17" s="25">
        <f t="shared" si="2"/>
        <v>6500</v>
      </c>
      <c r="G17" s="2" t="s">
        <v>35</v>
      </c>
      <c r="H17" s="2">
        <f t="shared" si="3"/>
        <v>0</v>
      </c>
      <c r="I17" s="2"/>
      <c r="J17" s="24">
        <f t="shared" si="4"/>
        <v>0</v>
      </c>
      <c r="K17" s="23"/>
    </row>
    <row r="18" spans="1:11" x14ac:dyDescent="0.25">
      <c r="A18" s="21">
        <f t="shared" si="0"/>
        <v>42690</v>
      </c>
      <c r="B18" s="22">
        <v>42690</v>
      </c>
      <c r="C18" s="11">
        <v>5</v>
      </c>
      <c r="D18" s="11">
        <v>8</v>
      </c>
      <c r="E18" s="14">
        <f t="shared" si="1"/>
        <v>13</v>
      </c>
      <c r="F18" s="25">
        <f t="shared" si="2"/>
        <v>6500</v>
      </c>
      <c r="G18" s="2" t="s">
        <v>35</v>
      </c>
      <c r="H18" s="2">
        <f t="shared" si="3"/>
        <v>0</v>
      </c>
      <c r="I18" s="2"/>
      <c r="J18" s="24">
        <f t="shared" si="4"/>
        <v>0</v>
      </c>
      <c r="K18" s="23"/>
    </row>
    <row r="19" spans="1:11" x14ac:dyDescent="0.25">
      <c r="A19" s="21">
        <f t="shared" si="0"/>
        <v>42691</v>
      </c>
      <c r="B19" s="22">
        <v>42691</v>
      </c>
      <c r="C19" s="11">
        <v>5</v>
      </c>
      <c r="D19" s="11">
        <v>8</v>
      </c>
      <c r="E19" s="14">
        <f t="shared" si="1"/>
        <v>13</v>
      </c>
      <c r="F19" s="25">
        <f t="shared" si="2"/>
        <v>6500</v>
      </c>
      <c r="G19" s="2" t="s">
        <v>35</v>
      </c>
      <c r="H19" s="2">
        <f t="shared" si="3"/>
        <v>0</v>
      </c>
      <c r="I19" s="2"/>
      <c r="J19" s="24">
        <f t="shared" si="4"/>
        <v>0</v>
      </c>
      <c r="K19" s="23"/>
    </row>
    <row r="20" spans="1:11" x14ac:dyDescent="0.25">
      <c r="A20" s="21">
        <f t="shared" si="0"/>
        <v>42692</v>
      </c>
      <c r="B20" s="22">
        <v>42692</v>
      </c>
      <c r="C20" s="11">
        <v>5</v>
      </c>
      <c r="D20" s="11">
        <v>8</v>
      </c>
      <c r="E20" s="14">
        <f t="shared" si="1"/>
        <v>13</v>
      </c>
      <c r="F20" s="25">
        <f t="shared" si="2"/>
        <v>6500</v>
      </c>
      <c r="G20" s="2" t="s">
        <v>35</v>
      </c>
      <c r="H20" s="2">
        <f t="shared" si="3"/>
        <v>0</v>
      </c>
      <c r="I20" s="2"/>
      <c r="J20" s="24">
        <f t="shared" si="4"/>
        <v>0</v>
      </c>
      <c r="K20" s="23"/>
    </row>
    <row r="21" spans="1:11" x14ac:dyDescent="0.25">
      <c r="A21" s="21">
        <f t="shared" si="0"/>
        <v>42693</v>
      </c>
      <c r="B21" s="22">
        <v>42693</v>
      </c>
      <c r="C21" s="11">
        <v>5</v>
      </c>
      <c r="D21" s="11">
        <v>8</v>
      </c>
      <c r="E21" s="14">
        <f t="shared" si="1"/>
        <v>13</v>
      </c>
      <c r="F21" s="25">
        <f t="shared" si="2"/>
        <v>6500</v>
      </c>
      <c r="G21" s="2" t="s">
        <v>35</v>
      </c>
      <c r="H21" s="2">
        <f t="shared" si="3"/>
        <v>0</v>
      </c>
      <c r="I21" s="2"/>
      <c r="J21" s="24">
        <f t="shared" si="4"/>
        <v>0</v>
      </c>
      <c r="K21" s="23"/>
    </row>
    <row r="22" spans="1:11" x14ac:dyDescent="0.25">
      <c r="A22" s="21">
        <f t="shared" si="0"/>
        <v>42694</v>
      </c>
      <c r="B22" s="22">
        <v>42694</v>
      </c>
      <c r="C22" s="11">
        <v>5</v>
      </c>
      <c r="D22" s="11">
        <v>8</v>
      </c>
      <c r="E22" s="14">
        <f t="shared" si="1"/>
        <v>13</v>
      </c>
      <c r="F22" s="25">
        <f t="shared" si="2"/>
        <v>6500</v>
      </c>
      <c r="G22" s="2" t="s">
        <v>35</v>
      </c>
      <c r="H22" s="2">
        <f t="shared" si="3"/>
        <v>0</v>
      </c>
      <c r="I22" s="2"/>
      <c r="J22" s="24">
        <f t="shared" si="4"/>
        <v>0</v>
      </c>
      <c r="K22" s="23"/>
    </row>
    <row r="23" spans="1:11" x14ac:dyDescent="0.25">
      <c r="A23" s="21">
        <f t="shared" si="0"/>
        <v>42695</v>
      </c>
      <c r="B23" s="22">
        <v>42695</v>
      </c>
      <c r="C23" s="11">
        <v>5</v>
      </c>
      <c r="D23" s="11">
        <v>8</v>
      </c>
      <c r="E23" s="14">
        <f t="shared" si="1"/>
        <v>13</v>
      </c>
      <c r="F23" s="25">
        <f t="shared" si="2"/>
        <v>6500</v>
      </c>
      <c r="G23" s="2" t="s">
        <v>35</v>
      </c>
      <c r="H23" s="2">
        <f t="shared" si="3"/>
        <v>0</v>
      </c>
      <c r="I23" s="2"/>
      <c r="J23" s="24">
        <f t="shared" si="4"/>
        <v>0</v>
      </c>
      <c r="K23" s="23"/>
    </row>
    <row r="24" spans="1:11" x14ac:dyDescent="0.25">
      <c r="A24" s="21">
        <f t="shared" si="0"/>
        <v>42696</v>
      </c>
      <c r="B24" s="22">
        <v>42696</v>
      </c>
      <c r="C24" s="11">
        <v>5</v>
      </c>
      <c r="D24" s="11">
        <v>8</v>
      </c>
      <c r="E24" s="14">
        <f t="shared" si="1"/>
        <v>13</v>
      </c>
      <c r="F24" s="25">
        <f t="shared" si="2"/>
        <v>6500</v>
      </c>
      <c r="G24" s="2" t="s">
        <v>3</v>
      </c>
      <c r="H24" s="2">
        <f t="shared" si="3"/>
        <v>0</v>
      </c>
      <c r="I24" s="2"/>
      <c r="J24" s="24">
        <f t="shared" si="4"/>
        <v>0</v>
      </c>
      <c r="K24" s="23"/>
    </row>
    <row r="25" spans="1:11" x14ac:dyDescent="0.25">
      <c r="A25" s="21">
        <f t="shared" si="0"/>
        <v>42697</v>
      </c>
      <c r="B25" s="22">
        <v>42697</v>
      </c>
      <c r="C25" s="11">
        <v>5</v>
      </c>
      <c r="D25" s="11">
        <v>8</v>
      </c>
      <c r="E25" s="14">
        <f t="shared" si="1"/>
        <v>13</v>
      </c>
      <c r="F25" s="25">
        <f t="shared" si="2"/>
        <v>6500</v>
      </c>
      <c r="G25" s="2" t="s">
        <v>3</v>
      </c>
      <c r="H25" s="2">
        <f t="shared" si="3"/>
        <v>0</v>
      </c>
      <c r="I25" s="2"/>
      <c r="J25" s="24">
        <f t="shared" si="4"/>
        <v>0</v>
      </c>
      <c r="K25" s="23"/>
    </row>
    <row r="26" spans="1:11" x14ac:dyDescent="0.25">
      <c r="A26" s="21">
        <f t="shared" si="0"/>
        <v>42698</v>
      </c>
      <c r="B26" s="22">
        <v>42698</v>
      </c>
      <c r="C26" s="11">
        <v>5</v>
      </c>
      <c r="D26" s="11">
        <v>8</v>
      </c>
      <c r="E26" s="14">
        <f t="shared" si="1"/>
        <v>13</v>
      </c>
      <c r="F26" s="25">
        <f t="shared" si="2"/>
        <v>6500</v>
      </c>
      <c r="G26" s="2" t="s">
        <v>3</v>
      </c>
      <c r="H26" s="2">
        <f t="shared" si="3"/>
        <v>0</v>
      </c>
      <c r="I26" s="2"/>
      <c r="J26" s="24">
        <f t="shared" si="4"/>
        <v>0</v>
      </c>
      <c r="K26" s="23"/>
    </row>
    <row r="27" spans="1:11" x14ac:dyDescent="0.25">
      <c r="A27" s="21">
        <f t="shared" si="0"/>
        <v>42699</v>
      </c>
      <c r="B27" s="22">
        <v>42699</v>
      </c>
      <c r="C27" s="11">
        <v>5</v>
      </c>
      <c r="D27" s="11">
        <v>8</v>
      </c>
      <c r="E27" s="14">
        <f t="shared" si="1"/>
        <v>13</v>
      </c>
      <c r="F27" s="25">
        <f t="shared" si="2"/>
        <v>6500</v>
      </c>
      <c r="G27" s="2" t="s">
        <v>3</v>
      </c>
      <c r="H27" s="2">
        <f t="shared" si="3"/>
        <v>0</v>
      </c>
      <c r="I27" s="2"/>
      <c r="J27" s="24">
        <f t="shared" si="4"/>
        <v>0</v>
      </c>
      <c r="K27" s="23"/>
    </row>
    <row r="28" spans="1:11" x14ac:dyDescent="0.25">
      <c r="A28" s="21">
        <f t="shared" si="0"/>
        <v>42700</v>
      </c>
      <c r="B28" s="22">
        <v>42700</v>
      </c>
      <c r="C28" s="11">
        <v>5</v>
      </c>
      <c r="D28" s="11">
        <v>8</v>
      </c>
      <c r="E28" s="14">
        <f t="shared" si="1"/>
        <v>13</v>
      </c>
      <c r="F28" s="25">
        <f t="shared" si="2"/>
        <v>6500</v>
      </c>
      <c r="G28" s="2" t="s">
        <v>3</v>
      </c>
      <c r="H28" s="2">
        <f t="shared" si="3"/>
        <v>0</v>
      </c>
      <c r="I28" s="2"/>
      <c r="J28" s="24">
        <f t="shared" si="4"/>
        <v>0</v>
      </c>
      <c r="K28" s="23"/>
    </row>
    <row r="29" spans="1:11" x14ac:dyDescent="0.25">
      <c r="A29" s="21">
        <f t="shared" si="0"/>
        <v>42701</v>
      </c>
      <c r="B29" s="22">
        <v>42701</v>
      </c>
      <c r="C29" s="11">
        <v>5</v>
      </c>
      <c r="D29" s="11">
        <v>8</v>
      </c>
      <c r="E29" s="14">
        <f t="shared" si="1"/>
        <v>13</v>
      </c>
      <c r="F29" s="25">
        <f t="shared" si="2"/>
        <v>6500</v>
      </c>
      <c r="G29" s="2" t="s">
        <v>3</v>
      </c>
      <c r="H29" s="2">
        <f t="shared" si="3"/>
        <v>0</v>
      </c>
      <c r="I29" s="2"/>
      <c r="J29" s="24">
        <f t="shared" si="4"/>
        <v>0</v>
      </c>
      <c r="K29" s="23"/>
    </row>
    <row r="30" spans="1:11" x14ac:dyDescent="0.25">
      <c r="A30" s="21">
        <f t="shared" si="0"/>
        <v>42702</v>
      </c>
      <c r="B30" s="22">
        <v>42702</v>
      </c>
      <c r="C30" s="11">
        <v>5</v>
      </c>
      <c r="D30" s="11">
        <v>8</v>
      </c>
      <c r="E30" s="14">
        <f t="shared" si="1"/>
        <v>13</v>
      </c>
      <c r="F30" s="25">
        <f t="shared" si="2"/>
        <v>6500</v>
      </c>
      <c r="G30" s="2" t="s">
        <v>3</v>
      </c>
      <c r="H30" s="2">
        <f t="shared" si="3"/>
        <v>0</v>
      </c>
      <c r="I30" s="2"/>
      <c r="J30" s="24">
        <f t="shared" si="4"/>
        <v>0</v>
      </c>
      <c r="K30" s="23"/>
    </row>
    <row r="31" spans="1:11" x14ac:dyDescent="0.25">
      <c r="A31" s="21">
        <f t="shared" si="0"/>
        <v>42703</v>
      </c>
      <c r="B31" s="22">
        <v>42703</v>
      </c>
      <c r="C31" s="11">
        <v>5</v>
      </c>
      <c r="D31" s="11">
        <v>8</v>
      </c>
      <c r="E31" s="14">
        <f t="shared" si="1"/>
        <v>13</v>
      </c>
      <c r="F31" s="25">
        <f t="shared" si="2"/>
        <v>6500</v>
      </c>
      <c r="G31" s="2" t="s">
        <v>3</v>
      </c>
      <c r="H31" s="2">
        <f t="shared" si="3"/>
        <v>0</v>
      </c>
      <c r="I31" s="2"/>
      <c r="J31" s="24">
        <f t="shared" si="4"/>
        <v>0</v>
      </c>
      <c r="K31" s="23"/>
    </row>
    <row r="32" spans="1:11" x14ac:dyDescent="0.25">
      <c r="A32" s="21">
        <f t="shared" si="0"/>
        <v>42704</v>
      </c>
      <c r="B32" s="22">
        <v>42704</v>
      </c>
      <c r="C32" s="11">
        <v>5</v>
      </c>
      <c r="D32" s="11">
        <v>8</v>
      </c>
      <c r="E32" s="14">
        <f t="shared" si="1"/>
        <v>13</v>
      </c>
      <c r="F32" s="25">
        <f t="shared" si="2"/>
        <v>6500</v>
      </c>
      <c r="G32" s="2" t="s">
        <v>3</v>
      </c>
      <c r="H32" s="2">
        <f t="shared" si="3"/>
        <v>0</v>
      </c>
      <c r="I32" s="2"/>
      <c r="J32" s="24">
        <f t="shared" si="4"/>
        <v>0</v>
      </c>
      <c r="K32" s="23"/>
    </row>
    <row r="33" spans="1:7" x14ac:dyDescent="0.25">
      <c r="A33" s="2"/>
      <c r="B33" s="3" t="s">
        <v>6</v>
      </c>
      <c r="C33" s="11">
        <f>SUM(C3:C32)</f>
        <v>147</v>
      </c>
      <c r="D33" s="11">
        <f>SUM(D7:D32)</f>
        <v>208</v>
      </c>
      <c r="E33" s="14">
        <f>SUM(E3:E32)</f>
        <v>381</v>
      </c>
      <c r="F33" s="9">
        <f>SUM(F3:F32)</f>
        <v>190500</v>
      </c>
      <c r="G33" s="2"/>
    </row>
    <row r="34" spans="1:7" x14ac:dyDescent="0.25">
      <c r="F34" s="7"/>
    </row>
    <row r="36" spans="1:7" x14ac:dyDescent="0.25">
      <c r="B36" s="32" t="s">
        <v>19</v>
      </c>
      <c r="C36" s="33"/>
      <c r="D36" s="16" t="e">
        <f>#REF!*500</f>
        <v>#REF!</v>
      </c>
    </row>
    <row r="37" spans="1:7" x14ac:dyDescent="0.25">
      <c r="B37" s="30" t="s">
        <v>14</v>
      </c>
      <c r="C37" s="31"/>
      <c r="D37" s="18" t="e">
        <f>#REF!*500</f>
        <v>#REF!</v>
      </c>
    </row>
    <row r="38" spans="1:7" x14ac:dyDescent="0.25">
      <c r="B38" s="30" t="s">
        <v>6</v>
      </c>
      <c r="C38" s="31"/>
      <c r="D38" s="17" t="e">
        <f>SUM(D36:D37)</f>
        <v>#REF!</v>
      </c>
    </row>
    <row r="39" spans="1:7" x14ac:dyDescent="0.25">
      <c r="B39" s="30" t="s">
        <v>17</v>
      </c>
      <c r="C39" s="31"/>
      <c r="D39" s="18">
        <v>-10000</v>
      </c>
    </row>
    <row r="40" spans="1:7" x14ac:dyDescent="0.25">
      <c r="B40" s="28" t="s">
        <v>20</v>
      </c>
      <c r="C40" s="29"/>
      <c r="D40" s="19" t="e">
        <f>D37+D39</f>
        <v>#REF!</v>
      </c>
    </row>
  </sheetData>
  <mergeCells count="9">
    <mergeCell ref="B37:C37"/>
    <mergeCell ref="B38:C38"/>
    <mergeCell ref="B39:C39"/>
    <mergeCell ref="B40:C40"/>
    <mergeCell ref="H1:K1"/>
    <mergeCell ref="M2:N3"/>
    <mergeCell ref="M12:N13"/>
    <mergeCell ref="C1:E1"/>
    <mergeCell ref="B36:C3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сентябрь</vt:lpstr>
      <vt:lpstr>октябрь</vt:lpstr>
      <vt:lpstr>ноябрь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2016-10-30T16:19:20Z</dcterms:modified>
</cp:coreProperties>
</file>