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1400" windowHeight="5895" tabRatio="222"/>
  </bookViews>
  <sheets>
    <sheet name="данные" sheetId="1" r:id="rId1"/>
    <sheet name="надо так" sheetId="2" r:id="rId2"/>
  </sheets>
  <definedNames>
    <definedName name="_xlnm._FilterDatabase" localSheetId="0" hidden="1">данные!$A$1:$S$3</definedName>
  </definedNames>
  <calcPr calcId="145621"/>
</workbook>
</file>

<file path=xl/calcChain.xml><?xml version="1.0" encoding="utf-8"?>
<calcChain xmlns="http://schemas.openxmlformats.org/spreadsheetml/2006/main">
  <c r="AC4" i="1" l="1"/>
  <c r="AD4" i="1"/>
  <c r="AE4" i="1"/>
  <c r="AF4" i="1"/>
  <c r="AC5" i="1"/>
  <c r="AD5" i="1"/>
  <c r="AE5" i="1"/>
  <c r="AF5" i="1"/>
  <c r="AC6" i="1"/>
  <c r="AD6" i="1"/>
  <c r="AE6" i="1"/>
  <c r="AF6" i="1"/>
  <c r="AC7" i="1"/>
  <c r="AD7" i="1"/>
  <c r="AE7" i="1"/>
  <c r="AF7" i="1"/>
  <c r="AC8" i="1"/>
  <c r="AD8" i="1"/>
  <c r="AE8" i="1"/>
  <c r="AF8" i="1"/>
  <c r="AC9" i="1"/>
  <c r="AD9" i="1"/>
  <c r="AE9" i="1"/>
  <c r="AF9" i="1"/>
  <c r="AC10" i="1"/>
  <c r="AD10" i="1"/>
  <c r="AE10" i="1"/>
  <c r="AF10" i="1"/>
  <c r="AC11" i="1"/>
  <c r="AD11" i="1"/>
  <c r="AE11" i="1"/>
  <c r="AF11" i="1"/>
  <c r="AC12" i="1"/>
  <c r="AD12" i="1"/>
  <c r="AE12" i="1"/>
  <c r="AF12" i="1"/>
  <c r="AD3" i="1"/>
  <c r="AE3" i="1"/>
  <c r="AF3" i="1"/>
  <c r="AC3" i="1"/>
  <c r="V4" i="1"/>
  <c r="W4" i="1"/>
  <c r="X4" i="1"/>
  <c r="Y4" i="1"/>
  <c r="Z4" i="1"/>
  <c r="AA4" i="1"/>
  <c r="AB4" i="1"/>
  <c r="V5" i="1"/>
  <c r="W5" i="1"/>
  <c r="X5" i="1"/>
  <c r="Y5" i="1"/>
  <c r="Z5" i="1"/>
  <c r="AA5" i="1"/>
  <c r="AB5" i="1"/>
  <c r="V6" i="1"/>
  <c r="W6" i="1"/>
  <c r="X6" i="1"/>
  <c r="Y6" i="1"/>
  <c r="Z6" i="1"/>
  <c r="AA6" i="1"/>
  <c r="AB6" i="1"/>
  <c r="V7" i="1"/>
  <c r="W7" i="1"/>
  <c r="X7" i="1"/>
  <c r="Y7" i="1"/>
  <c r="Z7" i="1"/>
  <c r="AA7" i="1"/>
  <c r="AB7" i="1"/>
  <c r="V8" i="1"/>
  <c r="W8" i="1"/>
  <c r="X8" i="1"/>
  <c r="Y8" i="1"/>
  <c r="Z8" i="1"/>
  <c r="AA8" i="1"/>
  <c r="AB8" i="1"/>
  <c r="V9" i="1"/>
  <c r="W9" i="1"/>
  <c r="X9" i="1"/>
  <c r="Y9" i="1"/>
  <c r="Z9" i="1"/>
  <c r="AA9" i="1"/>
  <c r="AB9" i="1"/>
  <c r="V10" i="1"/>
  <c r="W10" i="1"/>
  <c r="X10" i="1"/>
  <c r="Y10" i="1"/>
  <c r="Z10" i="1"/>
  <c r="AA10" i="1"/>
  <c r="AB10" i="1"/>
  <c r="V11" i="1"/>
  <c r="W11" i="1"/>
  <c r="X11" i="1"/>
  <c r="Y11" i="1"/>
  <c r="Z11" i="1"/>
  <c r="AA11" i="1"/>
  <c r="AB11" i="1"/>
  <c r="V12" i="1"/>
  <c r="W12" i="1"/>
  <c r="X12" i="1"/>
  <c r="Y12" i="1"/>
  <c r="Z12" i="1"/>
  <c r="AA12" i="1"/>
  <c r="AB12" i="1"/>
  <c r="W3" i="1"/>
  <c r="X3" i="1"/>
  <c r="Y3" i="1"/>
  <c r="Z3" i="1"/>
  <c r="AA3" i="1"/>
  <c r="AB3" i="1"/>
  <c r="V3" i="1"/>
  <c r="U4" i="1"/>
  <c r="U5" i="1"/>
  <c r="U6" i="1"/>
  <c r="U7" i="1"/>
  <c r="U8" i="1"/>
  <c r="U9" i="1"/>
  <c r="U10" i="1"/>
  <c r="U11" i="1"/>
  <c r="U12" i="1"/>
  <c r="U3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A4" i="1"/>
</calcChain>
</file>

<file path=xl/sharedStrings.xml><?xml version="1.0" encoding="utf-8"?>
<sst xmlns="http://schemas.openxmlformats.org/spreadsheetml/2006/main" count="69" uniqueCount="20">
  <si>
    <t>Код АП</t>
  </si>
  <si>
    <t>Код товара</t>
  </si>
  <si>
    <t>Номенклатура</t>
  </si>
  <si>
    <t>ГАП</t>
  </si>
  <si>
    <t>ТГ</t>
  </si>
  <si>
    <t>ФТГ</t>
  </si>
  <si>
    <t>ЖВНЛС</t>
  </si>
  <si>
    <t>Есть в АПТТ</t>
  </si>
  <si>
    <t>Кол-во</t>
  </si>
  <si>
    <t>Сумма в зак. ценах</t>
  </si>
  <si>
    <t>Сумма в розн. ценах</t>
  </si>
  <si>
    <t>Кагоцел таб.12мг №10</t>
  </si>
  <si>
    <t>A - высокооборачиваемые п</t>
  </si>
  <si>
    <t>Лекарственные средства</t>
  </si>
  <si>
    <t>Иммуномодуляторы.</t>
  </si>
  <si>
    <t>Да</t>
  </si>
  <si>
    <t>АУ</t>
  </si>
  <si>
    <t>АУ 1</t>
  </si>
  <si>
    <t>АУ 2</t>
  </si>
  <si>
    <t>АУ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</si>
</sst>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"/>
    <numFmt numFmtId="165" formatCode="#,##0.000"/>
    <numFmt numFmtId="166" formatCode="0.000"/>
  </numFmts>
  <fonts count="3" x14ac:knownFonts="1">
    <font>
      <sz val="8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2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0" fontId="2" fillId="0" borderId="0" xfId="0" applyFont="1"/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AF12"/>
  <sheetViews>
    <sheetView tabSelected="1" workbookViewId="0">
      <selection activeCell="R23" sqref="R23"/>
    </sheetView>
  </sheetViews>
  <sheetFormatPr defaultColWidth="10.1640625" defaultRowHeight="11.45" customHeight="1" x14ac:dyDescent="0.2"/>
  <cols>
    <col min="1" max="1" width="9.33203125" style="1" customWidth="1"/>
    <col min="2" max="2" width="6.6640625" style="1" customWidth="1"/>
    <col min="3" max="3" width="5.83203125" style="1" customWidth="1"/>
    <col min="4" max="7" width="5.1640625" style="1" customWidth="1"/>
    <col min="8" max="8" width="6.6640625" style="1" customWidth="1"/>
    <col min="9" max="9" width="9.1640625" style="1" bestFit="1" customWidth="1"/>
    <col min="10" max="10" width="11.5" style="1" bestFit="1" customWidth="1"/>
    <col min="11" max="11" width="12.83203125" style="1" bestFit="1" customWidth="1"/>
    <col min="12" max="12" width="7.6640625" style="1" customWidth="1"/>
    <col min="13" max="13" width="7.83203125" style="1" bestFit="1" customWidth="1"/>
    <col min="14" max="14" width="11.5" style="1" bestFit="1" customWidth="1"/>
    <col min="15" max="15" width="12.83203125" style="1" bestFit="1" customWidth="1"/>
    <col min="16" max="16" width="7.6640625" style="1" customWidth="1"/>
    <col min="17" max="17" width="7.83203125" style="1" bestFit="1" customWidth="1"/>
    <col min="18" max="18" width="11.5" style="1" bestFit="1" customWidth="1"/>
    <col min="19" max="19" width="12.83203125" style="1" bestFit="1" customWidth="1"/>
  </cols>
  <sheetData>
    <row r="1" spans="1:32" ht="26.1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17</v>
      </c>
      <c r="I1" s="11"/>
      <c r="J1" s="11"/>
      <c r="K1" s="11"/>
      <c r="L1" s="11" t="s">
        <v>18</v>
      </c>
      <c r="M1" s="11"/>
      <c r="N1" s="11"/>
      <c r="O1" s="11"/>
      <c r="P1" s="11" t="s">
        <v>19</v>
      </c>
      <c r="Q1" s="11"/>
      <c r="R1" s="11"/>
      <c r="S1" s="11"/>
    </row>
    <row r="2" spans="1:32" ht="38.1" customHeight="1" x14ac:dyDescent="0.2">
      <c r="A2" s="11"/>
      <c r="B2" s="11"/>
      <c r="C2" s="11"/>
      <c r="D2" s="11"/>
      <c r="E2" s="11"/>
      <c r="F2" s="11"/>
      <c r="G2" s="11"/>
      <c r="H2" s="2" t="s">
        <v>7</v>
      </c>
      <c r="I2" s="2" t="s">
        <v>8</v>
      </c>
      <c r="J2" s="2" t="s">
        <v>9</v>
      </c>
      <c r="K2" s="2" t="s">
        <v>10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7</v>
      </c>
      <c r="Q2" s="2" t="s">
        <v>8</v>
      </c>
      <c r="R2" s="2" t="s">
        <v>9</v>
      </c>
      <c r="S2" s="2" t="s">
        <v>10</v>
      </c>
      <c r="U2" s="10" t="s">
        <v>16</v>
      </c>
      <c r="V2" s="10" t="s">
        <v>0</v>
      </c>
      <c r="W2" s="10" t="s">
        <v>1</v>
      </c>
      <c r="X2" s="10" t="s">
        <v>2</v>
      </c>
      <c r="Y2" s="10" t="s">
        <v>3</v>
      </c>
      <c r="Z2" s="10" t="s">
        <v>4</v>
      </c>
      <c r="AA2" s="10" t="s">
        <v>5</v>
      </c>
      <c r="AB2" s="10" t="s">
        <v>6</v>
      </c>
      <c r="AC2" s="10" t="s">
        <v>7</v>
      </c>
      <c r="AD2" s="10" t="s">
        <v>8</v>
      </c>
      <c r="AE2" s="10" t="s">
        <v>9</v>
      </c>
      <c r="AF2" s="10" t="s">
        <v>10</v>
      </c>
    </row>
    <row r="3" spans="1:32" ht="11.1" customHeight="1" x14ac:dyDescent="0.2">
      <c r="A3" s="3">
        <v>61591</v>
      </c>
      <c r="B3" s="4">
        <v>27841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6">
        <v>1</v>
      </c>
      <c r="I3" s="7">
        <v>1022</v>
      </c>
      <c r="J3" s="8">
        <v>210108.32</v>
      </c>
      <c r="K3" s="8">
        <v>275287.5</v>
      </c>
      <c r="L3" s="6">
        <v>1</v>
      </c>
      <c r="M3" s="9">
        <v>206</v>
      </c>
      <c r="N3" s="8">
        <v>42479.3</v>
      </c>
      <c r="O3" s="8">
        <v>46862.7</v>
      </c>
      <c r="P3" s="6">
        <v>1</v>
      </c>
      <c r="Q3" s="9">
        <v>551</v>
      </c>
      <c r="R3" s="8">
        <v>113941.78</v>
      </c>
      <c r="S3" s="8">
        <v>125359.4</v>
      </c>
      <c r="U3" t="str">
        <f>INDEX(H$1:S$1,COUNTA(H$2:K$2)*MOD(ROW(U1)-1,COUNTA(H$1:S$1))+1)</f>
        <v>АУ 1</v>
      </c>
      <c r="V3">
        <f>INDEX(A$3:A$9,COUNTIF($U$2:$U3,$U3))</f>
        <v>61591</v>
      </c>
      <c r="W3">
        <f>INDEX(B$3:B$9,COUNTIF($U$2:$U3,$U3))</f>
        <v>27841</v>
      </c>
      <c r="X3" t="str">
        <f>INDEX(C$3:C$9,COUNTIF($U$2:$U3,$U3))</f>
        <v>Кагоцел таб.12мг №10</v>
      </c>
      <c r="Y3" t="str">
        <f>INDEX(D$3:D$9,COUNTIF($U$2:$U3,$U3))</f>
        <v>A - высокооборачиваемые п</v>
      </c>
      <c r="Z3" t="str">
        <f>INDEX(E$3:E$9,COUNTIF($U$2:$U3,$U3))</f>
        <v>Лекарственные средства</v>
      </c>
      <c r="AA3" t="str">
        <f>INDEX(F$3:F$9,COUNTIF($U$2:$U3,$U3))</f>
        <v>Иммуномодуляторы.</v>
      </c>
      <c r="AB3" t="str">
        <f>INDEX(G$3:G$9,COUNTIF($U$2:$U3,$U3))</f>
        <v>Да</v>
      </c>
      <c r="AC3">
        <f>INDEX($H$3:$S$9,COUNTIF($U$2:$U3,$U3),MATCH(AC$2,$H$2:$K$2,))</f>
        <v>1</v>
      </c>
      <c r="AD3">
        <f>INDEX($H$3:$S$9,COUNTIF($U$2:$U3,$U3),MATCH(AD$2,$H$2:$K$2,))</f>
        <v>1022</v>
      </c>
      <c r="AE3">
        <f>INDEX($H$3:$S$9,COUNTIF($U$2:$U3,$U3),MATCH(AE$2,$H$2:$K$2,))</f>
        <v>210108.32</v>
      </c>
      <c r="AF3">
        <f>INDEX($H$3:$S$9,COUNTIF($U$2:$U3,$U3),MATCH(AF$2,$H$2:$K$2,))</f>
        <v>275287.5</v>
      </c>
    </row>
    <row r="4" spans="1:32" ht="11.45" customHeight="1" x14ac:dyDescent="0.2">
      <c r="A4" s="1" t="str">
        <f>A3&amp;2</f>
        <v>615912</v>
      </c>
      <c r="B4" s="1" t="str">
        <f t="shared" ref="B4:S4" si="0">B3&amp;2</f>
        <v>278412</v>
      </c>
      <c r="C4" s="1" t="str">
        <f t="shared" si="0"/>
        <v>Кагоцел таб.12мг №102</v>
      </c>
      <c r="D4" s="1" t="str">
        <f t="shared" si="0"/>
        <v>A - высокооборачиваемые п2</v>
      </c>
      <c r="E4" s="1" t="str">
        <f t="shared" si="0"/>
        <v>Лекарственные средства2</v>
      </c>
      <c r="F4" s="1" t="str">
        <f t="shared" si="0"/>
        <v>Иммуномодуляторы.2</v>
      </c>
      <c r="G4" s="1" t="str">
        <f t="shared" si="0"/>
        <v>Да2</v>
      </c>
      <c r="H4" s="1" t="str">
        <f t="shared" si="0"/>
        <v>12</v>
      </c>
      <c r="I4" s="1" t="str">
        <f t="shared" si="0"/>
        <v>10222</v>
      </c>
      <c r="J4" s="1" t="str">
        <f t="shared" si="0"/>
        <v>210108,322</v>
      </c>
      <c r="K4" s="1" t="str">
        <f t="shared" si="0"/>
        <v>275287,52</v>
      </c>
      <c r="L4" s="1" t="str">
        <f t="shared" si="0"/>
        <v>12</v>
      </c>
      <c r="M4" s="1" t="str">
        <f t="shared" si="0"/>
        <v>2062</v>
      </c>
      <c r="N4" s="1" t="str">
        <f t="shared" si="0"/>
        <v>42479,32</v>
      </c>
      <c r="O4" s="1" t="str">
        <f t="shared" si="0"/>
        <v>46862,72</v>
      </c>
      <c r="P4" s="1" t="str">
        <f t="shared" si="0"/>
        <v>12</v>
      </c>
      <c r="Q4" s="1" t="str">
        <f t="shared" si="0"/>
        <v>5512</v>
      </c>
      <c r="R4" s="1" t="str">
        <f t="shared" si="0"/>
        <v>113941,782</v>
      </c>
      <c r="S4" s="1" t="str">
        <f t="shared" si="0"/>
        <v>125359,42</v>
      </c>
      <c r="U4" t="str">
        <f t="shared" ref="U4:U12" si="1">INDEX(H$1:S$1,COUNTA(H$2:K$2)*MOD(ROW(U2)-1,COUNTA(H$1:S$1))+1)</f>
        <v>АУ 2</v>
      </c>
      <c r="V4">
        <f>INDEX(A$3:A$9,COUNTIF($U$2:$U4,$U4))</f>
        <v>61591</v>
      </c>
      <c r="W4">
        <f>INDEX(B$3:B$9,COUNTIF($U$2:$U4,$U4))</f>
        <v>27841</v>
      </c>
      <c r="X4" t="str">
        <f>INDEX(C$3:C$9,COUNTIF($U$2:$U4,$U4))</f>
        <v>Кагоцел таб.12мг №10</v>
      </c>
      <c r="Y4" t="str">
        <f>INDEX(D$3:D$9,COUNTIF($U$2:$U4,$U4))</f>
        <v>A - высокооборачиваемые п</v>
      </c>
      <c r="Z4" t="str">
        <f>INDEX(E$3:E$9,COUNTIF($U$2:$U4,$U4))</f>
        <v>Лекарственные средства</v>
      </c>
      <c r="AA4" t="str">
        <f>INDEX(F$3:F$9,COUNTIF($U$2:$U4,$U4))</f>
        <v>Иммуномодуляторы.</v>
      </c>
      <c r="AB4" t="str">
        <f>INDEX(G$3:G$9,COUNTIF($U$2:$U4,$U4))</f>
        <v>Да</v>
      </c>
      <c r="AC4">
        <f>INDEX($H$3:$S$9,COUNTIF($U$2:$U4,$U4),MATCH(AC$2,$H$2:$K$2,))</f>
        <v>1</v>
      </c>
      <c r="AD4">
        <f>INDEX($H$3:$S$9,COUNTIF($U$2:$U4,$U4),MATCH(AD$2,$H$2:$K$2,))</f>
        <v>1022</v>
      </c>
      <c r="AE4">
        <f>INDEX($H$3:$S$9,COUNTIF($U$2:$U4,$U4),MATCH(AE$2,$H$2:$K$2,))</f>
        <v>210108.32</v>
      </c>
      <c r="AF4">
        <f>INDEX($H$3:$S$9,COUNTIF($U$2:$U4,$U4),MATCH(AF$2,$H$2:$K$2,))</f>
        <v>275287.5</v>
      </c>
    </row>
    <row r="5" spans="1:32" ht="11.45" customHeight="1" x14ac:dyDescent="0.2">
      <c r="A5" s="1" t="str">
        <f>A4&amp;2</f>
        <v>6159122</v>
      </c>
      <c r="B5" s="1" t="str">
        <f t="shared" ref="B5" si="2">B4&amp;2</f>
        <v>2784122</v>
      </c>
      <c r="C5" s="1" t="str">
        <f t="shared" ref="C5" si="3">C4&amp;2</f>
        <v>Кагоцел таб.12мг №1022</v>
      </c>
      <c r="D5" s="1" t="str">
        <f t="shared" ref="D5" si="4">D4&amp;2</f>
        <v>A - высокооборачиваемые п22</v>
      </c>
      <c r="E5" s="1" t="str">
        <f t="shared" ref="E5" si="5">E4&amp;2</f>
        <v>Лекарственные средства22</v>
      </c>
      <c r="F5" s="1" t="str">
        <f t="shared" ref="F5" si="6">F4&amp;2</f>
        <v>Иммуномодуляторы.22</v>
      </c>
      <c r="G5" s="1" t="str">
        <f t="shared" ref="G5" si="7">G4&amp;2</f>
        <v>Да22</v>
      </c>
      <c r="H5" s="1" t="str">
        <f t="shared" ref="H5" si="8">H4&amp;2</f>
        <v>122</v>
      </c>
      <c r="I5" s="1" t="str">
        <f t="shared" ref="I5" si="9">I4&amp;2</f>
        <v>102222</v>
      </c>
      <c r="J5" s="1" t="str">
        <f t="shared" ref="J5" si="10">J4&amp;2</f>
        <v>210108,3222</v>
      </c>
      <c r="K5" s="1" t="str">
        <f t="shared" ref="K5" si="11">K4&amp;2</f>
        <v>275287,522</v>
      </c>
      <c r="L5" s="1" t="str">
        <f t="shared" ref="L5" si="12">L4&amp;2</f>
        <v>122</v>
      </c>
      <c r="M5" s="1" t="str">
        <f t="shared" ref="M5" si="13">M4&amp;2</f>
        <v>20622</v>
      </c>
      <c r="N5" s="1" t="str">
        <f t="shared" ref="N5" si="14">N4&amp;2</f>
        <v>42479,322</v>
      </c>
      <c r="O5" s="1" t="str">
        <f t="shared" ref="O5" si="15">O4&amp;2</f>
        <v>46862,722</v>
      </c>
      <c r="P5" s="1" t="str">
        <f t="shared" ref="P5" si="16">P4&amp;2</f>
        <v>122</v>
      </c>
      <c r="Q5" s="1" t="str">
        <f t="shared" ref="Q5" si="17">Q4&amp;2</f>
        <v>55122</v>
      </c>
      <c r="R5" s="1" t="str">
        <f t="shared" ref="R5" si="18">R4&amp;2</f>
        <v>113941,7822</v>
      </c>
      <c r="S5" s="1" t="str">
        <f t="shared" ref="S5" si="19">S4&amp;2</f>
        <v>125359,422</v>
      </c>
      <c r="U5" t="str">
        <f t="shared" si="1"/>
        <v>АУ 3</v>
      </c>
      <c r="V5">
        <f>INDEX(A$3:A$9,COUNTIF($U$2:$U5,$U5))</f>
        <v>61591</v>
      </c>
      <c r="W5">
        <f>INDEX(B$3:B$9,COUNTIF($U$2:$U5,$U5))</f>
        <v>27841</v>
      </c>
      <c r="X5" t="str">
        <f>INDEX(C$3:C$9,COUNTIF($U$2:$U5,$U5))</f>
        <v>Кагоцел таб.12мг №10</v>
      </c>
      <c r="Y5" t="str">
        <f>INDEX(D$3:D$9,COUNTIF($U$2:$U5,$U5))</f>
        <v>A - высокооборачиваемые п</v>
      </c>
      <c r="Z5" t="str">
        <f>INDEX(E$3:E$9,COUNTIF($U$2:$U5,$U5))</f>
        <v>Лекарственные средства</v>
      </c>
      <c r="AA5" t="str">
        <f>INDEX(F$3:F$9,COUNTIF($U$2:$U5,$U5))</f>
        <v>Иммуномодуляторы.</v>
      </c>
      <c r="AB5" t="str">
        <f>INDEX(G$3:G$9,COUNTIF($U$2:$U5,$U5))</f>
        <v>Да</v>
      </c>
      <c r="AC5">
        <f>INDEX($H$3:$S$9,COUNTIF($U$2:$U5,$U5),MATCH(AC$2,$H$2:$K$2,))</f>
        <v>1</v>
      </c>
      <c r="AD5">
        <f>INDEX($H$3:$S$9,COUNTIF($U$2:$U5,$U5),MATCH(AD$2,$H$2:$K$2,))</f>
        <v>1022</v>
      </c>
      <c r="AE5">
        <f>INDEX($H$3:$S$9,COUNTIF($U$2:$U5,$U5),MATCH(AE$2,$H$2:$K$2,))</f>
        <v>210108.32</v>
      </c>
      <c r="AF5">
        <f>INDEX($H$3:$S$9,COUNTIF($U$2:$U5,$U5),MATCH(AF$2,$H$2:$K$2,))</f>
        <v>275287.5</v>
      </c>
    </row>
    <row r="6" spans="1:32" ht="11.45" customHeight="1" x14ac:dyDescent="0.2">
      <c r="U6" t="str">
        <f t="shared" si="1"/>
        <v>АУ 1</v>
      </c>
      <c r="V6" t="str">
        <f>INDEX(A$3:A$9,COUNTIF($U$2:$U6,$U6))</f>
        <v>615912</v>
      </c>
      <c r="W6" t="str">
        <f>INDEX(B$3:B$9,COUNTIF($U$2:$U6,$U6))</f>
        <v>278412</v>
      </c>
      <c r="X6" t="str">
        <f>INDEX(C$3:C$9,COUNTIF($U$2:$U6,$U6))</f>
        <v>Кагоцел таб.12мг №102</v>
      </c>
      <c r="Y6" t="str">
        <f>INDEX(D$3:D$9,COUNTIF($U$2:$U6,$U6))</f>
        <v>A - высокооборачиваемые п2</v>
      </c>
      <c r="Z6" t="str">
        <f>INDEX(E$3:E$9,COUNTIF($U$2:$U6,$U6))</f>
        <v>Лекарственные средства2</v>
      </c>
      <c r="AA6" t="str">
        <f>INDEX(F$3:F$9,COUNTIF($U$2:$U6,$U6))</f>
        <v>Иммуномодуляторы.2</v>
      </c>
      <c r="AB6" t="str">
        <f>INDEX(G$3:G$9,COUNTIF($U$2:$U6,$U6))</f>
        <v>Да2</v>
      </c>
      <c r="AC6" t="str">
        <f>INDEX($H$3:$S$9,COUNTIF($U$2:$U6,$U6),MATCH(AC$2,$H$2:$K$2,))</f>
        <v>12</v>
      </c>
      <c r="AD6" t="str">
        <f>INDEX($H$3:$S$9,COUNTIF($U$2:$U6,$U6),MATCH(AD$2,$H$2:$K$2,))</f>
        <v>10222</v>
      </c>
      <c r="AE6" t="str">
        <f>INDEX($H$3:$S$9,COUNTIF($U$2:$U6,$U6),MATCH(AE$2,$H$2:$K$2,))</f>
        <v>210108,322</v>
      </c>
      <c r="AF6" t="str">
        <f>INDEX($H$3:$S$9,COUNTIF($U$2:$U6,$U6),MATCH(AF$2,$H$2:$K$2,))</f>
        <v>275287,52</v>
      </c>
    </row>
    <row r="7" spans="1:32" ht="11.45" customHeight="1" x14ac:dyDescent="0.2">
      <c r="U7" t="str">
        <f t="shared" si="1"/>
        <v>АУ 2</v>
      </c>
      <c r="V7" t="str">
        <f>INDEX(A$3:A$9,COUNTIF($U$2:$U7,$U7))</f>
        <v>615912</v>
      </c>
      <c r="W7" t="str">
        <f>INDEX(B$3:B$9,COUNTIF($U$2:$U7,$U7))</f>
        <v>278412</v>
      </c>
      <c r="X7" t="str">
        <f>INDEX(C$3:C$9,COUNTIF($U$2:$U7,$U7))</f>
        <v>Кагоцел таб.12мг №102</v>
      </c>
      <c r="Y7" t="str">
        <f>INDEX(D$3:D$9,COUNTIF($U$2:$U7,$U7))</f>
        <v>A - высокооборачиваемые п2</v>
      </c>
      <c r="Z7" t="str">
        <f>INDEX(E$3:E$9,COUNTIF($U$2:$U7,$U7))</f>
        <v>Лекарственные средства2</v>
      </c>
      <c r="AA7" t="str">
        <f>INDEX(F$3:F$9,COUNTIF($U$2:$U7,$U7))</f>
        <v>Иммуномодуляторы.2</v>
      </c>
      <c r="AB7" t="str">
        <f>INDEX(G$3:G$9,COUNTIF($U$2:$U7,$U7))</f>
        <v>Да2</v>
      </c>
      <c r="AC7" t="str">
        <f>INDEX($H$3:$S$9,COUNTIF($U$2:$U7,$U7),MATCH(AC$2,$H$2:$K$2,))</f>
        <v>12</v>
      </c>
      <c r="AD7" t="str">
        <f>INDEX($H$3:$S$9,COUNTIF($U$2:$U7,$U7),MATCH(AD$2,$H$2:$K$2,))</f>
        <v>10222</v>
      </c>
      <c r="AE7" t="str">
        <f>INDEX($H$3:$S$9,COUNTIF($U$2:$U7,$U7),MATCH(AE$2,$H$2:$K$2,))</f>
        <v>210108,322</v>
      </c>
      <c r="AF7" t="str">
        <f>INDEX($H$3:$S$9,COUNTIF($U$2:$U7,$U7),MATCH(AF$2,$H$2:$K$2,))</f>
        <v>275287,52</v>
      </c>
    </row>
    <row r="8" spans="1:32" ht="11.45" customHeight="1" x14ac:dyDescent="0.2">
      <c r="U8" t="str">
        <f t="shared" si="1"/>
        <v>АУ 3</v>
      </c>
      <c r="V8" t="str">
        <f>INDEX(A$3:A$9,COUNTIF($U$2:$U8,$U8))</f>
        <v>615912</v>
      </c>
      <c r="W8" t="str">
        <f>INDEX(B$3:B$9,COUNTIF($U$2:$U8,$U8))</f>
        <v>278412</v>
      </c>
      <c r="X8" t="str">
        <f>INDEX(C$3:C$9,COUNTIF($U$2:$U8,$U8))</f>
        <v>Кагоцел таб.12мг №102</v>
      </c>
      <c r="Y8" t="str">
        <f>INDEX(D$3:D$9,COUNTIF($U$2:$U8,$U8))</f>
        <v>A - высокооборачиваемые п2</v>
      </c>
      <c r="Z8" t="str">
        <f>INDEX(E$3:E$9,COUNTIF($U$2:$U8,$U8))</f>
        <v>Лекарственные средства2</v>
      </c>
      <c r="AA8" t="str">
        <f>INDEX(F$3:F$9,COUNTIF($U$2:$U8,$U8))</f>
        <v>Иммуномодуляторы.2</v>
      </c>
      <c r="AB8" t="str">
        <f>INDEX(G$3:G$9,COUNTIF($U$2:$U8,$U8))</f>
        <v>Да2</v>
      </c>
      <c r="AC8" t="str">
        <f>INDEX($H$3:$S$9,COUNTIF($U$2:$U8,$U8),MATCH(AC$2,$H$2:$K$2,))</f>
        <v>12</v>
      </c>
      <c r="AD8" t="str">
        <f>INDEX($H$3:$S$9,COUNTIF($U$2:$U8,$U8),MATCH(AD$2,$H$2:$K$2,))</f>
        <v>10222</v>
      </c>
      <c r="AE8" t="str">
        <f>INDEX($H$3:$S$9,COUNTIF($U$2:$U8,$U8),MATCH(AE$2,$H$2:$K$2,))</f>
        <v>210108,322</v>
      </c>
      <c r="AF8" t="str">
        <f>INDEX($H$3:$S$9,COUNTIF($U$2:$U8,$U8),MATCH(AF$2,$H$2:$K$2,))</f>
        <v>275287,52</v>
      </c>
    </row>
    <row r="9" spans="1:32" ht="11.45" customHeight="1" x14ac:dyDescent="0.2">
      <c r="U9" t="str">
        <f t="shared" si="1"/>
        <v>АУ 1</v>
      </c>
      <c r="V9" t="str">
        <f>INDEX(A$3:A$9,COUNTIF($U$2:$U9,$U9))</f>
        <v>6159122</v>
      </c>
      <c r="W9" t="str">
        <f>INDEX(B$3:B$9,COUNTIF($U$2:$U9,$U9))</f>
        <v>2784122</v>
      </c>
      <c r="X9" t="str">
        <f>INDEX(C$3:C$9,COUNTIF($U$2:$U9,$U9))</f>
        <v>Кагоцел таб.12мг №1022</v>
      </c>
      <c r="Y9" t="str">
        <f>INDEX(D$3:D$9,COUNTIF($U$2:$U9,$U9))</f>
        <v>A - высокооборачиваемые п22</v>
      </c>
      <c r="Z9" t="str">
        <f>INDEX(E$3:E$9,COUNTIF($U$2:$U9,$U9))</f>
        <v>Лекарственные средства22</v>
      </c>
      <c r="AA9" t="str">
        <f>INDEX(F$3:F$9,COUNTIF($U$2:$U9,$U9))</f>
        <v>Иммуномодуляторы.22</v>
      </c>
      <c r="AB9" t="str">
        <f>INDEX(G$3:G$9,COUNTIF($U$2:$U9,$U9))</f>
        <v>Да22</v>
      </c>
      <c r="AC9" t="str">
        <f>INDEX($H$3:$S$9,COUNTIF($U$2:$U9,$U9),MATCH(AC$2,$H$2:$K$2,))</f>
        <v>122</v>
      </c>
      <c r="AD9" t="str">
        <f>INDEX($H$3:$S$9,COUNTIF($U$2:$U9,$U9),MATCH(AD$2,$H$2:$K$2,))</f>
        <v>102222</v>
      </c>
      <c r="AE9" t="str">
        <f>INDEX($H$3:$S$9,COUNTIF($U$2:$U9,$U9),MATCH(AE$2,$H$2:$K$2,))</f>
        <v>210108,3222</v>
      </c>
      <c r="AF9" t="str">
        <f>INDEX($H$3:$S$9,COUNTIF($U$2:$U9,$U9),MATCH(AF$2,$H$2:$K$2,))</f>
        <v>275287,522</v>
      </c>
    </row>
    <row r="10" spans="1:32" ht="11.45" customHeight="1" x14ac:dyDescent="0.2">
      <c r="U10" t="str">
        <f t="shared" si="1"/>
        <v>АУ 2</v>
      </c>
      <c r="V10" t="str">
        <f>INDEX(A$3:A$9,COUNTIF($U$2:$U10,$U10))</f>
        <v>6159122</v>
      </c>
      <c r="W10" t="str">
        <f>INDEX(B$3:B$9,COUNTIF($U$2:$U10,$U10))</f>
        <v>2784122</v>
      </c>
      <c r="X10" t="str">
        <f>INDEX(C$3:C$9,COUNTIF($U$2:$U10,$U10))</f>
        <v>Кагоцел таб.12мг №1022</v>
      </c>
      <c r="Y10" t="str">
        <f>INDEX(D$3:D$9,COUNTIF($U$2:$U10,$U10))</f>
        <v>A - высокооборачиваемые п22</v>
      </c>
      <c r="Z10" t="str">
        <f>INDEX(E$3:E$9,COUNTIF($U$2:$U10,$U10))</f>
        <v>Лекарственные средства22</v>
      </c>
      <c r="AA10" t="str">
        <f>INDEX(F$3:F$9,COUNTIF($U$2:$U10,$U10))</f>
        <v>Иммуномодуляторы.22</v>
      </c>
      <c r="AB10" t="str">
        <f>INDEX(G$3:G$9,COUNTIF($U$2:$U10,$U10))</f>
        <v>Да22</v>
      </c>
      <c r="AC10" t="str">
        <f>INDEX($H$3:$S$9,COUNTIF($U$2:$U10,$U10),MATCH(AC$2,$H$2:$K$2,))</f>
        <v>122</v>
      </c>
      <c r="AD10" t="str">
        <f>INDEX($H$3:$S$9,COUNTIF($U$2:$U10,$U10),MATCH(AD$2,$H$2:$K$2,))</f>
        <v>102222</v>
      </c>
      <c r="AE10" t="str">
        <f>INDEX($H$3:$S$9,COUNTIF($U$2:$U10,$U10),MATCH(AE$2,$H$2:$K$2,))</f>
        <v>210108,3222</v>
      </c>
      <c r="AF10" t="str">
        <f>INDEX($H$3:$S$9,COUNTIF($U$2:$U10,$U10),MATCH(AF$2,$H$2:$K$2,))</f>
        <v>275287,522</v>
      </c>
    </row>
    <row r="11" spans="1:32" ht="11.45" customHeight="1" x14ac:dyDescent="0.2">
      <c r="U11" t="str">
        <f t="shared" si="1"/>
        <v>АУ 3</v>
      </c>
      <c r="V11" t="str">
        <f>INDEX(A$3:A$9,COUNTIF($U$2:$U11,$U11))</f>
        <v>6159122</v>
      </c>
      <c r="W11" t="str">
        <f>INDEX(B$3:B$9,COUNTIF($U$2:$U11,$U11))</f>
        <v>2784122</v>
      </c>
      <c r="X11" t="str">
        <f>INDEX(C$3:C$9,COUNTIF($U$2:$U11,$U11))</f>
        <v>Кагоцел таб.12мг №1022</v>
      </c>
      <c r="Y11" t="str">
        <f>INDEX(D$3:D$9,COUNTIF($U$2:$U11,$U11))</f>
        <v>A - высокооборачиваемые п22</v>
      </c>
      <c r="Z11" t="str">
        <f>INDEX(E$3:E$9,COUNTIF($U$2:$U11,$U11))</f>
        <v>Лекарственные средства22</v>
      </c>
      <c r="AA11" t="str">
        <f>INDEX(F$3:F$9,COUNTIF($U$2:$U11,$U11))</f>
        <v>Иммуномодуляторы.22</v>
      </c>
      <c r="AB11" t="str">
        <f>INDEX(G$3:G$9,COUNTIF($U$2:$U11,$U11))</f>
        <v>Да22</v>
      </c>
      <c r="AC11" t="str">
        <f>INDEX($H$3:$S$9,COUNTIF($U$2:$U11,$U11),MATCH(AC$2,$H$2:$K$2,))</f>
        <v>122</v>
      </c>
      <c r="AD11" t="str">
        <f>INDEX($H$3:$S$9,COUNTIF($U$2:$U11,$U11),MATCH(AD$2,$H$2:$K$2,))</f>
        <v>102222</v>
      </c>
      <c r="AE11" t="str">
        <f>INDEX($H$3:$S$9,COUNTIF($U$2:$U11,$U11),MATCH(AE$2,$H$2:$K$2,))</f>
        <v>210108,3222</v>
      </c>
      <c r="AF11" t="str">
        <f>INDEX($H$3:$S$9,COUNTIF($U$2:$U11,$U11),MATCH(AF$2,$H$2:$K$2,))</f>
        <v>275287,522</v>
      </c>
    </row>
    <row r="12" spans="1:32" ht="11.45" customHeight="1" x14ac:dyDescent="0.2">
      <c r="U12" t="str">
        <f t="shared" si="1"/>
        <v>АУ 1</v>
      </c>
      <c r="V12">
        <f>INDEX(A$3:A$9,COUNTIF($U$2:$U12,$U12))</f>
        <v>0</v>
      </c>
      <c r="W12">
        <f>INDEX(B$3:B$9,COUNTIF($U$2:$U12,$U12))</f>
        <v>0</v>
      </c>
      <c r="X12">
        <f>INDEX(C$3:C$9,COUNTIF($U$2:$U12,$U12))</f>
        <v>0</v>
      </c>
      <c r="Y12">
        <f>INDEX(D$3:D$9,COUNTIF($U$2:$U12,$U12))</f>
        <v>0</v>
      </c>
      <c r="Z12">
        <f>INDEX(E$3:E$9,COUNTIF($U$2:$U12,$U12))</f>
        <v>0</v>
      </c>
      <c r="AA12">
        <f>INDEX(F$3:F$9,COUNTIF($U$2:$U12,$U12))</f>
        <v>0</v>
      </c>
      <c r="AB12">
        <f>INDEX(G$3:G$9,COUNTIF($U$2:$U12,$U12))</f>
        <v>0</v>
      </c>
      <c r="AC12">
        <f>INDEX($H$3:$S$9,COUNTIF($U$2:$U12,$U12),MATCH(AC$2,$H$2:$K$2,))</f>
        <v>0</v>
      </c>
      <c r="AD12">
        <f>INDEX($H$3:$S$9,COUNTIF($U$2:$U12,$U12),MATCH(AD$2,$H$2:$K$2,))</f>
        <v>0</v>
      </c>
      <c r="AE12">
        <f>INDEX($H$3:$S$9,COUNTIF($U$2:$U12,$U12),MATCH(AE$2,$H$2:$K$2,))</f>
        <v>0</v>
      </c>
      <c r="AF12">
        <f>INDEX($H$3:$S$9,COUNTIF($U$2:$U12,$U12),MATCH(AF$2,$H$2:$K$2,))</f>
        <v>0</v>
      </c>
    </row>
  </sheetData>
  <mergeCells count="10">
    <mergeCell ref="F1:F2"/>
    <mergeCell ref="G1:G2"/>
    <mergeCell ref="H1:K1"/>
    <mergeCell ref="L1:O1"/>
    <mergeCell ref="P1:S1"/>
    <mergeCell ref="A1:A2"/>
    <mergeCell ref="B1:B2"/>
    <mergeCell ref="C1:C2"/>
    <mergeCell ref="D1:D2"/>
    <mergeCell ref="E1:E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7"/>
  <sheetViews>
    <sheetView workbookViewId="0">
      <selection sqref="A1:L1"/>
    </sheetView>
  </sheetViews>
  <sheetFormatPr defaultRowHeight="11.25" x14ac:dyDescent="0.2"/>
  <cols>
    <col min="11" max="11" width="18.1640625" bestFit="1" customWidth="1"/>
  </cols>
  <sheetData>
    <row r="1" spans="1:13" ht="12.75" x14ac:dyDescent="0.2">
      <c r="A1" s="10" t="s">
        <v>16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/>
    </row>
    <row r="2" spans="1:13" ht="12.75" x14ac:dyDescent="0.2">
      <c r="A2" s="10" t="s">
        <v>17</v>
      </c>
      <c r="B2" s="10">
        <v>61591</v>
      </c>
      <c r="C2" s="10">
        <v>27841</v>
      </c>
      <c r="D2" s="10" t="s">
        <v>11</v>
      </c>
      <c r="E2" s="10" t="s">
        <v>12</v>
      </c>
      <c r="F2" s="10" t="s">
        <v>13</v>
      </c>
      <c r="G2" s="10" t="s">
        <v>14</v>
      </c>
      <c r="H2" s="10" t="s">
        <v>15</v>
      </c>
      <c r="I2" s="10">
        <v>1</v>
      </c>
      <c r="J2" s="10">
        <v>1022</v>
      </c>
      <c r="K2" s="10">
        <v>210108.32</v>
      </c>
      <c r="L2" s="10">
        <v>275287.5</v>
      </c>
      <c r="M2" s="10"/>
    </row>
    <row r="3" spans="1:13" ht="12.75" x14ac:dyDescent="0.2">
      <c r="A3" s="10" t="s">
        <v>18</v>
      </c>
      <c r="B3" s="10">
        <v>61591</v>
      </c>
      <c r="C3" s="10">
        <v>27841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0">
        <v>1</v>
      </c>
      <c r="J3" s="10">
        <v>206</v>
      </c>
      <c r="K3" s="10">
        <v>42479.3</v>
      </c>
      <c r="L3" s="10">
        <v>46862.7</v>
      </c>
      <c r="M3" s="10"/>
    </row>
    <row r="4" spans="1:13" ht="12.75" x14ac:dyDescent="0.2">
      <c r="A4" s="10" t="s">
        <v>19</v>
      </c>
      <c r="B4" s="10">
        <v>61591</v>
      </c>
      <c r="C4" s="10">
        <v>27841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>
        <v>1</v>
      </c>
      <c r="J4" s="10">
        <v>551</v>
      </c>
      <c r="K4" s="10">
        <v>113941.78</v>
      </c>
      <c r="L4" s="10">
        <v>125359.4</v>
      </c>
      <c r="M4" s="10"/>
    </row>
    <row r="5" spans="1:13" ht="12.75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надо так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Boroda</cp:lastModifiedBy>
  <dcterms:created xsi:type="dcterms:W3CDTF">2016-11-13T09:59:24Z</dcterms:created>
  <dcterms:modified xsi:type="dcterms:W3CDTF">2016-11-13T09:59:25Z</dcterms:modified>
</cp:coreProperties>
</file>