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1"/>
  </bookViews>
  <sheets>
    <sheet name="База" sheetId="1" r:id="rId1"/>
    <sheet name="Организация 1" sheetId="2" r:id="rId2"/>
    <sheet name="Организация 2" sheetId="3" r:id="rId3"/>
    <sheet name="Организация 3" sheetId="4" r:id="rId4"/>
  </sheets>
  <definedNames/>
  <calcPr fullCalcOnLoad="1"/>
</workbook>
</file>

<file path=xl/sharedStrings.xml><?xml version="1.0" encoding="utf-8"?>
<sst xmlns="http://schemas.openxmlformats.org/spreadsheetml/2006/main" count="23" uniqueCount="15">
  <si>
    <t>Общая информация</t>
  </si>
  <si>
    <t>№ п/п</t>
  </si>
  <si>
    <t>Заказчик</t>
  </si>
  <si>
    <t>Дата тарифа</t>
  </si>
  <si>
    <t>Часы работы</t>
  </si>
  <si>
    <t>Организация 1</t>
  </si>
  <si>
    <t>Организация 2</t>
  </si>
  <si>
    <t>Рост тарифов (каждое полугодие)</t>
  </si>
  <si>
    <t>Тариф</t>
  </si>
  <si>
    <t>Дата платежа</t>
  </si>
  <si>
    <t>Сумма платежа</t>
  </si>
  <si>
    <t>Прибавка по полугодиям</t>
  </si>
  <si>
    <t>Прибавка по месяцам</t>
  </si>
  <si>
    <t>Организация 3</t>
  </si>
  <si>
    <t>БС(База!$E$3;1+ЦЕЛОЕ(ДОЛЯГОДА(База!$F$2;A2)/0,5);0;-База!$C$3;0)*ИНДЕКС(База!$F$3:$Q$5;ПОИСКПОЗ("Организация 1";База!$B$3:$B$5;);МЕСЯЦ(A2))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</si>
</sst>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mmmm\ yyyy;@"/>
    <numFmt numFmtId="173" formatCode="#,##0.00\ _₽"/>
    <numFmt numFmtId="174" formatCode="#,##0.00\ &quot;₽&quot;"/>
    <numFmt numFmtId="175" formatCode="[$-FC19]d\ mmmm\ yyyy\ &quot;г.&quot;"/>
    <numFmt numFmtId="176" formatCode="[$-419]mmmm;@"/>
    <numFmt numFmtId="177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4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4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5" fillId="33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4" fontId="0" fillId="4" borderId="14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 vertical="center"/>
    </xf>
    <xf numFmtId="14" fontId="0" fillId="35" borderId="16" xfId="0" applyNumberFormat="1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4" borderId="19" xfId="0" applyNumberFormat="1" applyFont="1" applyFill="1" applyBorder="1" applyAlignment="1">
      <alignment/>
    </xf>
    <xf numFmtId="10" fontId="0" fillId="35" borderId="16" xfId="0" applyNumberFormat="1" applyFont="1" applyFill="1" applyBorder="1" applyAlignment="1">
      <alignment horizontal="center" vertical="center"/>
    </xf>
    <xf numFmtId="10" fontId="0" fillId="0" borderId="20" xfId="0" applyNumberFormat="1" applyFont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4" fontId="0" fillId="35" borderId="19" xfId="0" applyNumberFormat="1" applyFont="1" applyFill="1" applyBorder="1" applyAlignment="1">
      <alignment horizontal="center" vertical="center"/>
    </xf>
    <xf numFmtId="14" fontId="0" fillId="35" borderId="22" xfId="0" applyNumberFormat="1" applyFont="1" applyFill="1" applyBorder="1" applyAlignment="1">
      <alignment horizontal="center" vertical="center"/>
    </xf>
    <xf numFmtId="10" fontId="0" fillId="35" borderId="23" xfId="0" applyNumberFormat="1" applyFont="1" applyFill="1" applyBorder="1" applyAlignment="1">
      <alignment horizontal="center" vertical="center"/>
    </xf>
    <xf numFmtId="4" fontId="0" fillId="35" borderId="24" xfId="0" applyNumberFormat="1" applyFont="1" applyFill="1" applyBorder="1" applyAlignment="1">
      <alignment horizontal="center" vertical="center"/>
    </xf>
    <xf numFmtId="14" fontId="0" fillId="0" borderId="17" xfId="0" applyNumberFormat="1" applyBorder="1" applyAlignment="1">
      <alignment horizontal="right" vertical="center"/>
    </xf>
    <xf numFmtId="174" fontId="0" fillId="0" borderId="17" xfId="0" applyNumberFormat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0" fillId="35" borderId="26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NumberFormat="1" applyAlignment="1">
      <alignment/>
    </xf>
    <xf numFmtId="176" fontId="25" fillId="0" borderId="10" xfId="0" applyNumberFormat="1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4" fontId="25" fillId="0" borderId="28" xfId="0" applyNumberFormat="1" applyFont="1" applyBorder="1" applyAlignment="1">
      <alignment horizontal="center" vertical="center"/>
    </xf>
    <xf numFmtId="4" fontId="25" fillId="0" borderId="29" xfId="0" applyNumberFormat="1" applyFont="1" applyBorder="1" applyAlignment="1">
      <alignment horizontal="center" vertical="center"/>
    </xf>
    <xf numFmtId="4" fontId="25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="85" zoomScaleNormal="85" zoomScalePageLayoutView="0" workbookViewId="0" topLeftCell="A1">
      <selection activeCell="E8" sqref="E8"/>
    </sheetView>
  </sheetViews>
  <sheetFormatPr defaultColWidth="9.140625" defaultRowHeight="15"/>
  <cols>
    <col min="1" max="1" width="4.140625" style="0" customWidth="1"/>
    <col min="2" max="2" width="14.421875" style="0" bestFit="1" customWidth="1"/>
    <col min="3" max="3" width="14.140625" style="0" bestFit="1" customWidth="1"/>
    <col min="4" max="4" width="12.28125" style="0" bestFit="1" customWidth="1"/>
    <col min="5" max="5" width="18.8515625" style="0" bestFit="1" customWidth="1"/>
    <col min="6" max="6" width="9.28125" style="0" bestFit="1" customWidth="1"/>
    <col min="7" max="7" width="9.00390625" style="0" customWidth="1"/>
    <col min="8" max="8" width="9.28125" style="0" bestFit="1" customWidth="1"/>
    <col min="9" max="13" width="8.140625" style="0" bestFit="1" customWidth="1"/>
    <col min="14" max="14" width="9.7109375" style="0" bestFit="1" customWidth="1"/>
    <col min="15" max="16" width="9.28125" style="0" bestFit="1" customWidth="1"/>
    <col min="17" max="17" width="9.00390625" style="0" bestFit="1" customWidth="1"/>
  </cols>
  <sheetData>
    <row r="1" spans="1:17" ht="15.75" thickBot="1">
      <c r="A1" s="32" t="s">
        <v>0</v>
      </c>
      <c r="B1" s="33"/>
      <c r="C1" s="33"/>
      <c r="D1" s="33"/>
      <c r="E1" s="33"/>
      <c r="F1" s="34" t="s">
        <v>4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45.75" thickBot="1">
      <c r="A2" s="1" t="s">
        <v>1</v>
      </c>
      <c r="B2" s="2" t="s">
        <v>2</v>
      </c>
      <c r="C2" s="3" t="s">
        <v>8</v>
      </c>
      <c r="D2" s="4" t="s">
        <v>3</v>
      </c>
      <c r="E2" s="4" t="s">
        <v>7</v>
      </c>
      <c r="F2" s="31">
        <v>42736</v>
      </c>
      <c r="G2" s="31">
        <v>42767</v>
      </c>
      <c r="H2" s="31">
        <v>42795</v>
      </c>
      <c r="I2" s="31">
        <v>42826</v>
      </c>
      <c r="J2" s="31">
        <v>42856</v>
      </c>
      <c r="K2" s="31">
        <v>42887</v>
      </c>
      <c r="L2" s="31">
        <v>42917</v>
      </c>
      <c r="M2" s="31">
        <v>42948</v>
      </c>
      <c r="N2" s="31">
        <v>42979</v>
      </c>
      <c r="O2" s="31">
        <v>43009</v>
      </c>
      <c r="P2" s="31">
        <v>43040</v>
      </c>
      <c r="Q2" s="31">
        <v>43070</v>
      </c>
    </row>
    <row r="3" spans="1:17" ht="15">
      <c r="A3" s="5">
        <v>1</v>
      </c>
      <c r="B3" s="6" t="s">
        <v>5</v>
      </c>
      <c r="C3" s="7">
        <v>1424.59</v>
      </c>
      <c r="D3" s="8">
        <v>42658</v>
      </c>
      <c r="E3" s="12">
        <v>0.0225</v>
      </c>
      <c r="F3" s="7">
        <v>3</v>
      </c>
      <c r="G3" s="7">
        <v>7</v>
      </c>
      <c r="H3" s="7">
        <v>12</v>
      </c>
      <c r="I3" s="7">
        <v>4</v>
      </c>
      <c r="J3" s="7">
        <v>3</v>
      </c>
      <c r="K3" s="7">
        <v>3</v>
      </c>
      <c r="L3" s="7">
        <v>4</v>
      </c>
      <c r="M3" s="7">
        <v>5</v>
      </c>
      <c r="N3" s="7">
        <v>4</v>
      </c>
      <c r="O3" s="7">
        <v>12</v>
      </c>
      <c r="P3" s="7">
        <v>12</v>
      </c>
      <c r="Q3" s="24">
        <v>3</v>
      </c>
    </row>
    <row r="4" spans="1:17" ht="15">
      <c r="A4" s="26">
        <v>2</v>
      </c>
      <c r="B4" s="25" t="s">
        <v>6</v>
      </c>
      <c r="C4" s="9">
        <v>1424.59</v>
      </c>
      <c r="D4" s="14">
        <v>42658</v>
      </c>
      <c r="E4" s="13">
        <v>0.0225</v>
      </c>
      <c r="F4" s="9">
        <v>8</v>
      </c>
      <c r="G4" s="9">
        <v>8</v>
      </c>
      <c r="H4" s="9">
        <v>8</v>
      </c>
      <c r="I4" s="9">
        <v>8</v>
      </c>
      <c r="J4" s="9">
        <v>8</v>
      </c>
      <c r="K4" s="9">
        <v>8</v>
      </c>
      <c r="L4" s="9">
        <v>8</v>
      </c>
      <c r="M4" s="9">
        <v>8</v>
      </c>
      <c r="N4" s="9">
        <v>8</v>
      </c>
      <c r="O4" s="9">
        <v>8</v>
      </c>
      <c r="P4" s="9">
        <v>8</v>
      </c>
      <c r="Q4" s="10">
        <v>8</v>
      </c>
    </row>
    <row r="5" spans="1:17" ht="15.75" thickBot="1">
      <c r="A5" s="15">
        <v>3</v>
      </c>
      <c r="B5" s="11" t="s">
        <v>13</v>
      </c>
      <c r="C5" s="16">
        <v>1424.59</v>
      </c>
      <c r="D5" s="17">
        <v>42658</v>
      </c>
      <c r="E5" s="18">
        <v>0.0225</v>
      </c>
      <c r="F5" s="16">
        <v>12</v>
      </c>
      <c r="G5" s="16">
        <v>0</v>
      </c>
      <c r="H5" s="16">
        <v>12</v>
      </c>
      <c r="I5" s="16">
        <v>0</v>
      </c>
      <c r="J5" s="16">
        <v>12</v>
      </c>
      <c r="K5" s="16">
        <v>0</v>
      </c>
      <c r="L5" s="16">
        <v>12</v>
      </c>
      <c r="M5" s="16">
        <v>0</v>
      </c>
      <c r="N5" s="16">
        <v>12</v>
      </c>
      <c r="O5" s="16">
        <v>0</v>
      </c>
      <c r="P5" s="16">
        <v>12</v>
      </c>
      <c r="Q5" s="19">
        <v>0</v>
      </c>
    </row>
    <row r="8" spans="2:17" ht="15">
      <c r="B8" s="27">
        <v>42736</v>
      </c>
      <c r="C8">
        <f>ROUND(C3+(C3*E3),2)</f>
        <v>1456.64</v>
      </c>
      <c r="D8" s="27"/>
      <c r="E8" s="29"/>
      <c r="F8" s="28">
        <f aca="true" t="shared" si="0" ref="F8:K8">ROUND($C$8*F3,2)</f>
        <v>4369.92</v>
      </c>
      <c r="G8" s="28">
        <f t="shared" si="0"/>
        <v>10196.48</v>
      </c>
      <c r="H8" s="28">
        <f t="shared" si="0"/>
        <v>17479.68</v>
      </c>
      <c r="I8" s="28">
        <f t="shared" si="0"/>
        <v>5826.56</v>
      </c>
      <c r="J8" s="28">
        <f t="shared" si="0"/>
        <v>4369.92</v>
      </c>
      <c r="K8" s="28">
        <f t="shared" si="0"/>
        <v>4369.92</v>
      </c>
      <c r="L8" s="28">
        <f aca="true" t="shared" si="1" ref="L8:Q8">$C$9*L3</f>
        <v>5957.64</v>
      </c>
      <c r="M8" s="28">
        <f t="shared" si="1"/>
        <v>7447.05</v>
      </c>
      <c r="N8" s="28">
        <f t="shared" si="1"/>
        <v>5957.64</v>
      </c>
      <c r="O8" s="28">
        <f t="shared" si="1"/>
        <v>17872.920000000002</v>
      </c>
      <c r="P8" s="28">
        <f t="shared" si="1"/>
        <v>17872.920000000002</v>
      </c>
      <c r="Q8" s="28">
        <f t="shared" si="1"/>
        <v>4468.2300000000005</v>
      </c>
    </row>
    <row r="9" spans="2:17" ht="15">
      <c r="B9" s="27">
        <v>42917</v>
      </c>
      <c r="C9">
        <f>ROUND(C8+(C8*$E$3),2)</f>
        <v>1489.41</v>
      </c>
      <c r="D9" s="30"/>
      <c r="E9" s="29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2:17" ht="15">
      <c r="B10" s="27">
        <v>43101</v>
      </c>
      <c r="C10">
        <f aca="true" t="shared" si="2" ref="C10:C15">ROUND(C9+(C9*$E$3),2)</f>
        <v>1522.92</v>
      </c>
      <c r="D10" s="30"/>
      <c r="E10" s="29"/>
      <c r="F10" s="28">
        <f aca="true" t="shared" si="3" ref="F10:K10">ROUND($C$10*F3,2)</f>
        <v>4568.76</v>
      </c>
      <c r="G10" s="28">
        <f t="shared" si="3"/>
        <v>10660.44</v>
      </c>
      <c r="H10" s="28">
        <f t="shared" si="3"/>
        <v>18275.04</v>
      </c>
      <c r="I10" s="28">
        <f t="shared" si="3"/>
        <v>6091.68</v>
      </c>
      <c r="J10" s="28">
        <f t="shared" si="3"/>
        <v>4568.76</v>
      </c>
      <c r="K10" s="28">
        <f t="shared" si="3"/>
        <v>4568.76</v>
      </c>
      <c r="L10" s="28">
        <f aca="true" t="shared" si="4" ref="L10:Q10">ROUND($C$11*L3,2)</f>
        <v>6228.76</v>
      </c>
      <c r="M10" s="28">
        <f t="shared" si="4"/>
        <v>7785.95</v>
      </c>
      <c r="N10" s="28">
        <f t="shared" si="4"/>
        <v>6228.76</v>
      </c>
      <c r="O10" s="28">
        <f t="shared" si="4"/>
        <v>18686.28</v>
      </c>
      <c r="P10" s="28">
        <f t="shared" si="4"/>
        <v>18686.28</v>
      </c>
      <c r="Q10" s="28">
        <f t="shared" si="4"/>
        <v>4671.57</v>
      </c>
    </row>
    <row r="11" spans="2:17" ht="15">
      <c r="B11" s="27">
        <v>43282</v>
      </c>
      <c r="C11">
        <f t="shared" si="2"/>
        <v>1557.19</v>
      </c>
      <c r="D11" s="30"/>
      <c r="E11" s="29"/>
      <c r="F11" s="28"/>
      <c r="G11" s="28"/>
      <c r="H11" s="28"/>
      <c r="I11" s="28"/>
      <c r="J11" s="28"/>
      <c r="K11" s="28"/>
      <c r="M11" s="28"/>
      <c r="N11" s="28"/>
      <c r="O11" s="28"/>
      <c r="P11" s="28"/>
      <c r="Q11" s="28"/>
    </row>
    <row r="12" spans="2:17" ht="15">
      <c r="B12" s="27">
        <v>43466</v>
      </c>
      <c r="C12">
        <f t="shared" si="2"/>
        <v>1592.23</v>
      </c>
      <c r="D12" s="30"/>
      <c r="E12" s="29"/>
      <c r="F12" s="28">
        <f aca="true" t="shared" si="5" ref="F12:K12">ROUND($C$12*F3,2)</f>
        <v>4776.69</v>
      </c>
      <c r="G12" s="28">
        <f t="shared" si="5"/>
        <v>11145.61</v>
      </c>
      <c r="H12" s="28">
        <f t="shared" si="5"/>
        <v>19106.76</v>
      </c>
      <c r="I12" s="28">
        <f t="shared" si="5"/>
        <v>6368.92</v>
      </c>
      <c r="J12" s="28">
        <f t="shared" si="5"/>
        <v>4776.69</v>
      </c>
      <c r="K12" s="28">
        <f t="shared" si="5"/>
        <v>4776.69</v>
      </c>
      <c r="L12" s="28">
        <f aca="true" t="shared" si="6" ref="L12:Q12">ROUND($C$13*L3,2)</f>
        <v>6512.24</v>
      </c>
      <c r="M12" s="28">
        <f t="shared" si="6"/>
        <v>8140.3</v>
      </c>
      <c r="N12" s="28">
        <f t="shared" si="6"/>
        <v>6512.24</v>
      </c>
      <c r="O12" s="28">
        <f t="shared" si="6"/>
        <v>19536.72</v>
      </c>
      <c r="P12" s="28">
        <f t="shared" si="6"/>
        <v>19536.72</v>
      </c>
      <c r="Q12" s="28">
        <f t="shared" si="6"/>
        <v>4884.18</v>
      </c>
    </row>
    <row r="13" spans="2:17" ht="15">
      <c r="B13" s="27">
        <v>43647</v>
      </c>
      <c r="C13">
        <f t="shared" si="2"/>
        <v>1628.06</v>
      </c>
      <c r="D13" s="30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2:17" ht="15">
      <c r="B14" s="27">
        <v>43831</v>
      </c>
      <c r="C14">
        <f t="shared" si="2"/>
        <v>1664.69</v>
      </c>
      <c r="D14" s="30"/>
      <c r="E14" s="29"/>
      <c r="F14" s="28">
        <f>ROUND($C$14*F3,2)</f>
        <v>4994.07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2:17" ht="15">
      <c r="B15" s="27">
        <v>44013</v>
      </c>
      <c r="C15">
        <f t="shared" si="2"/>
        <v>1702.15</v>
      </c>
      <c r="D15" s="30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7" ht="15">
      <c r="E17" s="29"/>
    </row>
  </sheetData>
  <sheetProtection/>
  <mergeCells count="2">
    <mergeCell ref="A1:E1"/>
    <mergeCell ref="F1:Q1"/>
  </mergeCells>
  <dataValidations count="1">
    <dataValidation type="decimal" allowBlank="1" showInputMessage="1" showErrorMessage="1" sqref="F3:Q5">
      <formula1>0</formula1>
      <formula2>100000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3.57421875" style="0" bestFit="1" customWidth="1"/>
    <col min="2" max="2" width="29.00390625" style="0" customWidth="1"/>
    <col min="3" max="3" width="31.140625" style="0" customWidth="1"/>
    <col min="4" max="4" width="25.8515625" style="0" customWidth="1"/>
  </cols>
  <sheetData>
    <row r="1" spans="1:4" ht="15">
      <c r="A1" s="22" t="s">
        <v>9</v>
      </c>
      <c r="B1" s="23" t="s">
        <v>10</v>
      </c>
      <c r="C1" t="s">
        <v>11</v>
      </c>
      <c r="D1" t="s">
        <v>12</v>
      </c>
    </row>
    <row r="2" spans="1:6" ht="15">
      <c r="A2" s="20">
        <f>_XLL.КОНМЕСЯЦА(База!D3,3)</f>
        <v>42766</v>
      </c>
      <c r="B2" s="21">
        <v>4369.92</v>
      </c>
      <c r="C2" s="29">
        <f ca="1">FV(База!$E$3,1+INT(_XLL.ДОЛЯГОДА(База!$F$2,A2)/0.5),0,-База!$C$3,0)*INDEX(База!$F$3:$Q$5,MATCH(MID(CELL("имяфайла",A1),SEARCH("]",CELL("имяфайла",A1))+1,20),База!$B$3:$B$5,),MONTH(A2))</f>
        <v>4369.929824999999</v>
      </c>
      <c r="D2" s="29">
        <f ca="1">FV(База!$E$3,1+_XLL.ДОЛЯГОДА(База!$F$2,A2)/0.5,0,-База!$C$3,0)*INDEX(База!$F$3:$Q$5,MATCH(MID(CELL("имяфайла",A1),SEARCH("]",CELL("имяфайла",A1))+1,20),База!$B$3:$B$5,),MONTH(A2))</f>
        <v>4386.165510819355</v>
      </c>
      <c r="F2" t="s">
        <v>14</v>
      </c>
    </row>
    <row r="3" spans="1:4" ht="15">
      <c r="A3" s="20">
        <f>_XLL.КОНМЕСЯЦА(A2,1)</f>
        <v>42794</v>
      </c>
      <c r="B3" s="21">
        <v>10196.48</v>
      </c>
      <c r="C3" s="29">
        <f ca="1">FV(База!$E$3,1+INT(_XLL.ДОЛЯГОДА(База!$F$2,A3)/0.5),0,-База!$C$3,0)*INDEX(База!$F$3:$Q$5,MATCH(MID(CELL("имяфайла",A2),SEARCH("]",CELL("имяфайла",A2))+1,20),База!$B$3:$B$5,),MONTH(A3))</f>
        <v>10196.502924999999</v>
      </c>
      <c r="D3" s="29">
        <f ca="1">FV(База!$E$3,1+_XLL.ДОЛЯГОДА(База!$F$2,A3)/0.5,0,-База!$C$3,0)*INDEX(База!$F$3:$Q$5,MATCH(MID(CELL("имяфайла",A2),SEARCH("]",CELL("имяфайла",A2))+1,20),База!$B$3:$B$5,),MONTH(A3))</f>
        <v>10268.601457163171</v>
      </c>
    </row>
    <row r="4" spans="1:4" ht="15">
      <c r="A4" s="20">
        <f aca="true" t="shared" si="0" ref="A4:A38">_XLL.КОНМЕСЯЦА(A3,1)</f>
        <v>42825</v>
      </c>
      <c r="B4" s="21">
        <v>17479.68</v>
      </c>
      <c r="C4" s="29">
        <f ca="1">FV(База!$E$3,1+INT(_XLL.ДОЛЯГОДА(База!$F$2,A4)/0.5),0,-База!$C$3,0)*INDEX(База!$F$3:$Q$5,MATCH(MID(CELL("имяфайла",A3),SEARCH("]",CELL("имяфайла",A3))+1,20),База!$B$3:$B$5,),MONTH(A4))</f>
        <v>17479.719299999997</v>
      </c>
      <c r="D4" s="29">
        <f ca="1">FV(База!$E$3,1+_XLL.ДОЛЯГОДА(База!$F$2,A4)/0.5,0,-База!$C$3,0)*INDEX(База!$F$3:$Q$5,MATCH(MID(CELL("имяфайла",A3),SEARCH("]",CELL("имяфайла",A3))+1,20),База!$B$3:$B$5,),MONTH(A4))</f>
        <v>17675.27227541192</v>
      </c>
    </row>
    <row r="5" spans="1:4" ht="15">
      <c r="A5" s="20">
        <f t="shared" si="0"/>
        <v>42855</v>
      </c>
      <c r="B5" s="21">
        <v>5826.56</v>
      </c>
      <c r="C5" s="29">
        <f ca="1">FV(База!$E$3,1+INT(_XLL.ДОЛЯГОДА(База!$F$2,A5)/0.5),0,-База!$C$3,0)*INDEX(База!$F$3:$Q$5,MATCH(MID(CELL("имяфайла",A4),SEARCH("]",CELL("имяфайла",A4))+1,20),База!$B$3:$B$5,),MONTH(A5))</f>
        <v>5826.5731</v>
      </c>
      <c r="D5" s="29">
        <f ca="1">FV(База!$E$3,1+_XLL.ДОЛЯГОДА(База!$F$2,A5)/0.5,0,-База!$C$3,0)*INDEX(База!$F$3:$Q$5,MATCH(MID(CELL("имяфайла",A4),SEARCH("]",CELL("имяфайла",A4))+1,20),База!$B$3:$B$5,),MONTH(A5))</f>
        <v>5912.9162195037625</v>
      </c>
    </row>
    <row r="6" spans="1:4" ht="15">
      <c r="A6" s="20">
        <f t="shared" si="0"/>
        <v>42886</v>
      </c>
      <c r="B6" s="21">
        <v>4369.92</v>
      </c>
      <c r="C6" s="29">
        <f ca="1">FV(База!$E$3,1+INT(_XLL.ДОЛЯГОДА(База!$F$2,A6)/0.5),0,-База!$C$3,0)*INDEX(База!$F$3:$Q$5,MATCH(MID(CELL("имяфайла",A5),SEARCH("]",CELL("имяфайла",A5))+1,20),База!$B$3:$B$5,),MONTH(A6))</f>
        <v>4369.929824999999</v>
      </c>
      <c r="D6" s="29">
        <f ca="1">FV(База!$E$3,1+_XLL.ДОЛЯГОДА(База!$F$2,A6)/0.5,0,-База!$C$3,0)*INDEX(База!$F$3:$Q$5,MATCH(MID(CELL("имяфайла",A5),SEARCH("]",CELL("имяфайла",A5))+1,20),База!$B$3:$B$5,),MONTH(A6))</f>
        <v>4451.713706985498</v>
      </c>
    </row>
    <row r="7" spans="1:4" ht="15">
      <c r="A7" s="20">
        <f t="shared" si="0"/>
        <v>42916</v>
      </c>
      <c r="B7" s="21">
        <v>4369.92</v>
      </c>
      <c r="C7" s="29">
        <f ca="1">FV(База!$E$3,1+INT(_XLL.ДОЛЯГОДА(База!$F$2,A7)/0.5),0,-База!$C$3,0)*INDEX(База!$F$3:$Q$5,MATCH(MID(CELL("имяфайла",A6),SEARCH("]",CELL("имяфайла",A6))+1,20),База!$B$3:$B$5,),MONTH(A7))</f>
        <v>4369.929824999999</v>
      </c>
      <c r="D7" s="29">
        <f ca="1">FV(База!$E$3,1+_XLL.ДОЛЯГОДА(База!$F$2,A7)/0.5,0,-База!$C$3,0)*INDEX(База!$F$3:$Q$5,MATCH(MID(CELL("имяфайла",A6),SEARCH("]",CELL("имяфайла",A6))+1,20),База!$B$3:$B$5,),MONTH(A7))</f>
        <v>4467.700939335317</v>
      </c>
    </row>
    <row r="8" spans="1:4" ht="15">
      <c r="A8" s="20">
        <f t="shared" si="0"/>
        <v>42947</v>
      </c>
      <c r="B8" s="21">
        <v>5957.64</v>
      </c>
      <c r="C8" s="29">
        <f ca="1">FV(База!$E$3,1+INT(_XLL.ДОЛЯГОДА(База!$F$2,A8)/0.5),0,-База!$C$3,0)*INDEX(База!$F$3:$Q$5,MATCH(MID(CELL("имяфайла",A7),SEARCH("]",CELL("имяфайла",A7))+1,20),База!$B$3:$B$5,),MONTH(A8))</f>
        <v>5957.6709947499985</v>
      </c>
      <c r="D8" s="29">
        <f ca="1">FV(База!$E$3,1+_XLL.ДОЛЯГОДА(База!$F$2,A8)/0.5,0,-База!$C$3,0)*INDEX(База!$F$3:$Q$5,MATCH(MID(CELL("имяфайла",A7),SEARCH("]",CELL("имяфайла",A7))+1,20),База!$B$3:$B$5,),MONTH(A8))</f>
        <v>5979.805646417056</v>
      </c>
    </row>
    <row r="9" spans="1:4" ht="15">
      <c r="A9" s="20">
        <f t="shared" si="0"/>
        <v>42978</v>
      </c>
      <c r="B9" s="21">
        <v>7447.05</v>
      </c>
      <c r="C9" s="29">
        <f ca="1">FV(База!$E$3,1+INT(_XLL.ДОЛЯГОДА(База!$F$2,A9)/0.5),0,-База!$C$3,0)*INDEX(База!$F$3:$Q$5,MATCH(MID(CELL("имяфайла",A8),SEARCH("]",CELL("имяфайла",A8))+1,20),База!$B$3:$B$5,),MONTH(A9))</f>
        <v>7447.088743437498</v>
      </c>
      <c r="D9" s="29">
        <f ca="1">FV(База!$E$3,1+_XLL.ДОЛЯГОДА(База!$F$2,A9)/0.5,0,-База!$C$3,0)*INDEX(База!$F$3:$Q$5,MATCH(MID(CELL("имяфайла",A8),SEARCH("]",CELL("имяфайла",A8))+1,20),База!$B$3:$B$5,),MONTH(A9))</f>
        <v>7502.528169235915</v>
      </c>
    </row>
    <row r="10" spans="1:4" ht="15">
      <c r="A10" s="20">
        <f t="shared" si="0"/>
        <v>43008</v>
      </c>
      <c r="B10" s="21">
        <v>5957.64</v>
      </c>
      <c r="C10" s="29">
        <f ca="1">FV(База!$E$3,1+INT(_XLL.ДОЛЯГОДА(База!$F$2,A10)/0.5),0,-База!$C$3,0)*INDEX(База!$F$3:$Q$5,MATCH(MID(CELL("имяфайла",A9),SEARCH("]",CELL("имяфайла",A9))+1,20),База!$B$3:$B$5,),MONTH(A10))</f>
        <v>5957.6709947499985</v>
      </c>
      <c r="D10" s="29">
        <f ca="1">FV(База!$E$3,1+_XLL.ДОЛЯГОДА(База!$F$2,A10)/0.5,0,-База!$C$3,0)*INDEX(База!$F$3:$Q$5,MATCH(MID(CELL("имяфайла",A9),SEARCH("]",CELL("имяфайла",A9))+1,20),База!$B$3:$B$5,),MONTH(A10))</f>
        <v>6023.57731971629</v>
      </c>
    </row>
    <row r="11" spans="1:4" ht="15">
      <c r="A11" s="20">
        <f t="shared" si="0"/>
        <v>43039</v>
      </c>
      <c r="B11" s="21">
        <v>17872.920000000002</v>
      </c>
      <c r="C11" s="29">
        <f ca="1">FV(База!$E$3,1+INT(_XLL.ДОЛЯГОДА(База!$F$2,A11)/0.5),0,-База!$C$3,0)*INDEX(База!$F$3:$Q$5,MATCH(MID(CELL("имяфайла",A10),SEARCH("]",CELL("имяфайла",A10))+1,20),База!$B$3:$B$5,),MONTH(A11))</f>
        <v>17873.012984249995</v>
      </c>
      <c r="D11" s="29">
        <f ca="1">FV(База!$E$3,1+_XLL.ДОЛЯГОДА(База!$F$2,A11)/0.5,0,-База!$C$3,0)*INDEX(База!$F$3:$Q$5,MATCH(MID(CELL("имяфайла",A10),SEARCH("]",CELL("имяфайла",A10))+1,20),База!$B$3:$B$5,),MONTH(A11))</f>
        <v>18140.11274559776</v>
      </c>
    </row>
    <row r="12" spans="1:4" ht="15">
      <c r="A12" s="20">
        <f t="shared" si="0"/>
        <v>43069</v>
      </c>
      <c r="B12" s="21">
        <v>17872.920000000002</v>
      </c>
      <c r="C12" s="29">
        <f ca="1">FV(База!$E$3,1+INT(_XLL.ДОЛЯГОДА(База!$F$2,A12)/0.5),0,-База!$C$3,0)*INDEX(База!$F$3:$Q$5,MATCH(MID(CELL("имяфайла",A11),SEARCH("]",CELL("имяфайла",A11))+1,20),База!$B$3:$B$5,),MONTH(A12))</f>
        <v>17873.012984249995</v>
      </c>
      <c r="D12" s="29">
        <f ca="1">FV(База!$E$3,1+_XLL.ДОЛЯГОДА(База!$F$2,A12)/0.5,0,-База!$C$3,0)*INDEX(База!$F$3:$Q$5,MATCH(MID(CELL("имяфайла",A11),SEARCH("]",CELL("имяфайла",A11))+1,20),База!$B$3:$B$5,),MONTH(A12))</f>
        <v>18205.258488654123</v>
      </c>
    </row>
    <row r="13" spans="1:4" ht="15">
      <c r="A13" s="20">
        <f t="shared" si="0"/>
        <v>43100</v>
      </c>
      <c r="B13" s="21">
        <v>4468.2300000000005</v>
      </c>
      <c r="C13" s="29">
        <f ca="1">FV(База!$E$3,1+INT(_XLL.ДОЛЯГОДА(База!$F$2,A13)/0.5),0,-База!$C$3,0)*INDEX(База!$F$3:$Q$5,MATCH(MID(CELL("имяфайла",A12),SEARCH("]",CELL("имяфайла",A12))+1,20),База!$B$3:$B$5,),MONTH(A13))</f>
        <v>4568.788944098905</v>
      </c>
      <c r="D13" s="29">
        <f ca="1">FV(База!$E$3,1+_XLL.ДОЛЯГОДА(База!$F$2,A13)/0.5,0,-База!$C$3,0)*INDEX(База!$F$3:$Q$5,MATCH(MID(CELL("имяфайла",A12),SEARCH("]",CELL("имяфайла",A12))+1,20),База!$B$3:$B$5,),MONTH(A13))</f>
        <v>4568.788944098905</v>
      </c>
    </row>
    <row r="14" spans="1:4" ht="15">
      <c r="A14" s="20">
        <f t="shared" si="0"/>
        <v>43131</v>
      </c>
      <c r="B14" s="21">
        <v>4568.76</v>
      </c>
      <c r="C14" s="29">
        <f ca="1">FV(База!$E$3,1+INT(_XLL.ДОЛЯГОДА(База!$F$2,A14)/0.5),0,-База!$C$3,0)*INDEX(База!$F$3:$Q$5,MATCH(MID(CELL("имяфайла",A13),SEARCH("]",CELL("имяфайла",A13))+1,20),База!$B$3:$B$5,),MONTH(A14))</f>
        <v>4568.788944098905</v>
      </c>
      <c r="D14" s="29">
        <f ca="1">FV(База!$E$3,1+_XLL.ДОЛЯГОДА(База!$F$2,A14)/0.5,0,-База!$C$3,0)*INDEX(База!$F$3:$Q$5,MATCH(MID(CELL("имяфайла",A13),SEARCH("]",CELL("имяфайла",A13))+1,20),База!$B$3:$B$5,),MONTH(A14))</f>
        <v>4585.763455096079</v>
      </c>
    </row>
    <row r="15" spans="1:4" ht="15">
      <c r="A15" s="20">
        <f t="shared" si="0"/>
        <v>43159</v>
      </c>
      <c r="B15" s="21">
        <v>10660.44</v>
      </c>
      <c r="C15" s="29">
        <f ca="1">FV(База!$E$3,1+INT(_XLL.ДОЛЯГОДА(База!$F$2,A15)/0.5),0,-База!$C$3,0)*INDEX(База!$F$3:$Q$5,MATCH(MID(CELL("имяфайла",A14),SEARCH("]",CELL("имяфайла",A14))+1,20),База!$B$3:$B$5,),MONTH(A15))</f>
        <v>10660.507536230778</v>
      </c>
      <c r="D15" s="29">
        <f ca="1">FV(База!$E$3,1+_XLL.ДОЛЯГОДА(База!$F$2,A15)/0.5,0,-База!$C$3,0)*INDEX(База!$F$3:$Q$5,MATCH(MID(CELL("имяфайла",A14),SEARCH("]",CELL("имяфайла",A14))+1,20),База!$B$3:$B$5,),MONTH(A15))</f>
        <v>10735.887002223202</v>
      </c>
    </row>
    <row r="16" spans="1:4" ht="15">
      <c r="A16" s="20">
        <f t="shared" si="0"/>
        <v>43190</v>
      </c>
      <c r="B16" s="21">
        <v>18275.04</v>
      </c>
      <c r="C16" s="29">
        <f ca="1">FV(База!$E$3,1+INT(_XLL.ДОЛЯГОДА(База!$F$2,A16)/0.5),0,-База!$C$3,0)*INDEX(База!$F$3:$Q$5,MATCH(MID(CELL("имяфайла",A15),SEARCH("]",CELL("имяфайла",A15))+1,20),База!$B$3:$B$5,),MONTH(A16))</f>
        <v>18275.15577639562</v>
      </c>
      <c r="D16" s="29">
        <f ca="1">FV(База!$E$3,1+_XLL.ДОЛЯГОДА(База!$F$2,A16)/0.5,0,-База!$C$3,0)*INDEX(База!$F$3:$Q$5,MATCH(MID(CELL("имяфайла",A15),SEARCH("]",CELL("имяфайла",A15))+1,20),База!$B$3:$B$5,),MONTH(A16))</f>
        <v>18479.60763439488</v>
      </c>
    </row>
    <row r="17" spans="1:4" ht="15">
      <c r="A17" s="20">
        <f t="shared" si="0"/>
        <v>43220</v>
      </c>
      <c r="B17" s="21">
        <v>6091.68</v>
      </c>
      <c r="C17" s="29">
        <f ca="1">FV(База!$E$3,1+INT(_XLL.ДОЛЯГОДА(База!$F$2,A17)/0.5),0,-База!$C$3,0)*INDEX(База!$F$3:$Q$5,MATCH(MID(CELL("имяфайла",A16),SEARCH("]",CELL("имяфайла",A16))+1,20),База!$B$3:$B$5,),MONTH(A17))</f>
        <v>6091.718592131873</v>
      </c>
      <c r="D17" s="29">
        <f ca="1">FV(База!$E$3,1+_XLL.ДОЛЯГОДА(База!$F$2,A17)/0.5,0,-База!$C$3,0)*INDEX(База!$F$3:$Q$5,MATCH(MID(CELL("имяфайла",A16),SEARCH("]",CELL("имяфайла",A16))+1,20),База!$B$3:$B$5,),MONTH(A17))</f>
        <v>6181.990863217555</v>
      </c>
    </row>
    <row r="18" spans="1:4" ht="15">
      <c r="A18" s="20">
        <f t="shared" si="0"/>
        <v>43251</v>
      </c>
      <c r="B18" s="21">
        <v>4568.76</v>
      </c>
      <c r="C18" s="29">
        <f ca="1">FV(База!$E$3,1+INT(_XLL.ДОЛЯГОДА(База!$F$2,A18)/0.5),0,-База!$C$3,0)*INDEX(База!$F$3:$Q$5,MATCH(MID(CELL("имяфайла",A17),SEARCH("]",CELL("имяфайла",A17))+1,20),База!$B$3:$B$5,),MONTH(A18))</f>
        <v>4568.788944098905</v>
      </c>
      <c r="D18" s="29">
        <f ca="1">FV(База!$E$3,1+_XLL.ДОЛЯГОДА(База!$F$2,A18)/0.5,0,-База!$C$3,0)*INDEX(База!$F$3:$Q$5,MATCH(MID(CELL("имяфайла",A17),SEARCH("]",CELL("имяфайла",A17))+1,20),База!$B$3:$B$5,),MONTH(A18))</f>
        <v>4654.294503864007</v>
      </c>
    </row>
    <row r="19" spans="1:4" ht="15">
      <c r="A19" s="20">
        <f t="shared" si="0"/>
        <v>43281</v>
      </c>
      <c r="B19" s="21">
        <v>4568.76</v>
      </c>
      <c r="C19" s="29">
        <f ca="1">FV(База!$E$3,1+INT(_XLL.ДОЛЯГОДА(База!$F$2,A19)/0.5),0,-База!$C$3,0)*INDEX(База!$F$3:$Q$5,MATCH(MID(CELL("имяфайла",A18),SEARCH("]",CELL("имяфайла",A18))+1,20),База!$B$3:$B$5,),MONTH(A19))</f>
        <v>4568.788944098905</v>
      </c>
      <c r="D19" s="29">
        <f ca="1">FV(База!$E$3,1+_XLL.ДОЛЯГОДА(База!$F$2,A19)/0.5,0,-База!$C$3,0)*INDEX(База!$F$3:$Q$5,MATCH(MID(CELL("имяфайла",A18),SEARCH("]",CELL("имяфайла",A18))+1,20),База!$B$3:$B$5,),MONTH(A19))</f>
        <v>4671.009255205945</v>
      </c>
    </row>
    <row r="20" spans="1:4" ht="15">
      <c r="A20" s="20">
        <f t="shared" si="0"/>
        <v>43312</v>
      </c>
      <c r="B20" s="21">
        <v>6228.76</v>
      </c>
      <c r="C20" s="29">
        <f ca="1">FV(База!$E$3,1+INT(_XLL.ДОЛЯГОДА(База!$F$2,A20)/0.5),0,-База!$C$3,0)*INDEX(База!$F$3:$Q$5,MATCH(MID(CELL("имяфайла",A19),SEARCH("]",CELL("имяфайла",A19))+1,20),База!$B$3:$B$5,),MONTH(A20))</f>
        <v>6228.782260454841</v>
      </c>
      <c r="D20" s="29">
        <f ca="1">FV(База!$E$3,1+_XLL.ДОЛЯГОДА(База!$F$2,A20)/0.5,0,-База!$C$3,0)*INDEX(База!$F$3:$Q$5,MATCH(MID(CELL("имяфайла",A19),SEARCH("]",CELL("имяфайла",A19))+1,20),База!$B$3:$B$5,),MONTH(A20))</f>
        <v>6251.924177114321</v>
      </c>
    </row>
    <row r="21" spans="1:4" ht="15">
      <c r="A21" s="20">
        <f t="shared" si="0"/>
        <v>43343</v>
      </c>
      <c r="B21" s="21">
        <v>7785.95</v>
      </c>
      <c r="C21" s="29">
        <f ca="1">FV(База!$E$3,1+INT(_XLL.ДОЛЯГОДА(База!$F$2,A21)/0.5),0,-База!$C$3,0)*INDEX(База!$F$3:$Q$5,MATCH(MID(CELL("имяфайла",A20),SEARCH("]",CELL("имяфайла",A20))+1,20),База!$B$3:$B$5,),MONTH(A21))</f>
        <v>7785.977825568551</v>
      </c>
      <c r="D21" s="29">
        <f ca="1">FV(База!$E$3,1+_XLL.ДОЛЯГОДА(База!$F$2,A21)/0.5,0,-База!$C$3,0)*INDEX(База!$F$3:$Q$5,MATCH(MID(CELL("имяфайла",A20),SEARCH("]",CELL("имяфайла",A20))+1,20),База!$B$3:$B$5,),MONTH(A21))</f>
        <v>7843.940091737206</v>
      </c>
    </row>
    <row r="22" spans="1:4" ht="15">
      <c r="A22" s="20">
        <f t="shared" si="0"/>
        <v>43373</v>
      </c>
      <c r="B22" s="21">
        <v>6228.76</v>
      </c>
      <c r="C22" s="29">
        <f ca="1">FV(База!$E$3,1+INT(_XLL.ДОЛЯГОДА(База!$F$2,A22)/0.5),0,-База!$C$3,0)*INDEX(База!$F$3:$Q$5,MATCH(MID(CELL("имяфайла",A21),SEARCH("]",CELL("имяфайла",A21))+1,20),База!$B$3:$B$5,),MONTH(A22))</f>
        <v>6228.782260454841</v>
      </c>
      <c r="D22" s="29">
        <f ca="1">FV(База!$E$3,1+_XLL.ДОЛЯГОДА(База!$F$2,A22)/0.5,0,-База!$C$3,0)*INDEX(База!$F$3:$Q$5,MATCH(MID(CELL("имяфайла",A21),SEARCH("]",CELL("имяфайла",A21))+1,20),База!$B$3:$B$5,),MONTH(A22))</f>
        <v>6297.687735121629</v>
      </c>
    </row>
    <row r="23" spans="1:4" ht="15">
      <c r="A23" s="20">
        <f t="shared" si="0"/>
        <v>43404</v>
      </c>
      <c r="B23" s="21">
        <v>18686.28</v>
      </c>
      <c r="C23" s="29">
        <f ca="1">FV(База!$E$3,1+INT(_XLL.ДОЛЯГОДА(База!$F$2,A23)/0.5),0,-База!$C$3,0)*INDEX(База!$F$3:$Q$5,MATCH(MID(CELL("имяфайла",A22),SEARCH("]",CELL("имяфайла",A22))+1,20),База!$B$3:$B$5,),MONTH(A23))</f>
        <v>18686.346781364522</v>
      </c>
      <c r="D23" s="29">
        <f ca="1">FV(База!$E$3,1+_XLL.ДОЛЯГОДА(База!$F$2,A23)/0.5,0,-База!$C$3,0)*INDEX(База!$F$3:$Q$5,MATCH(MID(CELL("имяфайла",A22),SEARCH("]",CELL("имяфайла",A22))+1,20),База!$B$3:$B$5,),MONTH(A23))</f>
        <v>18965.601251227115</v>
      </c>
    </row>
    <row r="24" spans="1:4" ht="15">
      <c r="A24" s="20">
        <f t="shared" si="0"/>
        <v>43434</v>
      </c>
      <c r="B24" s="21">
        <v>18686.28</v>
      </c>
      <c r="C24" s="29">
        <f ca="1">FV(База!$E$3,1+INT(_XLL.ДОЛЯГОДА(База!$F$2,A24)/0.5),0,-База!$C$3,0)*INDEX(База!$F$3:$Q$5,MATCH(MID(CELL("имяфайла",A23),SEARCH("]",CELL("имяфайла",A23))+1,20),База!$B$3:$B$5,),MONTH(A24))</f>
        <v>18686.346781364522</v>
      </c>
      <c r="D24" s="29">
        <f ca="1">FV(База!$E$3,1+_XLL.ДОЛЯГОДА(База!$F$2,A24)/0.5,0,-База!$C$3,0)*INDEX(База!$F$3:$Q$5,MATCH(MID(CELL("имяфайла",A23),SEARCH("]",CELL("имяфайла",A23))+1,20),База!$B$3:$B$5,),MONTH(A24))</f>
        <v>19033.711532753437</v>
      </c>
    </row>
    <row r="25" spans="1:4" ht="15">
      <c r="A25" s="20">
        <f t="shared" si="0"/>
        <v>43465</v>
      </c>
      <c r="B25" s="21">
        <v>4671.57</v>
      </c>
      <c r="C25" s="29">
        <f ca="1">FV(База!$E$3,1+INT(_XLL.ДОЛЯГОДА(База!$F$2,A25)/0.5),0,-База!$C$3,0)*INDEX(База!$F$3:$Q$5,MATCH(MID(CELL("имяфайла",A24),SEARCH("]",CELL("имяфайла",A24))+1,20),База!$B$3:$B$5,),MONTH(A25))</f>
        <v>4776.697395986306</v>
      </c>
      <c r="D25" s="29">
        <f ca="1">FV(База!$E$3,1+_XLL.ДОЛЯГОДА(База!$F$2,A25)/0.5,0,-База!$C$3,0)*INDEX(База!$F$3:$Q$5,MATCH(MID(CELL("имяфайла",A24),SEARCH("]",CELL("имяфайла",A24))+1,20),База!$B$3:$B$5,),MONTH(A25))</f>
        <v>4776.697395986306</v>
      </c>
    </row>
    <row r="26" spans="1:4" ht="15">
      <c r="A26" s="20">
        <f t="shared" si="0"/>
        <v>43496</v>
      </c>
      <c r="B26" s="21">
        <v>4776.69</v>
      </c>
      <c r="C26" s="29">
        <f ca="1">FV(База!$E$3,1+INT(_XLL.ДОЛЯГОДА(База!$F$2,A26)/0.5),0,-База!$C$3,0)*INDEX(База!$F$3:$Q$5,MATCH(MID(CELL("имяфайла",A25),SEARCH("]",CELL("имяфайла",A25))+1,20),База!$B$3:$B$5,),MONTH(A26))</f>
        <v>4776.697395986306</v>
      </c>
      <c r="D26" s="29">
        <f ca="1">FV(База!$E$3,1+_XLL.ДОЛЯГОДА(База!$F$2,A26)/0.5,0,-База!$C$3,0)*INDEX(База!$F$3:$Q$5,MATCH(MID(CELL("имяфайла",A25),SEARCH("]",CELL("имяфайла",A25))+1,20),База!$B$3:$B$5,),MONTH(A26))</f>
        <v>4794.444353324545</v>
      </c>
    </row>
    <row r="27" spans="1:4" ht="15">
      <c r="A27" s="20">
        <f t="shared" si="0"/>
        <v>43524</v>
      </c>
      <c r="B27" s="21">
        <v>11145.61</v>
      </c>
      <c r="C27" s="29">
        <f ca="1">FV(База!$E$3,1+INT(_XLL.ДОЛЯГОДА(База!$F$2,A27)/0.5),0,-База!$C$3,0)*INDEX(База!$F$3:$Q$5,MATCH(MID(CELL("имяфайла",A26),SEARCH("]",CELL("имяфайла",A26))+1,20),База!$B$3:$B$5,),MONTH(A27))</f>
        <v>11145.627257301381</v>
      </c>
      <c r="D27" s="29">
        <f ca="1">FV(База!$E$3,1+_XLL.ДОЛЯГОДА(База!$F$2,A27)/0.5,0,-База!$C$3,0)*INDEX(База!$F$3:$Q$5,MATCH(MID(CELL("имяфайла",A26),SEARCH("]",CELL("имяфайла",A26))+1,20),База!$B$3:$B$5,),MONTH(A27))</f>
        <v>11224.43696011812</v>
      </c>
    </row>
    <row r="28" spans="1:4" ht="15">
      <c r="A28" s="20">
        <f t="shared" si="0"/>
        <v>43555</v>
      </c>
      <c r="B28" s="21">
        <v>19106.76</v>
      </c>
      <c r="C28" s="29">
        <f ca="1">FV(База!$E$3,1+INT(_XLL.ДОЛЯГОДА(База!$F$2,A28)/0.5),0,-База!$C$3,0)*INDEX(База!$F$3:$Q$5,MATCH(MID(CELL("имяфайла",A27),SEARCH("]",CELL("имяфайла",A27))+1,20),База!$B$3:$B$5,),MONTH(A28))</f>
        <v>19106.789583945225</v>
      </c>
      <c r="D28" s="29">
        <f ca="1">FV(База!$E$3,1+_XLL.ДОЛЯГОДА(База!$F$2,A28)/0.5,0,-База!$C$3,0)*INDEX(База!$F$3:$Q$5,MATCH(MID(CELL("имяфайла",A27),SEARCH("]",CELL("имяфайла",A27))+1,20),База!$B$3:$B$5,),MONTH(A28))</f>
        <v>19320.545279307564</v>
      </c>
    </row>
    <row r="29" spans="1:4" ht="15">
      <c r="A29" s="20">
        <f t="shared" si="0"/>
        <v>43585</v>
      </c>
      <c r="B29" s="21">
        <v>6368.92</v>
      </c>
      <c r="C29" s="29">
        <f ca="1">FV(База!$E$3,1+INT(_XLL.ДОЛЯГОДА(База!$F$2,A29)/0.5),0,-База!$C$3,0)*INDEX(База!$F$3:$Q$5,MATCH(MID(CELL("имяфайла",A28),SEARCH("]",CELL("имяфайла",A28))+1,20),База!$B$3:$B$5,),MONTH(A29))</f>
        <v>6368.929861315075</v>
      </c>
      <c r="D29" s="29">
        <f ca="1">FV(База!$E$3,1+_XLL.ДОЛЯГОДА(База!$F$2,A29)/0.5,0,-База!$C$3,0)*INDEX(База!$F$3:$Q$5,MATCH(MID(CELL("имяфайла",A28),SEARCH("]",CELL("имяфайла",A28))+1,20),База!$B$3:$B$5,),MONTH(A29))</f>
        <v>6463.310084936848</v>
      </c>
    </row>
    <row r="30" spans="1:4" ht="15">
      <c r="A30" s="20">
        <f t="shared" si="0"/>
        <v>43616</v>
      </c>
      <c r="B30" s="21">
        <v>4776.69</v>
      </c>
      <c r="C30" s="29">
        <f ca="1">FV(База!$E$3,1+INT(_XLL.ДОЛЯГОДА(База!$F$2,A30)/0.5),0,-База!$C$3,0)*INDEX(База!$F$3:$Q$5,MATCH(MID(CELL("имяфайла",A29),SEARCH("]",CELL("имяфайла",A29))+1,20),База!$B$3:$B$5,),MONTH(A30))</f>
        <v>4776.697395986306</v>
      </c>
      <c r="D30" s="29">
        <f ca="1">FV(База!$E$3,1+_XLL.ДОЛЯГОДА(База!$F$2,A30)/0.5,0,-База!$C$3,0)*INDEX(База!$F$3:$Q$5,MATCH(MID(CELL("имяфайла",A29),SEARCH("]",CELL("имяфайла",A29))+1,20),База!$B$3:$B$5,),MONTH(A30))</f>
        <v>4866.093993130468</v>
      </c>
    </row>
    <row r="31" spans="1:4" ht="15">
      <c r="A31" s="20">
        <f t="shared" si="0"/>
        <v>43646</v>
      </c>
      <c r="B31" s="21">
        <v>4776.69</v>
      </c>
      <c r="C31" s="29">
        <f ca="1">FV(База!$E$3,1+INT(_XLL.ДОЛЯГОДА(База!$F$2,A31)/0.5),0,-База!$C$3,0)*INDEX(База!$F$3:$Q$5,MATCH(MID(CELL("имяфайла",A30),SEARCH("]",CELL("имяфайла",A30))+1,20),База!$B$3:$B$5,),MONTH(A31))</f>
        <v>4776.697395986306</v>
      </c>
      <c r="D31" s="29">
        <f ca="1">FV(База!$E$3,1+_XLL.ДОЛЯГОДА(База!$F$2,A31)/0.5,0,-База!$C$3,0)*INDEX(База!$F$3:$Q$5,MATCH(MID(CELL("имяфайла",A30),SEARCH("]",CELL("имяфайла",A30))+1,20),База!$B$3:$B$5,),MONTH(A31))</f>
        <v>4883.5693701256605</v>
      </c>
    </row>
    <row r="32" spans="1:4" ht="15">
      <c r="A32" s="20">
        <f t="shared" si="0"/>
        <v>43677</v>
      </c>
      <c r="B32" s="21">
        <v>6512.24</v>
      </c>
      <c r="C32" s="29">
        <f ca="1">FV(База!$E$3,1+INT(_XLL.ДОЛЯГОДА(База!$F$2,A32)/0.5),0,-База!$C$3,0)*INDEX(База!$F$3:$Q$5,MATCH(MID(CELL("имяфайла",A31),SEARCH("]",CELL("имяфайла",A31))+1,20),База!$B$3:$B$5,),MONTH(A32))</f>
        <v>6512.230783194664</v>
      </c>
      <c r="D32" s="29">
        <f ca="1">FV(База!$E$3,1+_XLL.ДОЛЯГОДА(База!$F$2,A32)/0.5,0,-База!$C$3,0)*INDEX(База!$F$3:$Q$5,MATCH(MID(CELL("имяфайла",A31),SEARCH("]",CELL("имяфайла",A31))+1,20),База!$B$3:$B$5,),MONTH(A32))</f>
        <v>6536.42580169913</v>
      </c>
    </row>
    <row r="33" spans="1:4" ht="15">
      <c r="A33" s="20">
        <f t="shared" si="0"/>
        <v>43708</v>
      </c>
      <c r="B33" s="21">
        <v>8140.3</v>
      </c>
      <c r="C33" s="29">
        <f ca="1">FV(База!$E$3,1+INT(_XLL.ДОЛЯГОДА(База!$F$2,A33)/0.5),0,-База!$C$3,0)*INDEX(База!$F$3:$Q$5,MATCH(MID(CELL("имяфайла",A32),SEARCH("]",CELL("имяфайла",A32))+1,20),База!$B$3:$B$5,),MONTH(A33))</f>
        <v>8140.28847899333</v>
      </c>
      <c r="D33" s="29">
        <f ca="1">FV(База!$E$3,1+_XLL.ДОЛЯГОДА(База!$F$2,A33)/0.5,0,-База!$C$3,0)*INDEX(База!$F$3:$Q$5,MATCH(MID(CELL("имяфайла",A32),SEARCH("]",CELL("имяфайла",A32))+1,20),База!$B$3:$B$5,),MONTH(A33))</f>
        <v>8200.888390536822</v>
      </c>
    </row>
    <row r="34" spans="1:4" ht="15">
      <c r="A34" s="20">
        <f t="shared" si="0"/>
        <v>43738</v>
      </c>
      <c r="B34" s="21">
        <v>6512.24</v>
      </c>
      <c r="C34" s="29">
        <f ca="1">FV(База!$E$3,1+INT(_XLL.ДОЛЯГОДА(База!$F$2,A34)/0.5),0,-База!$C$3,0)*INDEX(База!$F$3:$Q$5,MATCH(MID(CELL("имяфайла",A33),SEARCH("]",CELL("имяфайла",A33))+1,20),База!$B$3:$B$5,),MONTH(A34))</f>
        <v>6512.230783194664</v>
      </c>
      <c r="D34" s="29">
        <f ca="1">FV(База!$E$3,1+_XLL.ДОЛЯГОДА(База!$F$2,A34)/0.5,0,-База!$C$3,0)*INDEX(База!$F$3:$Q$5,MATCH(MID(CELL("имяфайла",A33),SEARCH("]",CELL("имяфайла",A33))+1,20),База!$B$3:$B$5,),MONTH(A34))</f>
        <v>6584.271887618007</v>
      </c>
    </row>
    <row r="35" spans="1:4" ht="15">
      <c r="A35" s="20">
        <f t="shared" si="0"/>
        <v>43769</v>
      </c>
      <c r="B35" s="21">
        <v>19536.72</v>
      </c>
      <c r="C35" s="29">
        <f ca="1">FV(База!$E$3,1+INT(_XLL.ДОЛЯГОДА(База!$F$2,A35)/0.5),0,-База!$C$3,0)*INDEX(База!$F$3:$Q$5,MATCH(MID(CELL("имяфайла",A34),SEARCH("]",CELL("имяфайла",A34))+1,20),База!$B$3:$B$5,),MONTH(A35))</f>
        <v>19536.69234958399</v>
      </c>
      <c r="D35" s="29">
        <f ca="1">FV(База!$E$3,1+_XLL.ДОЛЯГОДА(База!$F$2,A35)/0.5,0,-База!$C$3,0)*INDEX(База!$F$3:$Q$5,MATCH(MID(CELL("имяфайла",A34),SEARCH("]",CELL("имяфайла",A34))+1,20),База!$B$3:$B$5,),MONTH(A35))</f>
        <v>19828.654643165766</v>
      </c>
    </row>
    <row r="36" spans="1:4" ht="15">
      <c r="A36" s="20">
        <f t="shared" si="0"/>
        <v>43799</v>
      </c>
      <c r="B36" s="21">
        <v>19536.72</v>
      </c>
      <c r="C36" s="29">
        <f ca="1">FV(База!$E$3,1+INT(_XLL.ДОЛЯГОДА(База!$F$2,A36)/0.5),0,-База!$C$3,0)*INDEX(База!$F$3:$Q$5,MATCH(MID(CELL("имяфайла",A35),SEARCH("]",CELL("имяфайла",A35))+1,20),База!$B$3:$B$5,),MONTH(A36))</f>
        <v>19536.69234958399</v>
      </c>
      <c r="D36" s="29">
        <f ca="1">FV(База!$E$3,1+_XLL.ДОЛЯГОДА(База!$F$2,A36)/0.5,0,-База!$C$3,0)*INDEX(База!$F$3:$Q$5,MATCH(MID(CELL("имяфайла",A35),SEARCH("]",CELL("имяфайла",A35))+1,20),База!$B$3:$B$5,),MONTH(A36))</f>
        <v>19899.8643681908</v>
      </c>
    </row>
    <row r="37" spans="1:4" ht="15">
      <c r="A37" s="20">
        <f t="shared" si="0"/>
        <v>43830</v>
      </c>
      <c r="B37" s="21">
        <v>4884.18</v>
      </c>
      <c r="C37" s="29">
        <f ca="1">FV(База!$E$3,1+INT(_XLL.ДОЛЯГОДА(База!$F$2,A37)/0.5),0,-База!$C$3,0)*INDEX(База!$F$3:$Q$5,MATCH(MID(CELL("имяфайла",A36),SEARCH("]",CELL("имяфайла",A36))+1,20),База!$B$3:$B$5,),MONTH(A37))</f>
        <v>4994.0669818624065</v>
      </c>
      <c r="D37" s="29">
        <f ca="1">FV(База!$E$3,1+_XLL.ДОЛЯГОДА(База!$F$2,A37)/0.5,0,-База!$C$3,0)*INDEX(База!$F$3:$Q$5,MATCH(MID(CELL("имяфайла",A36),SEARCH("]",CELL("имяфайла",A36))+1,20),База!$B$3:$B$5,),MONTH(A37))</f>
        <v>4994.0669818624065</v>
      </c>
    </row>
    <row r="38" spans="1:4" ht="15">
      <c r="A38" s="20">
        <f t="shared" si="0"/>
        <v>43861</v>
      </c>
      <c r="B38" s="21">
        <v>4994.07</v>
      </c>
      <c r="C38" s="29">
        <f ca="1">FV(База!$E$3,1+INT(_XLL.ДОЛЯГОДА(База!$F$2,A38)/0.5),0,-База!$C$3,0)*INDEX(База!$F$3:$Q$5,MATCH(MID(CELL("имяфайла",A37),SEARCH("]",CELL("имяфайла",A37))+1,20),База!$B$3:$B$5,),MONTH(A38))</f>
        <v>4994.0669818624065</v>
      </c>
      <c r="D38" s="29">
        <f ca="1">FV(База!$E$3,1+_XLL.ДОЛЯГОДА(База!$F$2,A38)/0.5,0,-База!$C$3,0)*INDEX(База!$F$3:$Q$5,MATCH(MID(CELL("имяфайла",A37),SEARCH("]",CELL("имяфайла",A37))+1,20),База!$B$3:$B$5,),MONTH(A38))</f>
        <v>5012.62153667802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3.57421875" style="0" bestFit="1" customWidth="1"/>
    <col min="2" max="2" width="29.00390625" style="0" customWidth="1"/>
    <col min="3" max="4" width="26.7109375" style="0" customWidth="1"/>
  </cols>
  <sheetData>
    <row r="1" spans="1:4" ht="15">
      <c r="A1" s="22" t="s">
        <v>9</v>
      </c>
      <c r="B1" s="23" t="s">
        <v>10</v>
      </c>
      <c r="C1" t="s">
        <v>11</v>
      </c>
      <c r="D1" t="s">
        <v>12</v>
      </c>
    </row>
    <row r="2" spans="1:4" ht="15">
      <c r="A2" s="20">
        <f>_XLL.КОНМЕСЯЦА(База!D4,5)</f>
        <v>42825</v>
      </c>
      <c r="B2" s="21">
        <v>0</v>
      </c>
      <c r="C2" s="29">
        <f ca="1">FV(База!$E$3,1+INT(_XLL.ДОЛЯГОДА(База!$F$2,A2)/0.5),0,-База!$C$3,0)*INDEX(База!$F$3:$Q$5,MATCH(MID(CELL("имяфайла",A1),SEARCH("]",CELL("имяфайла",A1))+1,20),База!$B$3:$B$5,),MONTH(A2))</f>
        <v>11653.1462</v>
      </c>
      <c r="D2" s="29">
        <f ca="1">FV(База!$E$3,1+_XLL.ДОЛЯГОДА(База!$F$2,A2)/0.5,0,-База!$C$3,0)*INDEX(База!$F$3:$Q$5,MATCH(MID(CELL("имяфайла",A1),SEARCH("]",CELL("имяфайла",A1))+1,20),База!$B$3:$B$5,),MONTH(A2))</f>
        <v>11783.514850274614</v>
      </c>
    </row>
    <row r="3" spans="1:4" ht="15">
      <c r="A3" s="20">
        <f>_XLL.КОНМЕСЯЦА(A2,1)</f>
        <v>42855</v>
      </c>
      <c r="B3" s="21">
        <v>0</v>
      </c>
      <c r="C3" s="29">
        <f ca="1">FV(База!$E$3,1+INT(_XLL.ДОЛЯГОДА(База!$F$2,A3)/0.5),0,-База!$C$3,0)*INDEX(База!$F$3:$Q$5,MATCH(MID(CELL("имяфайла",A2),SEARCH("]",CELL("имяфайла",A2))+1,20),База!$B$3:$B$5,),MONTH(A3))</f>
        <v>11653.1462</v>
      </c>
      <c r="D3" s="29">
        <f ca="1">FV(База!$E$3,1+_XLL.ДОЛЯГОДА(База!$F$2,A3)/0.5,0,-База!$C$3,0)*INDEX(База!$F$3:$Q$5,MATCH(MID(CELL("имяфайла",A2),SEARCH("]",CELL("имяфайла",A2))+1,20),База!$B$3:$B$5,),MONTH(A3))</f>
        <v>11825.832439007525</v>
      </c>
    </row>
    <row r="4" spans="1:4" ht="15">
      <c r="A4" s="20">
        <f aca="true" t="shared" si="0" ref="A4:A38">_XLL.КОНМЕСЯЦА(A3,1)</f>
        <v>42886</v>
      </c>
      <c r="B4" s="21">
        <v>0</v>
      </c>
      <c r="C4" s="29">
        <f ca="1">FV(База!$E$3,1+INT(_XLL.ДОЛЯГОДА(База!$F$2,A4)/0.5),0,-База!$C$3,0)*INDEX(База!$F$3:$Q$5,MATCH(MID(CELL("имяфайла",A3),SEARCH("]",CELL("имяфайла",A3))+1,20),База!$B$3:$B$5,),MONTH(A4))</f>
        <v>11653.1462</v>
      </c>
      <c r="D4" s="29">
        <f ca="1">FV(База!$E$3,1+_XLL.ДОЛЯГОДА(База!$F$2,A4)/0.5,0,-База!$C$3,0)*INDEX(База!$F$3:$Q$5,MATCH(MID(CELL("имяфайла",A3),SEARCH("]",CELL("имяфайла",A3))+1,20),База!$B$3:$B$5,),MONTH(A4))</f>
        <v>11871.236551961329</v>
      </c>
    </row>
    <row r="5" spans="1:4" ht="15">
      <c r="A5" s="20">
        <f t="shared" si="0"/>
        <v>42916</v>
      </c>
      <c r="B5" s="21">
        <v>0</v>
      </c>
      <c r="C5" s="29">
        <f ca="1">FV(База!$E$3,1+INT(_XLL.ДОЛЯГОДА(База!$F$2,A5)/0.5),0,-База!$C$3,0)*INDEX(База!$F$3:$Q$5,MATCH(MID(CELL("имяфайла",A4),SEARCH("]",CELL("имяфайла",A4))+1,20),База!$B$3:$B$5,),MONTH(A5))</f>
        <v>11653.1462</v>
      </c>
      <c r="D5" s="29">
        <f ca="1">FV(База!$E$3,1+_XLL.ДОЛЯГОДА(База!$F$2,A5)/0.5,0,-База!$C$3,0)*INDEX(База!$F$3:$Q$5,MATCH(MID(CELL("имяфайла",A4),SEARCH("]",CELL("имяфайла",A4))+1,20),База!$B$3:$B$5,),MONTH(A5))</f>
        <v>11913.869171560846</v>
      </c>
    </row>
    <row r="6" spans="1:4" ht="15">
      <c r="A6" s="20">
        <f t="shared" si="0"/>
        <v>42947</v>
      </c>
      <c r="B6" s="21">
        <v>0</v>
      </c>
      <c r="C6" s="29">
        <f ca="1">FV(База!$E$3,1+INT(_XLL.ДОЛЯГОДА(База!$F$2,A6)/0.5),0,-База!$C$3,0)*INDEX(База!$F$3:$Q$5,MATCH(MID(CELL("имяфайла",A5),SEARCH("]",CELL("имяфайла",A5))+1,20),База!$B$3:$B$5,),MONTH(A6))</f>
        <v>11915.341989499997</v>
      </c>
      <c r="D6" s="29">
        <f ca="1">FV(База!$E$3,1+_XLL.ДОЛЯГОДА(База!$F$2,A6)/0.5,0,-База!$C$3,0)*INDEX(База!$F$3:$Q$5,MATCH(MID(CELL("имяфайла",A5),SEARCH("]",CELL("имяфайла",A5))+1,20),База!$B$3:$B$5,),MONTH(A6))</f>
        <v>11959.611292834112</v>
      </c>
    </row>
    <row r="7" spans="1:4" ht="15">
      <c r="A7" s="20">
        <f t="shared" si="0"/>
        <v>42978</v>
      </c>
      <c r="B7" s="21">
        <v>0</v>
      </c>
      <c r="C7" s="29">
        <f ca="1">FV(База!$E$3,1+INT(_XLL.ДОЛЯГОДА(База!$F$2,A7)/0.5),0,-База!$C$3,0)*INDEX(База!$F$3:$Q$5,MATCH(MID(CELL("имяфайла",A6),SEARCH("]",CELL("имяфайла",A6))+1,20),База!$B$3:$B$5,),MONTH(A7))</f>
        <v>11915.341989499997</v>
      </c>
      <c r="D7" s="29">
        <f ca="1">FV(База!$E$3,1+_XLL.ДОЛЯГОДА(База!$F$2,A7)/0.5,0,-База!$C$3,0)*INDEX(База!$F$3:$Q$5,MATCH(MID(CELL("имяфайла",A6),SEARCH("]",CELL("имяфайла",A6))+1,20),База!$B$3:$B$5,),MONTH(A7))</f>
        <v>12004.045070777463</v>
      </c>
    </row>
    <row r="8" spans="1:4" ht="15">
      <c r="A8" s="20">
        <f t="shared" si="0"/>
        <v>43008</v>
      </c>
      <c r="B8" s="21">
        <v>0</v>
      </c>
      <c r="C8" s="29">
        <f ca="1">FV(База!$E$3,1+INT(_XLL.ДОЛЯГОДА(База!$F$2,A8)/0.5),0,-База!$C$3,0)*INDEX(База!$F$3:$Q$5,MATCH(MID(CELL("имяфайла",A7),SEARCH("]",CELL("имяфайла",A7))+1,20),База!$B$3:$B$5,),MONTH(A8))</f>
        <v>11915.341989499997</v>
      </c>
      <c r="D8" s="29">
        <f ca="1">FV(База!$E$3,1+_XLL.ДОЛЯГОДА(База!$F$2,A8)/0.5,0,-База!$C$3,0)*INDEX(База!$F$3:$Q$5,MATCH(MID(CELL("имяфайла",A7),SEARCH("]",CELL("имяфайла",A7))+1,20),База!$B$3:$B$5,),MONTH(A8))</f>
        <v>12047.15463943258</v>
      </c>
    </row>
    <row r="9" spans="1:4" ht="15">
      <c r="A9" s="20">
        <f t="shared" si="0"/>
        <v>43039</v>
      </c>
      <c r="B9" s="21">
        <v>0</v>
      </c>
      <c r="C9" s="29">
        <f ca="1">FV(База!$E$3,1+INT(_XLL.ДОЛЯГОДА(База!$F$2,A9)/0.5),0,-База!$C$3,0)*INDEX(База!$F$3:$Q$5,MATCH(MID(CELL("имяфайла",A8),SEARCH("]",CELL("имяфайла",A8))+1,20),База!$B$3:$B$5,),MONTH(A9))</f>
        <v>11915.341989499997</v>
      </c>
      <c r="D9" s="29">
        <f ca="1">FV(База!$E$3,1+_XLL.ДОЛЯГОДА(База!$F$2,A9)/0.5,0,-База!$C$3,0)*INDEX(База!$F$3:$Q$5,MATCH(MID(CELL("имяфайла",A8),SEARCH("]",CELL("имяфайла",A8))+1,20),База!$B$3:$B$5,),MONTH(A9))</f>
        <v>12093.408497065173</v>
      </c>
    </row>
    <row r="10" spans="1:4" ht="15">
      <c r="A10" s="20">
        <f t="shared" si="0"/>
        <v>43069</v>
      </c>
      <c r="B10" s="21">
        <v>0</v>
      </c>
      <c r="C10" s="29">
        <f ca="1">FV(База!$E$3,1+INT(_XLL.ДОЛЯГОДА(База!$F$2,A10)/0.5),0,-База!$C$3,0)*INDEX(База!$F$3:$Q$5,MATCH(MID(CELL("имяфайла",A9),SEARCH("]",CELL("имяфайла",A9))+1,20),База!$B$3:$B$5,),MONTH(A10))</f>
        <v>11915.341989499997</v>
      </c>
      <c r="D10" s="29">
        <f ca="1">FV(База!$E$3,1+_XLL.ДОЛЯГОДА(База!$F$2,A10)/0.5,0,-База!$C$3,0)*INDEX(База!$F$3:$Q$5,MATCH(MID(CELL("имяфайла",A9),SEARCH("]",CELL("имяфайла",A9))+1,20),База!$B$3:$B$5,),MONTH(A10))</f>
        <v>12136.838992436082</v>
      </c>
    </row>
    <row r="11" spans="1:4" ht="15">
      <c r="A11" s="20">
        <f t="shared" si="0"/>
        <v>43100</v>
      </c>
      <c r="B11" s="21">
        <v>0</v>
      </c>
      <c r="C11" s="29">
        <f ca="1">FV(База!$E$3,1+INT(_XLL.ДОЛЯГОДА(База!$F$2,A11)/0.5),0,-База!$C$3,0)*INDEX(База!$F$3:$Q$5,MATCH(MID(CELL("имяфайла",A10),SEARCH("]",CELL("имяфайла",A10))+1,20),База!$B$3:$B$5,),MONTH(A11))</f>
        <v>12183.437184263747</v>
      </c>
      <c r="D11" s="29">
        <f ca="1">FV(База!$E$3,1+_XLL.ДОЛЯГОДА(База!$F$2,A11)/0.5,0,-База!$C$3,0)*INDEX(База!$F$3:$Q$5,MATCH(MID(CELL("имяфайла",A10),SEARCH("]",CELL("имяфайла",A10))+1,20),База!$B$3:$B$5,),MONTH(A11))</f>
        <v>12183.437184263747</v>
      </c>
    </row>
    <row r="12" spans="1:4" ht="15">
      <c r="A12" s="20">
        <f t="shared" si="0"/>
        <v>43131</v>
      </c>
      <c r="B12" s="21">
        <v>0</v>
      </c>
      <c r="C12" s="29">
        <f ca="1">FV(База!$E$3,1+INT(_XLL.ДОЛЯГОДА(База!$F$2,A12)/0.5),0,-База!$C$3,0)*INDEX(База!$F$3:$Q$5,MATCH(MID(CELL("имяфайла",A11),SEARCH("]",CELL("имяфайла",A11))+1,20),База!$B$3:$B$5,),MONTH(A12))</f>
        <v>12183.437184263747</v>
      </c>
      <c r="D12" s="29">
        <f ca="1">FV(База!$E$3,1+_XLL.ДОЛЯГОДА(База!$F$2,A12)/0.5,0,-База!$C$3,0)*INDEX(База!$F$3:$Q$5,MATCH(MID(CELL("имяфайла",A11),SEARCH("]",CELL("имяфайла",A11))+1,20),База!$B$3:$B$5,),MONTH(A12))</f>
        <v>12228.702546922877</v>
      </c>
    </row>
    <row r="13" spans="1:4" ht="15">
      <c r="A13" s="20">
        <f t="shared" si="0"/>
        <v>43159</v>
      </c>
      <c r="B13" s="21">
        <v>0</v>
      </c>
      <c r="C13" s="29">
        <f ca="1">FV(База!$E$3,1+INT(_XLL.ДОЛЯГОДА(База!$F$2,A13)/0.5),0,-База!$C$3,0)*INDEX(База!$F$3:$Q$5,MATCH(MID(CELL("имяфайла",A12),SEARCH("]",CELL("имяфайла",A12))+1,20),База!$B$3:$B$5,),MONTH(A13))</f>
        <v>12183.437184263747</v>
      </c>
      <c r="D13" s="29">
        <f ca="1">FV(База!$E$3,1+_XLL.ДОЛЯГОДА(База!$F$2,A13)/0.5,0,-База!$C$3,0)*INDEX(База!$F$3:$Q$5,MATCH(MID(CELL("имяфайла",A12),SEARCH("]",CELL("имяфайла",A12))+1,20),База!$B$3:$B$5,),MONTH(A13))</f>
        <v>12269.585145397945</v>
      </c>
    </row>
    <row r="14" spans="1:4" ht="15">
      <c r="A14" s="20">
        <f t="shared" si="0"/>
        <v>43190</v>
      </c>
      <c r="B14" s="21">
        <v>0</v>
      </c>
      <c r="C14" s="29">
        <f ca="1">FV(База!$E$3,1+INT(_XLL.ДОЛЯГОДА(База!$F$2,A14)/0.5),0,-База!$C$3,0)*INDEX(База!$F$3:$Q$5,MATCH(MID(CELL("имяфайла",A13),SEARCH("]",CELL("имяфайла",A13))+1,20),База!$B$3:$B$5,),MONTH(A14))</f>
        <v>12183.437184263747</v>
      </c>
      <c r="D14" s="29">
        <f ca="1">FV(База!$E$3,1+_XLL.ДОЛЯГОДА(База!$F$2,A14)/0.5,0,-База!$C$3,0)*INDEX(База!$F$3:$Q$5,MATCH(MID(CELL("имяфайла",A13),SEARCH("]",CELL("имяфайла",A13))+1,20),База!$B$3:$B$5,),MONTH(A14))</f>
        <v>12319.73842292992</v>
      </c>
    </row>
    <row r="15" spans="1:4" ht="15">
      <c r="A15" s="20">
        <f t="shared" si="0"/>
        <v>43220</v>
      </c>
      <c r="B15" s="21">
        <v>0</v>
      </c>
      <c r="C15" s="29">
        <f ca="1">FV(База!$E$3,1+INT(_XLL.ДОЛЯГОДА(База!$F$2,A15)/0.5),0,-База!$C$3,0)*INDEX(База!$F$3:$Q$5,MATCH(MID(CELL("имяфайла",A14),SEARCH("]",CELL("имяфайла",A14))+1,20),База!$B$3:$B$5,),MONTH(A15))</f>
        <v>12183.437184263747</v>
      </c>
      <c r="D15" s="29">
        <f ca="1">FV(База!$E$3,1+_XLL.ДОЛЯГОДА(База!$F$2,A15)/0.5,0,-База!$C$3,0)*INDEX(База!$F$3:$Q$5,MATCH(MID(CELL("имяфайла",A14),SEARCH("]",CELL("имяфайла",A14))+1,20),База!$B$3:$B$5,),MONTH(A15))</f>
        <v>12363.98172643511</v>
      </c>
    </row>
    <row r="16" spans="1:4" ht="15">
      <c r="A16" s="20">
        <f t="shared" si="0"/>
        <v>43251</v>
      </c>
      <c r="B16" s="21">
        <v>0</v>
      </c>
      <c r="C16" s="29">
        <f ca="1">FV(База!$E$3,1+INT(_XLL.ДОЛЯГОДА(База!$F$2,A16)/0.5),0,-База!$C$3,0)*INDEX(База!$F$3:$Q$5,MATCH(MID(CELL("имяфайла",A15),SEARCH("]",CELL("имяфайла",A15))+1,20),База!$B$3:$B$5,),MONTH(A16))</f>
        <v>12183.437184263747</v>
      </c>
      <c r="D16" s="29">
        <f ca="1">FV(База!$E$3,1+_XLL.ДОЛЯГОДА(База!$F$2,A16)/0.5,0,-База!$C$3,0)*INDEX(База!$F$3:$Q$5,MATCH(MID(CELL("имяфайла",A15),SEARCH("]",CELL("имяфайла",A15))+1,20),База!$B$3:$B$5,),MONTH(A16))</f>
        <v>12411.45201030402</v>
      </c>
    </row>
    <row r="17" spans="1:4" ht="15">
      <c r="A17" s="20">
        <f t="shared" si="0"/>
        <v>43281</v>
      </c>
      <c r="B17" s="21">
        <v>0</v>
      </c>
      <c r="C17" s="29">
        <f ca="1">FV(База!$E$3,1+INT(_XLL.ДОЛЯГОДА(База!$F$2,A17)/0.5),0,-База!$C$3,0)*INDEX(База!$F$3:$Q$5,MATCH(MID(CELL("имяфайла",A16),SEARCH("]",CELL("имяфайла",A16))+1,20),База!$B$3:$B$5,),MONTH(A17))</f>
        <v>12183.437184263747</v>
      </c>
      <c r="D17" s="29">
        <f ca="1">FV(База!$E$3,1+_XLL.ДОЛЯГОДА(База!$F$2,A17)/0.5,0,-База!$C$3,0)*INDEX(База!$F$3:$Q$5,MATCH(MID(CELL("имяфайла",A16),SEARCH("]",CELL("имяфайла",A16))+1,20),База!$B$3:$B$5,),MONTH(A17))</f>
        <v>12456.024680549186</v>
      </c>
    </row>
    <row r="18" spans="1:4" ht="15">
      <c r="A18" s="20">
        <f t="shared" si="0"/>
        <v>43312</v>
      </c>
      <c r="B18" s="21">
        <v>0</v>
      </c>
      <c r="C18" s="29">
        <f ca="1">FV(База!$E$3,1+INT(_XLL.ДОЛЯГОДА(База!$F$2,A18)/0.5),0,-База!$C$3,0)*INDEX(База!$F$3:$Q$5,MATCH(MID(CELL("имяфайла",A17),SEARCH("]",CELL("имяфайла",A17))+1,20),База!$B$3:$B$5,),MONTH(A18))</f>
        <v>12457.564520909682</v>
      </c>
      <c r="D18" s="29">
        <f ca="1">FV(База!$E$3,1+_XLL.ДОЛЯГОДА(База!$F$2,A18)/0.5,0,-База!$C$3,0)*INDEX(База!$F$3:$Q$5,MATCH(MID(CELL("имяфайла",A17),SEARCH("]",CELL("имяфайла",A17))+1,20),База!$B$3:$B$5,),MONTH(A18))</f>
        <v>12503.848354228641</v>
      </c>
    </row>
    <row r="19" spans="1:4" ht="15">
      <c r="A19" s="20">
        <f t="shared" si="0"/>
        <v>43343</v>
      </c>
      <c r="B19" s="21">
        <v>0</v>
      </c>
      <c r="C19" s="29">
        <f ca="1">FV(База!$E$3,1+INT(_XLL.ДОЛЯГОДА(База!$F$2,A19)/0.5),0,-База!$C$3,0)*INDEX(База!$F$3:$Q$5,MATCH(MID(CELL("имяфайла",A18),SEARCH("]",CELL("имяфайла",A18))+1,20),База!$B$3:$B$5,),MONTH(A19))</f>
        <v>12457.564520909682</v>
      </c>
      <c r="D19" s="29">
        <f ca="1">FV(База!$E$3,1+_XLL.ДОЛЯГОДА(База!$F$2,A19)/0.5,0,-База!$C$3,0)*INDEX(База!$F$3:$Q$5,MATCH(MID(CELL("имяфайла",A18),SEARCH("]",CELL("имяфайла",A18))+1,20),База!$B$3:$B$5,),MONTH(A19))</f>
        <v>12550.30414677953</v>
      </c>
    </row>
    <row r="20" spans="1:4" ht="15">
      <c r="A20" s="20">
        <f t="shared" si="0"/>
        <v>43373</v>
      </c>
      <c r="B20" s="21">
        <v>0</v>
      </c>
      <c r="C20" s="29">
        <f ca="1">FV(База!$E$3,1+INT(_XLL.ДОЛЯГОДА(База!$F$2,A20)/0.5),0,-База!$C$3,0)*INDEX(База!$F$3:$Q$5,MATCH(MID(CELL("имяфайла",A19),SEARCH("]",CELL("имяфайла",A19))+1,20),База!$B$3:$B$5,),MONTH(A20))</f>
        <v>12457.564520909682</v>
      </c>
      <c r="D20" s="29">
        <f ca="1">FV(База!$E$3,1+_XLL.ДОЛЯГОДА(База!$F$2,A20)/0.5,0,-База!$C$3,0)*INDEX(База!$F$3:$Q$5,MATCH(MID(CELL("имяфайла",A19),SEARCH("]",CELL("имяфайла",A19))+1,20),База!$B$3:$B$5,),MONTH(A20))</f>
        <v>12595.375470243258</v>
      </c>
    </row>
    <row r="21" spans="1:4" ht="15">
      <c r="A21" s="20">
        <f t="shared" si="0"/>
        <v>43404</v>
      </c>
      <c r="B21" s="21">
        <v>0</v>
      </c>
      <c r="C21" s="29">
        <f ca="1">FV(База!$E$3,1+INT(_XLL.ДОЛЯГОДА(База!$F$2,A21)/0.5),0,-База!$C$3,0)*INDEX(База!$F$3:$Q$5,MATCH(MID(CELL("имяфайла",A20),SEARCH("]",CELL("имяфайла",A20))+1,20),База!$B$3:$B$5,),MONTH(A21))</f>
        <v>12457.564520909682</v>
      </c>
      <c r="D21" s="29">
        <f ca="1">FV(База!$E$3,1+_XLL.ДОЛЯГОДА(База!$F$2,A21)/0.5,0,-База!$C$3,0)*INDEX(База!$F$3:$Q$5,MATCH(MID(CELL("имяфайла",A20),SEARCH("]",CELL("имяфайла",A20))+1,20),База!$B$3:$B$5,),MONTH(A21))</f>
        <v>12643.734167484743</v>
      </c>
    </row>
    <row r="22" spans="1:4" ht="15">
      <c r="A22" s="20">
        <f t="shared" si="0"/>
        <v>43434</v>
      </c>
      <c r="B22" s="21">
        <v>0</v>
      </c>
      <c r="C22" s="29">
        <f ca="1">FV(База!$E$3,1+INT(_XLL.ДОЛЯГОДА(База!$F$2,A22)/0.5),0,-База!$C$3,0)*INDEX(База!$F$3:$Q$5,MATCH(MID(CELL("имяфайла",A21),SEARCH("]",CELL("имяфайла",A21))+1,20),База!$B$3:$B$5,),MONTH(A22))</f>
        <v>12457.564520909682</v>
      </c>
      <c r="D22" s="29">
        <f ca="1">FV(База!$E$3,1+_XLL.ДОЛЯГОДА(База!$F$2,A22)/0.5,0,-База!$C$3,0)*INDEX(База!$F$3:$Q$5,MATCH(MID(CELL("имяфайла",A21),SEARCH("]",CELL("имяфайла",A21))+1,20),База!$B$3:$B$5,),MONTH(A22))</f>
        <v>12689.141021835625</v>
      </c>
    </row>
    <row r="23" spans="1:4" ht="15">
      <c r="A23" s="20">
        <f t="shared" si="0"/>
        <v>43465</v>
      </c>
      <c r="B23" s="21">
        <v>0</v>
      </c>
      <c r="C23" s="29">
        <f ca="1">FV(База!$E$3,1+INT(_XLL.ДОЛЯГОДА(База!$F$2,A23)/0.5),0,-База!$C$3,0)*INDEX(База!$F$3:$Q$5,MATCH(MID(CELL("имяфайла",A22),SEARCH("]",CELL("имяфайла",A22))+1,20),База!$B$3:$B$5,),MONTH(A23))</f>
        <v>12737.85972263015</v>
      </c>
      <c r="D23" s="29">
        <f ca="1">FV(База!$E$3,1+_XLL.ДОЛЯГОДА(База!$F$2,A23)/0.5,0,-База!$C$3,0)*INDEX(База!$F$3:$Q$5,MATCH(MID(CELL("имяфайла",A22),SEARCH("]",CELL("имяфайла",A22))+1,20),База!$B$3:$B$5,),MONTH(A23))</f>
        <v>12737.85972263015</v>
      </c>
    </row>
    <row r="24" spans="1:4" ht="15">
      <c r="A24" s="20">
        <f t="shared" si="0"/>
        <v>43496</v>
      </c>
      <c r="B24" s="21">
        <v>0</v>
      </c>
      <c r="C24" s="29">
        <f ca="1">FV(База!$E$3,1+INT(_XLL.ДОЛЯГОДА(База!$F$2,A24)/0.5),0,-База!$C$3,0)*INDEX(База!$F$3:$Q$5,MATCH(MID(CELL("имяфайла",A23),SEARCH("]",CELL("имяфайла",A23))+1,20),База!$B$3:$B$5,),MONTH(A24))</f>
        <v>12737.85972263015</v>
      </c>
      <c r="D24" s="29">
        <f ca="1">FV(База!$E$3,1+_XLL.ДОЛЯГОДА(База!$F$2,A24)/0.5,0,-База!$C$3,0)*INDEX(База!$F$3:$Q$5,MATCH(MID(CELL("имяфайла",A23),SEARCH("]",CELL("имяфайла",A23))+1,20),База!$B$3:$B$5,),MONTH(A24))</f>
        <v>12785.184942198786</v>
      </c>
    </row>
    <row r="25" spans="1:4" ht="15">
      <c r="A25" s="20">
        <f t="shared" si="0"/>
        <v>43524</v>
      </c>
      <c r="B25" s="21">
        <v>0</v>
      </c>
      <c r="C25" s="29">
        <f ca="1">FV(База!$E$3,1+INT(_XLL.ДОЛЯГОДА(База!$F$2,A25)/0.5),0,-База!$C$3,0)*INDEX(База!$F$3:$Q$5,MATCH(MID(CELL("имяфайла",A24),SEARCH("]",CELL("имяфайла",A24))+1,20),База!$B$3:$B$5,),MONTH(A25))</f>
        <v>12737.85972263015</v>
      </c>
      <c r="D25" s="29">
        <f ca="1">FV(База!$E$3,1+_XLL.ДОЛЯГОДА(База!$F$2,A25)/0.5,0,-База!$C$3,0)*INDEX(База!$F$3:$Q$5,MATCH(MID(CELL("имяфайла",A24),SEARCH("]",CELL("имяфайла",A24))+1,20),База!$B$3:$B$5,),MONTH(A25))</f>
        <v>12827.92795442071</v>
      </c>
    </row>
    <row r="26" spans="1:4" ht="15">
      <c r="A26" s="20">
        <f t="shared" si="0"/>
        <v>43555</v>
      </c>
      <c r="B26" s="21">
        <v>0</v>
      </c>
      <c r="C26" s="29">
        <f ca="1">FV(База!$E$3,1+INT(_XLL.ДОЛЯГОДА(База!$F$2,A26)/0.5),0,-База!$C$3,0)*INDEX(База!$F$3:$Q$5,MATCH(MID(CELL("имяфайла",A25),SEARCH("]",CELL("имяфайла",A25))+1,20),База!$B$3:$B$5,),MONTH(A26))</f>
        <v>12737.85972263015</v>
      </c>
      <c r="D26" s="29">
        <f ca="1">FV(База!$E$3,1+_XLL.ДОЛЯГОДА(База!$F$2,A26)/0.5,0,-База!$C$3,0)*INDEX(База!$F$3:$Q$5,MATCH(MID(CELL("имяфайла",A25),SEARCH("]",CELL("имяфайла",A25))+1,20),База!$B$3:$B$5,),MONTH(A26))</f>
        <v>12880.363519538376</v>
      </c>
    </row>
    <row r="27" spans="1:4" ht="15">
      <c r="A27" s="20">
        <f t="shared" si="0"/>
        <v>43585</v>
      </c>
      <c r="B27" s="21">
        <v>0</v>
      </c>
      <c r="C27" s="29">
        <f ca="1">FV(База!$E$3,1+INT(_XLL.ДОЛЯГОДА(База!$F$2,A27)/0.5),0,-База!$C$3,0)*INDEX(База!$F$3:$Q$5,MATCH(MID(CELL("имяфайла",A26),SEARCH("]",CELL("имяфайла",A26))+1,20),База!$B$3:$B$5,),MONTH(A27))</f>
        <v>12737.85972263015</v>
      </c>
      <c r="D27" s="29">
        <f ca="1">FV(База!$E$3,1+_XLL.ДОЛЯГОДА(База!$F$2,A27)/0.5,0,-База!$C$3,0)*INDEX(База!$F$3:$Q$5,MATCH(MID(CELL("имяфайла",A26),SEARCH("]",CELL("имяфайла",A26))+1,20),База!$B$3:$B$5,),MONTH(A27))</f>
        <v>12926.620169873697</v>
      </c>
    </row>
    <row r="28" spans="1:4" ht="15">
      <c r="A28" s="20">
        <f t="shared" si="0"/>
        <v>43616</v>
      </c>
      <c r="B28" s="21">
        <v>0</v>
      </c>
      <c r="C28" s="29">
        <f ca="1">FV(База!$E$3,1+INT(_XLL.ДОЛЯГОДА(База!$F$2,A28)/0.5),0,-База!$C$3,0)*INDEX(База!$F$3:$Q$5,MATCH(MID(CELL("имяфайла",A27),SEARCH("]",CELL("имяфайла",A27))+1,20),База!$B$3:$B$5,),MONTH(A28))</f>
        <v>12737.85972263015</v>
      </c>
      <c r="D28" s="29">
        <f ca="1">FV(База!$E$3,1+_XLL.ДОЛЯГОДА(База!$F$2,A28)/0.5,0,-База!$C$3,0)*INDEX(База!$F$3:$Q$5,MATCH(MID(CELL("имяфайла",A27),SEARCH("]",CELL("имяфайла",A27))+1,20),База!$B$3:$B$5,),MONTH(A28))</f>
        <v>12976.250648347916</v>
      </c>
    </row>
    <row r="29" spans="1:4" ht="15">
      <c r="A29" s="20">
        <f t="shared" si="0"/>
        <v>43646</v>
      </c>
      <c r="B29" s="21">
        <v>0</v>
      </c>
      <c r="C29" s="29">
        <f ca="1">FV(База!$E$3,1+INT(_XLL.ДОЛЯГОДА(База!$F$2,A29)/0.5),0,-База!$C$3,0)*INDEX(База!$F$3:$Q$5,MATCH(MID(CELL("имяфайла",A28),SEARCH("]",CELL("имяфайла",A28))+1,20),База!$B$3:$B$5,),MONTH(A29))</f>
        <v>12737.85972263015</v>
      </c>
      <c r="D29" s="29">
        <f ca="1">FV(База!$E$3,1+_XLL.ДОЛЯГОДА(База!$F$2,A29)/0.5,0,-База!$C$3,0)*INDEX(База!$F$3:$Q$5,MATCH(MID(CELL("имяфайла",A28),SEARCH("]",CELL("имяфайла",A28))+1,20),База!$B$3:$B$5,),MONTH(A29))</f>
        <v>13022.851653668427</v>
      </c>
    </row>
    <row r="30" spans="1:4" ht="15">
      <c r="A30" s="20">
        <f t="shared" si="0"/>
        <v>43677</v>
      </c>
      <c r="B30" s="21">
        <v>0</v>
      </c>
      <c r="C30" s="29">
        <f ca="1">FV(База!$E$3,1+INT(_XLL.ДОЛЯГОДА(База!$F$2,A30)/0.5),0,-База!$C$3,0)*INDEX(База!$F$3:$Q$5,MATCH(MID(CELL("имяфайла",A29),SEARCH("]",CELL("имяфайла",A29))+1,20),База!$B$3:$B$5,),MONTH(A30))</f>
        <v>13024.461566389327</v>
      </c>
      <c r="D30" s="29">
        <f ca="1">FV(База!$E$3,1+_XLL.ДОЛЯГОДА(База!$F$2,A30)/0.5,0,-База!$C$3,0)*INDEX(База!$F$3:$Q$5,MATCH(MID(CELL("имяфайла",A29),SEARCH("]",CELL("имяфайла",A29))+1,20),База!$B$3:$B$5,),MONTH(A30))</f>
        <v>13072.85160339826</v>
      </c>
    </row>
    <row r="31" spans="1:4" ht="15">
      <c r="A31" s="20">
        <f t="shared" si="0"/>
        <v>43708</v>
      </c>
      <c r="B31" s="21">
        <v>0</v>
      </c>
      <c r="C31" s="29">
        <f ca="1">FV(База!$E$3,1+INT(_XLL.ДОЛЯГОДА(База!$F$2,A31)/0.5),0,-База!$C$3,0)*INDEX(База!$F$3:$Q$5,MATCH(MID(CELL("имяфайла",A30),SEARCH("]",CELL("имяфайла",A30))+1,20),База!$B$3:$B$5,),MONTH(A31))</f>
        <v>13024.461566389327</v>
      </c>
      <c r="D31" s="29">
        <f ca="1">FV(База!$E$3,1+_XLL.ДОЛЯГОДА(База!$F$2,A31)/0.5,0,-База!$C$3,0)*INDEX(База!$F$3:$Q$5,MATCH(MID(CELL("имяфайла",A30),SEARCH("]",CELL("имяфайла",A30))+1,20),База!$B$3:$B$5,),MONTH(A31))</f>
        <v>13121.421424858916</v>
      </c>
    </row>
    <row r="32" spans="1:4" ht="15">
      <c r="A32" s="20">
        <f t="shared" si="0"/>
        <v>43738</v>
      </c>
      <c r="B32" s="21">
        <v>0</v>
      </c>
      <c r="C32" s="29">
        <f ca="1">FV(База!$E$3,1+INT(_XLL.ДОЛЯГОДА(База!$F$2,A32)/0.5),0,-База!$C$3,0)*INDEX(База!$F$3:$Q$5,MATCH(MID(CELL("имяфайла",A31),SEARCH("]",CELL("имяфайла",A31))+1,20),База!$B$3:$B$5,),MONTH(A32))</f>
        <v>13024.461566389327</v>
      </c>
      <c r="D32" s="29">
        <f ca="1">FV(База!$E$3,1+_XLL.ДОЛЯГОДА(База!$F$2,A32)/0.5,0,-База!$C$3,0)*INDEX(База!$F$3:$Q$5,MATCH(MID(CELL("имяфайла",A31),SEARCH("]",CELL("имяфайла",A31))+1,20),База!$B$3:$B$5,),MONTH(A32))</f>
        <v>13168.543775236014</v>
      </c>
    </row>
    <row r="33" spans="1:4" ht="15">
      <c r="A33" s="20">
        <f t="shared" si="0"/>
        <v>43769</v>
      </c>
      <c r="B33" s="21">
        <v>0</v>
      </c>
      <c r="C33" s="29">
        <f ca="1">FV(База!$E$3,1+INT(_XLL.ДОЛЯГОДА(База!$F$2,A33)/0.5),0,-База!$C$3,0)*INDEX(База!$F$3:$Q$5,MATCH(MID(CELL("имяфайла",A32),SEARCH("]",CELL("имяфайла",A32))+1,20),База!$B$3:$B$5,),MONTH(A33))</f>
        <v>13024.461566389327</v>
      </c>
      <c r="D33" s="29">
        <f ca="1">FV(База!$E$3,1+_XLL.ДОЛЯГОДА(База!$F$2,A33)/0.5,0,-База!$C$3,0)*INDEX(База!$F$3:$Q$5,MATCH(MID(CELL("имяфайла",A32),SEARCH("]",CELL("имяфайла",A32))+1,20),База!$B$3:$B$5,),MONTH(A33))</f>
        <v>13219.103095443845</v>
      </c>
    </row>
    <row r="34" spans="1:4" ht="15">
      <c r="A34" s="20">
        <f t="shared" si="0"/>
        <v>43799</v>
      </c>
      <c r="B34" s="21">
        <v>0</v>
      </c>
      <c r="C34" s="29">
        <f ca="1">FV(База!$E$3,1+INT(_XLL.ДОЛЯГОДА(База!$F$2,A34)/0.5),0,-База!$C$3,0)*INDEX(База!$F$3:$Q$5,MATCH(MID(CELL("имяфайла",A33),SEARCH("]",CELL("имяфайла",A33))+1,20),База!$B$3:$B$5,),MONTH(A34))</f>
        <v>13024.461566389327</v>
      </c>
      <c r="D34" s="29">
        <f ca="1">FV(База!$E$3,1+_XLL.ДОЛЯГОДА(База!$F$2,A34)/0.5,0,-База!$C$3,0)*INDEX(База!$F$3:$Q$5,MATCH(MID(CELL("имяфайла",A33),SEARCH("]",CELL("имяфайла",A33))+1,20),База!$B$3:$B$5,),MONTH(A34))</f>
        <v>13266.576245460534</v>
      </c>
    </row>
    <row r="35" spans="1:4" ht="15">
      <c r="A35" s="20">
        <f t="shared" si="0"/>
        <v>43830</v>
      </c>
      <c r="B35" s="21">
        <v>0</v>
      </c>
      <c r="C35" s="29">
        <f ca="1">FV(База!$E$3,1+INT(_XLL.ДОЛЯГОДА(База!$F$2,A35)/0.5),0,-База!$C$3,0)*INDEX(База!$F$3:$Q$5,MATCH(MID(CELL("имяфайла",A34),SEARCH("]",CELL("имяфайла",A34))+1,20),База!$B$3:$B$5,),MONTH(A35))</f>
        <v>13317.511951633085</v>
      </c>
      <c r="D35" s="29">
        <f ca="1">FV(База!$E$3,1+_XLL.ДОЛЯГОДА(База!$F$2,A35)/0.5,0,-База!$C$3,0)*INDEX(База!$F$3:$Q$5,MATCH(MID(CELL("имяфайла",A34),SEARCH("]",CELL("имяфайла",A34))+1,20),База!$B$3:$B$5,),MONTH(A35))</f>
        <v>13317.511951633085</v>
      </c>
    </row>
    <row r="36" spans="1:4" ht="15">
      <c r="A36" s="20">
        <f t="shared" si="0"/>
        <v>43861</v>
      </c>
      <c r="B36" s="21">
        <v>0</v>
      </c>
      <c r="C36" s="29">
        <f ca="1">FV(База!$E$3,1+INT(_XLL.ДОЛЯГОДА(База!$F$2,A36)/0.5),0,-База!$C$3,0)*INDEX(База!$F$3:$Q$5,MATCH(MID(CELL("имяфайла",A35),SEARCH("]",CELL("имяфайла",A35))+1,20),База!$B$3:$B$5,),MONTH(A36))</f>
        <v>13317.511951633085</v>
      </c>
      <c r="D36" s="29">
        <f ca="1">FV(База!$E$3,1+_XLL.ДОЛЯГОДА(База!$F$2,A36)/0.5,0,-База!$C$3,0)*INDEX(База!$F$3:$Q$5,MATCH(MID(CELL("имяфайла",A35),SEARCH("]",CELL("имяфайла",A35))+1,20),База!$B$3:$B$5,),MONTH(A36))</f>
        <v>13366.990764474718</v>
      </c>
    </row>
    <row r="37" spans="1:4" ht="15">
      <c r="A37" s="20">
        <f t="shared" si="0"/>
        <v>43890</v>
      </c>
      <c r="B37" s="21">
        <v>0</v>
      </c>
      <c r="C37" s="29">
        <f ca="1">FV(База!$E$3,1+INT(_XLL.ДОЛЯГОДА(База!$F$2,A37)/0.5),0,-База!$C$3,0)*INDEX(База!$F$3:$Q$5,MATCH(MID(CELL("имяфайла",A36),SEARCH("]",CELL("имяфайла",A36))+1,20),База!$B$3:$B$5,),MONTH(A37))</f>
        <v>13317.511951633085</v>
      </c>
      <c r="D37" s="29">
        <f ca="1">FV(База!$E$3,1+_XLL.ДОЛЯГОДА(База!$F$2,A37)/0.5,0,-База!$C$3,0)*INDEX(База!$F$3:$Q$5,MATCH(MID(CELL("имяфайла",A36),SEARCH("]",CELL("имяфайла",A36))+1,20),База!$B$3:$B$5,),MONTH(A37))</f>
        <v>13413.336831265606</v>
      </c>
    </row>
    <row r="38" spans="1:4" ht="15">
      <c r="A38" s="20">
        <f t="shared" si="0"/>
        <v>43921</v>
      </c>
      <c r="B38" s="21">
        <v>0</v>
      </c>
      <c r="C38" s="29">
        <f ca="1">FV(База!$E$3,1+INT(_XLL.ДОЛЯГОДА(База!$F$2,A38)/0.5),0,-База!$C$3,0)*INDEX(База!$F$3:$Q$5,MATCH(MID(CELL("имяфайла",A37),SEARCH("]",CELL("имяфайла",A37))+1,20),База!$B$3:$B$5,),MONTH(A38))</f>
        <v>13317.511951633085</v>
      </c>
      <c r="D38" s="29">
        <f ca="1">FV(База!$E$3,1+_XLL.ДОЛЯГОДА(База!$F$2,A38)/0.5,0,-База!$C$3,0)*INDEX(База!$F$3:$Q$5,MATCH(MID(CELL("имяфайла",A37),SEARCH("]",CELL("имяфайла",A37))+1,20),База!$B$3:$B$5,),MONTH(A38))</f>
        <v>13466.500561949366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3.57421875" style="0" bestFit="1" customWidth="1"/>
    <col min="2" max="2" width="29.00390625" style="0" customWidth="1"/>
    <col min="3" max="3" width="26.28125" style="0" customWidth="1"/>
    <col min="4" max="4" width="32.421875" style="0" customWidth="1"/>
  </cols>
  <sheetData>
    <row r="1" spans="1:4" ht="15">
      <c r="A1" s="22" t="s">
        <v>9</v>
      </c>
      <c r="B1" s="23" t="s">
        <v>10</v>
      </c>
      <c r="C1" t="s">
        <v>11</v>
      </c>
      <c r="D1" t="s">
        <v>12</v>
      </c>
    </row>
    <row r="2" spans="1:4" ht="15">
      <c r="A2" s="20">
        <f>_XLL.КОНМЕСЯЦА(База!D5,9)</f>
        <v>42947</v>
      </c>
      <c r="B2" s="21">
        <v>0</v>
      </c>
      <c r="C2" s="29">
        <f ca="1">FV(База!$E$3,1+INT(_XLL.ДОЛЯГОДА(База!$F$2,A2)/0.5),0,-База!$C$3,0)*INDEX(База!$F$3:$Q$5,MATCH(MID(CELL("имяфайла",A1),SEARCH("]",CELL("имяфайла",A1))+1,20),База!$B$3:$B$5,),MONTH(A2))</f>
        <v>17873.012984249995</v>
      </c>
      <c r="D2" s="29">
        <f ca="1">FV(База!$E$3,1+_XLL.ДОЛЯГОДА(База!$F$2,A2)/0.5,0,-База!$C$3,0)*INDEX(База!$F$3:$Q$5,MATCH(MID(CELL("имяфайла",A1),SEARCH("]",CELL("имяфайла",A1))+1,20),База!$B$3:$B$5,),MONTH(A2))</f>
        <v>17939.41693925117</v>
      </c>
    </row>
    <row r="3" spans="1:4" ht="15">
      <c r="A3" s="20">
        <f>_XLL.КОНМЕСЯЦА(A2,1)</f>
        <v>42978</v>
      </c>
      <c r="B3" s="21">
        <v>0</v>
      </c>
      <c r="C3" s="29">
        <f ca="1">FV(База!$E$3,1+INT(_XLL.ДОЛЯГОДА(База!$F$2,A3)/0.5),0,-База!$C$3,0)*INDEX(База!$F$3:$Q$5,MATCH(MID(CELL("имяфайла",A2),SEARCH("]",CELL("имяфайла",A2))+1,20),База!$B$3:$B$5,),MONTH(A3))</f>
        <v>0</v>
      </c>
      <c r="D3" s="29">
        <f ca="1">FV(База!$E$3,1+_XLL.ДОЛЯГОДА(База!$F$2,A3)/0.5,0,-База!$C$3,0)*INDEX(База!$F$3:$Q$5,MATCH(MID(CELL("имяфайла",A2),SEARCH("]",CELL("имяфайла",A2))+1,20),База!$B$3:$B$5,),MONTH(A3))</f>
        <v>0</v>
      </c>
    </row>
    <row r="4" spans="1:4" ht="15">
      <c r="A4" s="20">
        <f aca="true" t="shared" si="0" ref="A4:A38">_XLL.КОНМЕСЯЦА(A3,1)</f>
        <v>43008</v>
      </c>
      <c r="B4" s="21">
        <v>0</v>
      </c>
      <c r="C4" s="29">
        <f ca="1">FV(База!$E$3,1+INT(_XLL.ДОЛЯГОДА(База!$F$2,A4)/0.5),0,-База!$C$3,0)*INDEX(База!$F$3:$Q$5,MATCH(MID(CELL("имяфайла",A3),SEARCH("]",CELL("имяфайла",A3))+1,20),База!$B$3:$B$5,),MONTH(A4))</f>
        <v>17873.012984249995</v>
      </c>
      <c r="D4" s="29">
        <f ca="1">FV(База!$E$3,1+_XLL.ДОЛЯГОДА(База!$F$2,A4)/0.5,0,-База!$C$3,0)*INDEX(База!$F$3:$Q$5,MATCH(MID(CELL("имяфайла",A3),SEARCH("]",CELL("имяфайла",A3))+1,20),База!$B$3:$B$5,),MONTH(A4))</f>
        <v>18070.73195914887</v>
      </c>
    </row>
    <row r="5" spans="1:4" ht="15">
      <c r="A5" s="20">
        <f t="shared" si="0"/>
        <v>43039</v>
      </c>
      <c r="B5" s="21">
        <v>0</v>
      </c>
      <c r="C5" s="29">
        <f ca="1">FV(База!$E$3,1+INT(_XLL.ДОЛЯГОДА(База!$F$2,A5)/0.5),0,-База!$C$3,0)*INDEX(База!$F$3:$Q$5,MATCH(MID(CELL("имяфайла",A4),SEARCH("]",CELL("имяфайла",A4))+1,20),База!$B$3:$B$5,),MONTH(A5))</f>
        <v>0</v>
      </c>
      <c r="D5" s="29">
        <f ca="1">FV(База!$E$3,1+_XLL.ДОЛЯГОДА(База!$F$2,A5)/0.5,0,-База!$C$3,0)*INDEX(База!$F$3:$Q$5,MATCH(MID(CELL("имяфайла",A4),SEARCH("]",CELL("имяфайла",A4))+1,20),База!$B$3:$B$5,),MONTH(A5))</f>
        <v>0</v>
      </c>
    </row>
    <row r="6" spans="1:4" ht="15">
      <c r="A6" s="20">
        <f t="shared" si="0"/>
        <v>43069</v>
      </c>
      <c r="B6" s="21">
        <v>0</v>
      </c>
      <c r="C6" s="29">
        <f ca="1">FV(База!$E$3,1+INT(_XLL.ДОЛЯГОДА(База!$F$2,A6)/0.5),0,-База!$C$3,0)*INDEX(База!$F$3:$Q$5,MATCH(MID(CELL("имяфайла",A5),SEARCH("]",CELL("имяфайла",A5))+1,20),База!$B$3:$B$5,),MONTH(A6))</f>
        <v>17873.012984249995</v>
      </c>
      <c r="D6" s="29">
        <f ca="1">FV(База!$E$3,1+_XLL.ДОЛЯГОДА(База!$F$2,A6)/0.5,0,-База!$C$3,0)*INDEX(База!$F$3:$Q$5,MATCH(MID(CELL("имяфайла",A5),SEARCH("]",CELL("имяфайла",A5))+1,20),База!$B$3:$B$5,),MONTH(A6))</f>
        <v>18205.258488654123</v>
      </c>
    </row>
    <row r="7" spans="1:4" ht="15">
      <c r="A7" s="20">
        <f t="shared" si="0"/>
        <v>43100</v>
      </c>
      <c r="B7" s="21">
        <v>0</v>
      </c>
      <c r="C7" s="29">
        <f ca="1">FV(База!$E$3,1+INT(_XLL.ДОЛЯГОДА(База!$F$2,A7)/0.5),0,-База!$C$3,0)*INDEX(База!$F$3:$Q$5,MATCH(MID(CELL("имяфайла",A6),SEARCH("]",CELL("имяфайла",A6))+1,20),База!$B$3:$B$5,),MONTH(A7))</f>
        <v>0</v>
      </c>
      <c r="D7" s="29">
        <f ca="1">FV(База!$E$3,1+_XLL.ДОЛЯГОДА(База!$F$2,A7)/0.5,0,-База!$C$3,0)*INDEX(База!$F$3:$Q$5,MATCH(MID(CELL("имяфайла",A6),SEARCH("]",CELL("имяфайла",A6))+1,20),База!$B$3:$B$5,),MONTH(A7))</f>
        <v>0</v>
      </c>
    </row>
    <row r="8" spans="1:4" ht="15">
      <c r="A8" s="20">
        <f t="shared" si="0"/>
        <v>43131</v>
      </c>
      <c r="B8" s="21">
        <v>0</v>
      </c>
      <c r="C8" s="29">
        <f ca="1">FV(База!$E$3,1+INT(_XLL.ДОЛЯГОДА(База!$F$2,A8)/0.5),0,-База!$C$3,0)*INDEX(База!$F$3:$Q$5,MATCH(MID(CELL("имяфайла",A7),SEARCH("]",CELL("имяфайла",A7))+1,20),База!$B$3:$B$5,),MONTH(A8))</f>
        <v>18275.15577639562</v>
      </c>
      <c r="D8" s="29">
        <f ca="1">FV(База!$E$3,1+_XLL.ДОЛЯГОДА(База!$F$2,A8)/0.5,0,-База!$C$3,0)*INDEX(База!$F$3:$Q$5,MATCH(MID(CELL("имяфайла",A7),SEARCH("]",CELL("имяфайла",A7))+1,20),База!$B$3:$B$5,),MONTH(A8))</f>
        <v>18343.053820384317</v>
      </c>
    </row>
    <row r="9" spans="1:4" ht="15">
      <c r="A9" s="20">
        <f t="shared" si="0"/>
        <v>43159</v>
      </c>
      <c r="B9" s="21">
        <v>0</v>
      </c>
      <c r="C9" s="29">
        <f ca="1">FV(База!$E$3,1+INT(_XLL.ДОЛЯГОДА(База!$F$2,A9)/0.5),0,-База!$C$3,0)*INDEX(База!$F$3:$Q$5,MATCH(MID(CELL("имяфайла",A8),SEARCH("]",CELL("имяфайла",A8))+1,20),База!$B$3:$B$5,),MONTH(A9))</f>
        <v>0</v>
      </c>
      <c r="D9" s="29">
        <f ca="1">FV(База!$E$3,1+_XLL.ДОЛЯГОДА(База!$F$2,A9)/0.5,0,-База!$C$3,0)*INDEX(База!$F$3:$Q$5,MATCH(MID(CELL("имяфайла",A8),SEARCH("]",CELL("имяфайла",A8))+1,20),База!$B$3:$B$5,),MONTH(A9))</f>
        <v>0</v>
      </c>
    </row>
    <row r="10" spans="1:4" ht="15">
      <c r="A10" s="20">
        <f t="shared" si="0"/>
        <v>43190</v>
      </c>
      <c r="B10" s="21">
        <v>0</v>
      </c>
      <c r="C10" s="29">
        <f ca="1">FV(База!$E$3,1+INT(_XLL.ДОЛЯГОДА(База!$F$2,A10)/0.5),0,-База!$C$3,0)*INDEX(База!$F$3:$Q$5,MATCH(MID(CELL("имяфайла",A9),SEARCH("]",CELL("имяфайла",A9))+1,20),База!$B$3:$B$5,),MONTH(A10))</f>
        <v>18275.15577639562</v>
      </c>
      <c r="D10" s="29">
        <f ca="1">FV(База!$E$3,1+_XLL.ДОЛЯГОДА(База!$F$2,A10)/0.5,0,-База!$C$3,0)*INDEX(База!$F$3:$Q$5,MATCH(MID(CELL("имяфайла",A9),SEARCH("]",CELL("имяфайла",A9))+1,20),База!$B$3:$B$5,),MONTH(A10))</f>
        <v>18479.60763439488</v>
      </c>
    </row>
    <row r="11" spans="1:4" ht="15">
      <c r="A11" s="20">
        <f t="shared" si="0"/>
        <v>43220</v>
      </c>
      <c r="B11" s="21">
        <v>0</v>
      </c>
      <c r="C11" s="29">
        <f ca="1">FV(База!$E$3,1+INT(_XLL.ДОЛЯГОДА(База!$F$2,A11)/0.5),0,-База!$C$3,0)*INDEX(База!$F$3:$Q$5,MATCH(MID(CELL("имяфайла",A10),SEARCH("]",CELL("имяфайла",A10))+1,20),База!$B$3:$B$5,),MONTH(A11))</f>
        <v>0</v>
      </c>
      <c r="D11" s="29">
        <f ca="1">FV(База!$E$3,1+_XLL.ДОЛЯГОДА(База!$F$2,A11)/0.5,0,-База!$C$3,0)*INDEX(База!$F$3:$Q$5,MATCH(MID(CELL("имяфайла",A10),SEARCH("]",CELL("имяфайла",A10))+1,20),База!$B$3:$B$5,),MONTH(A11))</f>
        <v>0</v>
      </c>
    </row>
    <row r="12" spans="1:4" ht="15">
      <c r="A12" s="20">
        <f t="shared" si="0"/>
        <v>43251</v>
      </c>
      <c r="B12" s="21">
        <v>0</v>
      </c>
      <c r="C12" s="29">
        <f ca="1">FV(База!$E$3,1+INT(_XLL.ДОЛЯГОДА(База!$F$2,A12)/0.5),0,-База!$C$3,0)*INDEX(База!$F$3:$Q$5,MATCH(MID(CELL("имяфайла",A11),SEARCH("]",CELL("имяфайла",A11))+1,20),База!$B$3:$B$5,),MONTH(A12))</f>
        <v>18275.15577639562</v>
      </c>
      <c r="D12" s="29">
        <f ca="1">FV(База!$E$3,1+_XLL.ДОЛЯГОДА(База!$F$2,A12)/0.5,0,-База!$C$3,0)*INDEX(База!$F$3:$Q$5,MATCH(MID(CELL("имяфайла",A11),SEARCH("]",CELL("имяфайла",A11))+1,20),База!$B$3:$B$5,),MONTH(A12))</f>
        <v>18617.17801545603</v>
      </c>
    </row>
    <row r="13" spans="1:4" ht="15">
      <c r="A13" s="20">
        <f t="shared" si="0"/>
        <v>43281</v>
      </c>
      <c r="B13" s="21">
        <v>0</v>
      </c>
      <c r="C13" s="29">
        <f ca="1">FV(База!$E$3,1+INT(_XLL.ДОЛЯГОДА(База!$F$2,A13)/0.5),0,-База!$C$3,0)*INDEX(База!$F$3:$Q$5,MATCH(MID(CELL("имяфайла",A12),SEARCH("]",CELL("имяфайла",A12))+1,20),База!$B$3:$B$5,),MONTH(A13))</f>
        <v>0</v>
      </c>
      <c r="D13" s="29">
        <f ca="1">FV(База!$E$3,1+_XLL.ДОЛЯГОДА(База!$F$2,A13)/0.5,0,-База!$C$3,0)*INDEX(База!$F$3:$Q$5,MATCH(MID(CELL("имяфайла",A12),SEARCH("]",CELL("имяфайла",A12))+1,20),База!$B$3:$B$5,),MONTH(A13))</f>
        <v>0</v>
      </c>
    </row>
    <row r="14" spans="1:4" ht="15">
      <c r="A14" s="20">
        <f t="shared" si="0"/>
        <v>43312</v>
      </c>
      <c r="B14" s="21">
        <v>0</v>
      </c>
      <c r="C14" s="29">
        <f ca="1">FV(База!$E$3,1+INT(_XLL.ДОЛЯГОДА(База!$F$2,A14)/0.5),0,-База!$C$3,0)*INDEX(База!$F$3:$Q$5,MATCH(MID(CELL("имяфайла",A13),SEARCH("]",CELL("имяфайла",A13))+1,20),База!$B$3:$B$5,),MONTH(A14))</f>
        <v>18686.346781364522</v>
      </c>
      <c r="D14" s="29">
        <f ca="1">FV(База!$E$3,1+_XLL.ДОЛЯГОДА(База!$F$2,A14)/0.5,0,-База!$C$3,0)*INDEX(База!$F$3:$Q$5,MATCH(MID(CELL("имяфайла",A13),SEARCH("]",CELL("имяфайла",A13))+1,20),База!$B$3:$B$5,),MONTH(A14))</f>
        <v>18755.772531342962</v>
      </c>
    </row>
    <row r="15" spans="1:4" ht="15">
      <c r="A15" s="20">
        <f t="shared" si="0"/>
        <v>43343</v>
      </c>
      <c r="B15" s="21">
        <v>0</v>
      </c>
      <c r="C15" s="29">
        <f ca="1">FV(База!$E$3,1+INT(_XLL.ДОЛЯГОДА(База!$F$2,A15)/0.5),0,-База!$C$3,0)*INDEX(База!$F$3:$Q$5,MATCH(MID(CELL("имяфайла",A14),SEARCH("]",CELL("имяфайла",A14))+1,20),База!$B$3:$B$5,),MONTH(A15))</f>
        <v>0</v>
      </c>
      <c r="D15" s="29">
        <f ca="1">FV(База!$E$3,1+_XLL.ДОЛЯГОДА(База!$F$2,A15)/0.5,0,-База!$C$3,0)*INDEX(База!$F$3:$Q$5,MATCH(MID(CELL("имяфайла",A14),SEARCH("]",CELL("имяфайла",A14))+1,20),База!$B$3:$B$5,),MONTH(A15))</f>
        <v>0</v>
      </c>
    </row>
    <row r="16" spans="1:4" ht="15">
      <c r="A16" s="20">
        <f t="shared" si="0"/>
        <v>43373</v>
      </c>
      <c r="B16" s="21">
        <v>0</v>
      </c>
      <c r="C16" s="29">
        <f ca="1">FV(База!$E$3,1+INT(_XLL.ДОЛЯГОДА(База!$F$2,A16)/0.5),0,-База!$C$3,0)*INDEX(База!$F$3:$Q$5,MATCH(MID(CELL("имяфайла",A15),SEARCH("]",CELL("имяфайла",A15))+1,20),База!$B$3:$B$5,),MONTH(A16))</f>
        <v>18686.346781364522</v>
      </c>
      <c r="D16" s="29">
        <f ca="1">FV(База!$E$3,1+_XLL.ДОЛЯГОДА(База!$F$2,A16)/0.5,0,-База!$C$3,0)*INDEX(База!$F$3:$Q$5,MATCH(MID(CELL("имяфайла",A15),SEARCH("]",CELL("имяфайла",A15))+1,20),База!$B$3:$B$5,),MONTH(A16))</f>
        <v>18893.063205364888</v>
      </c>
    </row>
    <row r="17" spans="1:4" ht="15">
      <c r="A17" s="20">
        <f t="shared" si="0"/>
        <v>43404</v>
      </c>
      <c r="B17" s="21">
        <v>0</v>
      </c>
      <c r="C17" s="29">
        <f ca="1">FV(База!$E$3,1+INT(_XLL.ДОЛЯГОДА(База!$F$2,A17)/0.5),0,-База!$C$3,0)*INDEX(База!$F$3:$Q$5,MATCH(MID(CELL("имяфайла",A16),SEARCH("]",CELL("имяфайла",A16))+1,20),База!$B$3:$B$5,),MONTH(A17))</f>
        <v>0</v>
      </c>
      <c r="D17" s="29">
        <f ca="1">FV(База!$E$3,1+_XLL.ДОЛЯГОДА(База!$F$2,A17)/0.5,0,-База!$C$3,0)*INDEX(База!$F$3:$Q$5,MATCH(MID(CELL("имяфайла",A16),SEARCH("]",CELL("имяфайла",A16))+1,20),База!$B$3:$B$5,),MONTH(A17))</f>
        <v>0</v>
      </c>
    </row>
    <row r="18" spans="1:4" ht="15">
      <c r="A18" s="20">
        <f t="shared" si="0"/>
        <v>43434</v>
      </c>
      <c r="B18" s="21">
        <v>0</v>
      </c>
      <c r="C18" s="29">
        <f ca="1">FV(База!$E$3,1+INT(_XLL.ДОЛЯГОДА(База!$F$2,A18)/0.5),0,-База!$C$3,0)*INDEX(База!$F$3:$Q$5,MATCH(MID(CELL("имяфайла",A17),SEARCH("]",CELL("имяфайла",A17))+1,20),База!$B$3:$B$5,),MONTH(A18))</f>
        <v>18686.346781364522</v>
      </c>
      <c r="D18" s="29">
        <f ca="1">FV(База!$E$3,1+_XLL.ДОЛЯГОДА(База!$F$2,A18)/0.5,0,-База!$C$3,0)*INDEX(База!$F$3:$Q$5,MATCH(MID(CELL("имяфайла",A17),SEARCH("]",CELL("имяфайла",A17))+1,20),База!$B$3:$B$5,),MONTH(A18))</f>
        <v>19033.711532753437</v>
      </c>
    </row>
    <row r="19" spans="1:4" ht="15">
      <c r="A19" s="20">
        <f t="shared" si="0"/>
        <v>43465</v>
      </c>
      <c r="B19" s="21">
        <v>0</v>
      </c>
      <c r="C19" s="29">
        <f ca="1">FV(База!$E$3,1+INT(_XLL.ДОЛЯГОДА(База!$F$2,A19)/0.5),0,-База!$C$3,0)*INDEX(База!$F$3:$Q$5,MATCH(MID(CELL("имяфайла",A18),SEARCH("]",CELL("имяфайла",A18))+1,20),База!$B$3:$B$5,),MONTH(A19))</f>
        <v>0</v>
      </c>
      <c r="D19" s="29">
        <f ca="1">FV(База!$E$3,1+_XLL.ДОЛЯГОДА(База!$F$2,A19)/0.5,0,-База!$C$3,0)*INDEX(База!$F$3:$Q$5,MATCH(MID(CELL("имяфайла",A18),SEARCH("]",CELL("имяфайла",A18))+1,20),База!$B$3:$B$5,),MONTH(A19))</f>
        <v>0</v>
      </c>
    </row>
    <row r="20" spans="1:4" ht="15">
      <c r="A20" s="20">
        <f t="shared" si="0"/>
        <v>43496</v>
      </c>
      <c r="B20" s="21">
        <v>0</v>
      </c>
      <c r="C20" s="29">
        <f ca="1">FV(База!$E$3,1+INT(_XLL.ДОЛЯГОДА(База!$F$2,A20)/0.5),0,-База!$C$3,0)*INDEX(База!$F$3:$Q$5,MATCH(MID(CELL("имяфайла",A19),SEARCH("]",CELL("имяфайла",A19))+1,20),База!$B$3:$B$5,),MONTH(A20))</f>
        <v>19106.789583945225</v>
      </c>
      <c r="D20" s="29">
        <f ca="1">FV(База!$E$3,1+_XLL.ДОЛЯГОДА(База!$F$2,A20)/0.5,0,-База!$C$3,0)*INDEX(База!$F$3:$Q$5,MATCH(MID(CELL("имяфайла",A19),SEARCH("]",CELL("имяфайла",A19))+1,20),База!$B$3:$B$5,),MONTH(A20))</f>
        <v>19177.77741329818</v>
      </c>
    </row>
    <row r="21" spans="1:4" ht="15">
      <c r="A21" s="20">
        <f t="shared" si="0"/>
        <v>43524</v>
      </c>
      <c r="B21" s="21">
        <v>0</v>
      </c>
      <c r="C21" s="29">
        <f ca="1">FV(База!$E$3,1+INT(_XLL.ДОЛЯГОДА(База!$F$2,A21)/0.5),0,-База!$C$3,0)*INDEX(База!$F$3:$Q$5,MATCH(MID(CELL("имяфайла",A20),SEARCH("]",CELL("имяфайла",A20))+1,20),База!$B$3:$B$5,),MONTH(A21))</f>
        <v>0</v>
      </c>
      <c r="D21" s="29">
        <f ca="1">FV(База!$E$3,1+_XLL.ДОЛЯГОДА(База!$F$2,A21)/0.5,0,-База!$C$3,0)*INDEX(База!$F$3:$Q$5,MATCH(MID(CELL("имяфайла",A20),SEARCH("]",CELL("имяфайла",A20))+1,20),База!$B$3:$B$5,),MONTH(A21))</f>
        <v>0</v>
      </c>
    </row>
    <row r="22" spans="1:4" ht="15">
      <c r="A22" s="20">
        <f t="shared" si="0"/>
        <v>43555</v>
      </c>
      <c r="B22" s="21">
        <v>0</v>
      </c>
      <c r="C22" s="29">
        <f ca="1">FV(База!$E$3,1+INT(_XLL.ДОЛЯГОДА(База!$F$2,A22)/0.5),0,-База!$C$3,0)*INDEX(База!$F$3:$Q$5,MATCH(MID(CELL("имяфайла",A21),SEARCH("]",CELL("имяфайла",A21))+1,20),База!$B$3:$B$5,),MONTH(A22))</f>
        <v>19106.789583945225</v>
      </c>
      <c r="D22" s="29">
        <f ca="1">FV(База!$E$3,1+_XLL.ДОЛЯГОДА(База!$F$2,A22)/0.5,0,-База!$C$3,0)*INDEX(База!$F$3:$Q$5,MATCH(MID(CELL("имяфайла",A21),SEARCH("]",CELL("имяфайла",A21))+1,20),База!$B$3:$B$5,),MONTH(A22))</f>
        <v>19320.545279307564</v>
      </c>
    </row>
    <row r="23" spans="1:4" ht="15">
      <c r="A23" s="20">
        <f t="shared" si="0"/>
        <v>43585</v>
      </c>
      <c r="B23" s="21">
        <v>0</v>
      </c>
      <c r="C23" s="29">
        <f ca="1">FV(База!$E$3,1+INT(_XLL.ДОЛЯГОДА(База!$F$2,A23)/0.5),0,-База!$C$3,0)*INDEX(База!$F$3:$Q$5,MATCH(MID(CELL("имяфайла",A22),SEARCH("]",CELL("имяфайла",A22))+1,20),База!$B$3:$B$5,),MONTH(A23))</f>
        <v>0</v>
      </c>
      <c r="D23" s="29">
        <f ca="1">FV(База!$E$3,1+_XLL.ДОЛЯГОДА(База!$F$2,A23)/0.5,0,-База!$C$3,0)*INDEX(База!$F$3:$Q$5,MATCH(MID(CELL("имяфайла",A22),SEARCH("]",CELL("имяфайла",A22))+1,20),База!$B$3:$B$5,),MONTH(A23))</f>
        <v>0</v>
      </c>
    </row>
    <row r="24" spans="1:4" ht="15">
      <c r="A24" s="20">
        <f t="shared" si="0"/>
        <v>43616</v>
      </c>
      <c r="B24" s="21">
        <v>0</v>
      </c>
      <c r="C24" s="29">
        <f ca="1">FV(База!$E$3,1+INT(_XLL.ДОЛЯГОДА(База!$F$2,A24)/0.5),0,-База!$C$3,0)*INDEX(База!$F$3:$Q$5,MATCH(MID(CELL("имяфайла",A23),SEARCH("]",CELL("имяфайла",A23))+1,20),База!$B$3:$B$5,),MONTH(A24))</f>
        <v>19106.789583945225</v>
      </c>
      <c r="D24" s="29">
        <f ca="1">FV(База!$E$3,1+_XLL.ДОЛЯГОДА(База!$F$2,A24)/0.5,0,-База!$C$3,0)*INDEX(База!$F$3:$Q$5,MATCH(MID(CELL("имяфайла",A23),SEARCH("]",CELL("имяфайла",A23))+1,20),База!$B$3:$B$5,),MONTH(A24))</f>
        <v>19464.375972521873</v>
      </c>
    </row>
    <row r="25" spans="1:4" ht="15">
      <c r="A25" s="20">
        <f t="shared" si="0"/>
        <v>43646</v>
      </c>
      <c r="B25" s="21">
        <v>0</v>
      </c>
      <c r="C25" s="29">
        <f ca="1">FV(База!$E$3,1+INT(_XLL.ДОЛЯГОДА(База!$F$2,A25)/0.5),0,-База!$C$3,0)*INDEX(База!$F$3:$Q$5,MATCH(MID(CELL("имяфайла",A24),SEARCH("]",CELL("имяфайла",A24))+1,20),База!$B$3:$B$5,),MONTH(A25))</f>
        <v>0</v>
      </c>
      <c r="D25" s="29">
        <f ca="1">FV(База!$E$3,1+_XLL.ДОЛЯГОДА(База!$F$2,A25)/0.5,0,-База!$C$3,0)*INDEX(База!$F$3:$Q$5,MATCH(MID(CELL("имяфайла",A24),SEARCH("]",CELL("имяфайла",A24))+1,20),База!$B$3:$B$5,),MONTH(A25))</f>
        <v>0</v>
      </c>
    </row>
    <row r="26" spans="1:4" ht="15">
      <c r="A26" s="20">
        <f t="shared" si="0"/>
        <v>43677</v>
      </c>
      <c r="B26" s="21">
        <v>0</v>
      </c>
      <c r="C26" s="29">
        <f ca="1">FV(База!$E$3,1+INT(_XLL.ДОЛЯГОДА(База!$F$2,A26)/0.5),0,-База!$C$3,0)*INDEX(База!$F$3:$Q$5,MATCH(MID(CELL("имяфайла",A25),SEARCH("]",CELL("имяфайла",A25))+1,20),База!$B$3:$B$5,),MONTH(A26))</f>
        <v>19536.69234958399</v>
      </c>
      <c r="D26" s="29">
        <f ca="1">FV(База!$E$3,1+_XLL.ДОЛЯГОДА(База!$F$2,A26)/0.5,0,-База!$C$3,0)*INDEX(База!$F$3:$Q$5,MATCH(MID(CELL("имяфайла",A25),SEARCH("]",CELL("имяфайла",A25))+1,20),База!$B$3:$B$5,),MONTH(A26))</f>
        <v>19609.27740509739</v>
      </c>
    </row>
    <row r="27" spans="1:4" ht="15">
      <c r="A27" s="20">
        <f t="shared" si="0"/>
        <v>43708</v>
      </c>
      <c r="B27" s="21">
        <v>0</v>
      </c>
      <c r="C27" s="29">
        <f ca="1">FV(База!$E$3,1+INT(_XLL.ДОЛЯГОДА(База!$F$2,A27)/0.5),0,-База!$C$3,0)*INDEX(База!$F$3:$Q$5,MATCH(MID(CELL("имяфайла",A26),SEARCH("]",CELL("имяфайла",A26))+1,20),База!$B$3:$B$5,),MONTH(A27))</f>
        <v>0</v>
      </c>
      <c r="D27" s="29">
        <f ca="1">FV(База!$E$3,1+_XLL.ДОЛЯГОДА(База!$F$2,A27)/0.5,0,-База!$C$3,0)*INDEX(База!$F$3:$Q$5,MATCH(MID(CELL("имяфайла",A26),SEARCH("]",CELL("имяфайла",A26))+1,20),База!$B$3:$B$5,),MONTH(A27))</f>
        <v>0</v>
      </c>
    </row>
    <row r="28" spans="1:4" ht="15">
      <c r="A28" s="20">
        <f t="shared" si="0"/>
        <v>43738</v>
      </c>
      <c r="B28" s="21">
        <v>0</v>
      </c>
      <c r="C28" s="29">
        <f ca="1">FV(База!$E$3,1+INT(_XLL.ДОЛЯГОДА(База!$F$2,A28)/0.5),0,-База!$C$3,0)*INDEX(База!$F$3:$Q$5,MATCH(MID(CELL("имяфайла",A27),SEARCH("]",CELL("имяфайла",A27))+1,20),База!$B$3:$B$5,),MONTH(A28))</f>
        <v>19536.69234958399</v>
      </c>
      <c r="D28" s="29">
        <f ca="1">FV(База!$E$3,1+_XLL.ДОЛЯГОДА(База!$F$2,A28)/0.5,0,-База!$C$3,0)*INDEX(База!$F$3:$Q$5,MATCH(MID(CELL("имяфайла",A27),SEARCH("]",CELL("имяфайла",A27))+1,20),База!$B$3:$B$5,),MONTH(A28))</f>
        <v>19752.81566285402</v>
      </c>
    </row>
    <row r="29" spans="1:4" ht="15">
      <c r="A29" s="20">
        <f t="shared" si="0"/>
        <v>43769</v>
      </c>
      <c r="B29" s="21">
        <v>0</v>
      </c>
      <c r="C29" s="29">
        <f ca="1">FV(База!$E$3,1+INT(_XLL.ДОЛЯГОДА(База!$F$2,A29)/0.5),0,-База!$C$3,0)*INDEX(База!$F$3:$Q$5,MATCH(MID(CELL("имяфайла",A28),SEARCH("]",CELL("имяфайла",A28))+1,20),База!$B$3:$B$5,),MONTH(A29))</f>
        <v>0</v>
      </c>
      <c r="D29" s="29">
        <f ca="1">FV(База!$E$3,1+_XLL.ДОЛЯГОДА(База!$F$2,A29)/0.5,0,-База!$C$3,0)*INDEX(База!$F$3:$Q$5,MATCH(MID(CELL("имяфайла",A28),SEARCH("]",CELL("имяфайла",A28))+1,20),База!$B$3:$B$5,),MONTH(A29))</f>
        <v>0</v>
      </c>
    </row>
    <row r="30" spans="1:4" ht="15">
      <c r="A30" s="20">
        <f t="shared" si="0"/>
        <v>43799</v>
      </c>
      <c r="B30" s="21">
        <v>0</v>
      </c>
      <c r="C30" s="29">
        <f ca="1">FV(База!$E$3,1+INT(_XLL.ДОЛЯГОДА(База!$F$2,A30)/0.5),0,-База!$C$3,0)*INDEX(База!$F$3:$Q$5,MATCH(MID(CELL("имяфайла",A29),SEARCH("]",CELL("имяфайла",A29))+1,20),База!$B$3:$B$5,),MONTH(A30))</f>
        <v>19536.69234958399</v>
      </c>
      <c r="D30" s="29">
        <f ca="1">FV(База!$E$3,1+_XLL.ДОЛЯГОДА(База!$F$2,A30)/0.5,0,-База!$C$3,0)*INDEX(База!$F$3:$Q$5,MATCH(MID(CELL("имяфайла",A29),SEARCH("]",CELL("имяфайла",A29))+1,20),База!$B$3:$B$5,),MONTH(A30))</f>
        <v>19899.8643681908</v>
      </c>
    </row>
    <row r="31" spans="1:4" ht="15">
      <c r="A31" s="20">
        <f t="shared" si="0"/>
        <v>43830</v>
      </c>
      <c r="B31" s="21">
        <v>0</v>
      </c>
      <c r="C31" s="29">
        <f ca="1">FV(База!$E$3,1+INT(_XLL.ДОЛЯГОДА(База!$F$2,A31)/0.5),0,-База!$C$3,0)*INDEX(База!$F$3:$Q$5,MATCH(MID(CELL("имяфайла",A30),SEARCH("]",CELL("имяфайла",A30))+1,20),База!$B$3:$B$5,),MONTH(A31))</f>
        <v>0</v>
      </c>
      <c r="D31" s="29">
        <f ca="1">FV(База!$E$3,1+_XLL.ДОЛЯГОДА(База!$F$2,A31)/0.5,0,-База!$C$3,0)*INDEX(База!$F$3:$Q$5,MATCH(MID(CELL("имяфайла",A30),SEARCH("]",CELL("имяфайла",A30))+1,20),База!$B$3:$B$5,),MONTH(A31))</f>
        <v>0</v>
      </c>
    </row>
    <row r="32" spans="1:4" ht="15">
      <c r="A32" s="20">
        <f t="shared" si="0"/>
        <v>43861</v>
      </c>
      <c r="B32" s="21">
        <v>0</v>
      </c>
      <c r="C32" s="29">
        <f ca="1">FV(База!$E$3,1+INT(_XLL.ДОЛЯГОДА(База!$F$2,A32)/0.5),0,-База!$C$3,0)*INDEX(База!$F$3:$Q$5,MATCH(MID(CELL("имяфайла",A31),SEARCH("]",CELL("имяфайла",A31))+1,20),База!$B$3:$B$5,),MONTH(A32))</f>
        <v>19976.267927449626</v>
      </c>
      <c r="D32" s="29">
        <f ca="1">FV(База!$E$3,1+_XLL.ДОЛЯГОДА(База!$F$2,A32)/0.5,0,-База!$C$3,0)*INDEX(База!$F$3:$Q$5,MATCH(MID(CELL("имяфайла",A31),SEARCH("]",CELL("имяфайла",A31))+1,20),База!$B$3:$B$5,),MONTH(A32))</f>
        <v>20050.48614671208</v>
      </c>
    </row>
    <row r="33" spans="1:4" ht="15">
      <c r="A33" s="20">
        <f t="shared" si="0"/>
        <v>43890</v>
      </c>
      <c r="B33" s="21">
        <v>0</v>
      </c>
      <c r="C33" s="29">
        <f ca="1">FV(База!$E$3,1+INT(_XLL.ДОЛЯГОДА(База!$F$2,A33)/0.5),0,-База!$C$3,0)*INDEX(База!$F$3:$Q$5,MATCH(MID(CELL("имяфайла",A32),SEARCH("]",CELL("имяфайла",A32))+1,20),База!$B$3:$B$5,),MONTH(A33))</f>
        <v>0</v>
      </c>
      <c r="D33" s="29">
        <f ca="1">FV(База!$E$3,1+_XLL.ДОЛЯГОДА(База!$F$2,A33)/0.5,0,-База!$C$3,0)*INDEX(База!$F$3:$Q$5,MATCH(MID(CELL("имяфайла",A32),SEARCH("]",CELL("имяфайла",A32))+1,20),База!$B$3:$B$5,),MONTH(A33))</f>
        <v>0</v>
      </c>
    </row>
    <row r="34" spans="1:4" ht="15">
      <c r="A34" s="20">
        <f t="shared" si="0"/>
        <v>43921</v>
      </c>
      <c r="B34" s="21">
        <v>0</v>
      </c>
      <c r="C34" s="29">
        <f ca="1">FV(База!$E$3,1+INT(_XLL.ДОЛЯГОДА(База!$F$2,A34)/0.5),0,-База!$C$3,0)*INDEX(База!$F$3:$Q$5,MATCH(MID(CELL("имяфайла",A33),SEARCH("]",CELL("имяфайла",A33))+1,20),База!$B$3:$B$5,),MONTH(A34))</f>
        <v>19976.267927449626</v>
      </c>
      <c r="D34" s="29">
        <f ca="1">FV(База!$E$3,1+_XLL.ДОЛЯГОДА(База!$F$2,A34)/0.5,0,-База!$C$3,0)*INDEX(База!$F$3:$Q$5,MATCH(MID(CELL("имяфайла",A33),SEARCH("]",CELL("имяфайла",A33))+1,20),База!$B$3:$B$5,),MONTH(A34))</f>
        <v>20199.750842924048</v>
      </c>
    </row>
    <row r="35" spans="1:4" ht="15">
      <c r="A35" s="20">
        <f t="shared" si="0"/>
        <v>43951</v>
      </c>
      <c r="B35" s="21">
        <v>0</v>
      </c>
      <c r="C35" s="29">
        <f ca="1">FV(База!$E$3,1+INT(_XLL.ДОЛЯГОДА(База!$F$2,A35)/0.5),0,-База!$C$3,0)*INDEX(База!$F$3:$Q$5,MATCH(MID(CELL("имяфайла",A34),SEARCH("]",CELL("имяфайла",A34))+1,20),База!$B$3:$B$5,),MONTH(A35))</f>
        <v>0</v>
      </c>
      <c r="D35" s="29">
        <f ca="1">FV(База!$E$3,1+_XLL.ДОЛЯГОДА(База!$F$2,A35)/0.5,0,-База!$C$3,0)*INDEX(База!$F$3:$Q$5,MATCH(MID(CELL("имяфайла",A34),SEARCH("]",CELL("имяфайла",A34))+1,20),База!$B$3:$B$5,),MONTH(A35))</f>
        <v>0</v>
      </c>
    </row>
    <row r="36" spans="1:4" ht="15">
      <c r="A36" s="20">
        <f t="shared" si="0"/>
        <v>43982</v>
      </c>
      <c r="B36" s="21">
        <v>0</v>
      </c>
      <c r="C36" s="29">
        <f ca="1">FV(База!$E$3,1+INT(_XLL.ДОЛЯГОДА(База!$F$2,A36)/0.5),0,-База!$C$3,0)*INDEX(База!$F$3:$Q$5,MATCH(MID(CELL("имяфайла",A35),SEARCH("]",CELL("имяфайла",A35))+1,20),База!$B$3:$B$5,),MONTH(A36))</f>
        <v>19976.267927449626</v>
      </c>
      <c r="D36" s="29">
        <f ca="1">FV(База!$E$3,1+_XLL.ДОЛЯГОДА(База!$F$2,A36)/0.5,0,-База!$C$3,0)*INDEX(База!$F$3:$Q$5,MATCH(MID(CELL("имяфайла",A35),SEARCH("]",CELL("имяфайла",A35))+1,20),База!$B$3:$B$5,),MONTH(A36))</f>
        <v>20350.126731621443</v>
      </c>
    </row>
    <row r="37" spans="1:4" ht="15">
      <c r="A37" s="20">
        <f t="shared" si="0"/>
        <v>44012</v>
      </c>
      <c r="B37" s="21">
        <v>0</v>
      </c>
      <c r="C37" s="29">
        <f ca="1">FV(База!$E$3,1+INT(_XLL.ДОЛЯГОДА(База!$F$2,A37)/0.5),0,-База!$C$3,0)*INDEX(База!$F$3:$Q$5,MATCH(MID(CELL("имяфайла",A36),SEARCH("]",CELL("имяфайла",A36))+1,20),База!$B$3:$B$5,),MONTH(A37))</f>
        <v>0</v>
      </c>
      <c r="D37" s="29">
        <f ca="1">FV(База!$E$3,1+_XLL.ДОЛЯГОДА(База!$F$2,A37)/0.5,0,-База!$C$3,0)*INDEX(База!$F$3:$Q$5,MATCH(MID(CELL("имяфайла",A36),SEARCH("]",CELL("имяфайла",A36))+1,20),База!$B$3:$B$5,),MONTH(A37))</f>
        <v>0</v>
      </c>
    </row>
    <row r="38" spans="1:4" ht="15">
      <c r="A38" s="20">
        <f t="shared" si="0"/>
        <v>44043</v>
      </c>
      <c r="B38" s="21">
        <v>0</v>
      </c>
      <c r="C38" s="29">
        <f ca="1">FV(База!$E$3,1+INT(_XLL.ДОЛЯГОДА(База!$F$2,A38)/0.5),0,-База!$C$3,0)*INDEX(База!$F$3:$Q$5,MATCH(MID(CELL("имяфайла",A37),SEARCH("]",CELL("имяфайла",A37))+1,20),База!$B$3:$B$5,),MONTH(A38))</f>
        <v>20425.733955817243</v>
      </c>
      <c r="D38" s="29">
        <f ca="1">FV(База!$E$3,1+_XLL.ДОЛЯГОДА(База!$F$2,A38)/0.5,0,-База!$C$3,0)*INDEX(База!$F$3:$Q$5,MATCH(MID(CELL("имяфайла",A37),SEARCH("]",CELL("имяфайла",A37))+1,20),База!$B$3:$B$5,),MONTH(A38))</f>
        <v>20501.6220850131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Samofalov Dmitriy</dc:creator>
  <cp:keywords/>
  <dc:description/>
  <cp:lastModifiedBy>User</cp:lastModifiedBy>
  <dcterms:created xsi:type="dcterms:W3CDTF">2016-11-18T09:25:36Z</dcterms:created>
  <dcterms:modified xsi:type="dcterms:W3CDTF">2016-11-19T05:41:29Z</dcterms:modified>
  <cp:category/>
  <cp:version/>
  <cp:contentType/>
  <cp:contentStatus/>
</cp:coreProperties>
</file>