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28" i="1" l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J28" i="1"/>
  <c r="I28" i="1"/>
  <c r="H28" i="1"/>
  <c r="F28" i="1"/>
  <c r="M27" i="1"/>
  <c r="K27" i="1"/>
  <c r="N27" i="1" s="1"/>
  <c r="M26" i="1"/>
  <c r="K26" i="1"/>
  <c r="N26" i="1" s="1"/>
  <c r="M25" i="1"/>
  <c r="K25" i="1"/>
  <c r="N25" i="1" s="1"/>
  <c r="M24" i="1"/>
  <c r="K24" i="1"/>
  <c r="N24" i="1" s="1"/>
  <c r="M23" i="1"/>
  <c r="K23" i="1"/>
  <c r="N23" i="1" s="1"/>
  <c r="M22" i="1"/>
  <c r="K22" i="1"/>
  <c r="N22" i="1" s="1"/>
  <c r="M21" i="1"/>
  <c r="K21" i="1"/>
  <c r="N21" i="1" s="1"/>
  <c r="M20" i="1"/>
  <c r="K20" i="1"/>
  <c r="N20" i="1" s="1"/>
  <c r="M19" i="1"/>
  <c r="K19" i="1"/>
  <c r="N19" i="1" s="1"/>
  <c r="M18" i="1"/>
  <c r="K18" i="1"/>
  <c r="N18" i="1" s="1"/>
  <c r="M17" i="1"/>
  <c r="K17" i="1"/>
  <c r="N17" i="1" s="1"/>
  <c r="M16" i="1"/>
  <c r="K16" i="1"/>
  <c r="N16" i="1" s="1"/>
  <c r="M15" i="1"/>
  <c r="K15" i="1"/>
  <c r="N15" i="1" s="1"/>
  <c r="M14" i="1"/>
  <c r="K14" i="1"/>
  <c r="N14" i="1" s="1"/>
  <c r="M13" i="1"/>
  <c r="K13" i="1"/>
  <c r="N13" i="1" s="1"/>
  <c r="M12" i="1"/>
  <c r="K12" i="1"/>
  <c r="N12" i="1" s="1"/>
  <c r="M11" i="1"/>
  <c r="K11" i="1"/>
  <c r="N11" i="1" s="1"/>
  <c r="M10" i="1"/>
  <c r="K10" i="1"/>
  <c r="N10" i="1" s="1"/>
  <c r="M9" i="1"/>
  <c r="K9" i="1"/>
  <c r="N9" i="1" s="1"/>
  <c r="M8" i="1"/>
  <c r="K8" i="1"/>
  <c r="N7" i="1"/>
  <c r="M7" i="1"/>
  <c r="M28" i="1" s="1"/>
  <c r="K7" i="1"/>
  <c r="N8" i="1" l="1"/>
  <c r="K28" i="1"/>
  <c r="L28" i="1"/>
</calcChain>
</file>

<file path=xl/comments1.xml><?xml version="1.0" encoding="utf-8"?>
<comments xmlns="http://schemas.openxmlformats.org/spreadsheetml/2006/main">
  <authors>
    <author>Автор</author>
  </authors>
  <commentList>
    <comment ref="C6" authorId="0" shapeId="0">
      <text>
        <r>
          <rPr>
            <b/>
            <sz val="9"/>
            <color indexed="81"/>
            <rFont val="Tahoma"/>
            <family val="2"/>
            <charset val="204"/>
          </rPr>
          <t>УКАЗЫВАТЬ КУРС ПРОДАЖИ РУБЛЯ К СОМОНИ</t>
        </r>
      </text>
    </comment>
    <comment ref="D6" authorId="0" shapeId="0">
      <text>
        <r>
          <rPr>
            <b/>
            <sz val="9"/>
            <color indexed="81"/>
            <rFont val="Tahoma"/>
            <family val="2"/>
            <charset val="204"/>
          </rPr>
          <t>УКАЗЫВАТЬ КУРС ПРОДАЖИ РУБЛЯ К ДОЛЛАРУ</t>
        </r>
      </text>
    </comment>
  </commentList>
</comments>
</file>

<file path=xl/sharedStrings.xml><?xml version="1.0" encoding="utf-8"?>
<sst xmlns="http://schemas.openxmlformats.org/spreadsheetml/2006/main" count="14" uniqueCount="14">
  <si>
    <t>ДАТА</t>
  </si>
  <si>
    <t>КУРС RUB</t>
  </si>
  <si>
    <t>КУРС USD</t>
  </si>
  <si>
    <t>ОПИСАНИЕ</t>
  </si>
  <si>
    <t>АРЕНДА</t>
  </si>
  <si>
    <t>ПРЕТЕНЗИЯ</t>
  </si>
  <si>
    <t>ИТОГ RUB</t>
  </si>
  <si>
    <t>ИТОГ USD</t>
  </si>
  <si>
    <t>ОБЩИЙ ИТОГ В RUB</t>
  </si>
  <si>
    <t>Итог</t>
  </si>
  <si>
    <t>запчасть1</t>
  </si>
  <si>
    <t>запчасть2</t>
  </si>
  <si>
    <t>про</t>
  </si>
  <si>
    <t>ИТОГ 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</si>
</sst>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[$-419]d\ mmm\ yy;@"/>
    <numFmt numFmtId="165" formatCode="0.0000"/>
    <numFmt numFmtId="166" formatCode="0.00;[Red]0.00"/>
    <numFmt numFmtId="167" formatCode="#,##0.00&quot;р.&quot;"/>
    <numFmt numFmtId="168" formatCode="#,##0.00\ [$RUB]"/>
    <numFmt numFmtId="169" formatCode="#,##0.00\ [$TJS]"/>
    <numFmt numFmtId="170" formatCode="#,##0.00\ [$USD]"/>
  </numFmts>
  <fonts count="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9"/>
      <color indexed="81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" fillId="0" borderId="0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164" fontId="0" fillId="0" borderId="0" xfId="0" applyNumberFormat="1" applyBorder="1" applyAlignment="1">
      <alignment horizontal="center" vertical="center"/>
    </xf>
    <xf numFmtId="165" fontId="0" fillId="0" borderId="0" xfId="0" applyNumberFormat="1" applyBorder="1" applyAlignment="1">
      <alignment horizontal="center" vertical="center"/>
    </xf>
    <xf numFmtId="49" fontId="0" fillId="0" borderId="0" xfId="0" applyNumberFormat="1" applyBorder="1" applyAlignment="1">
      <alignment horizontal="center" vertical="center"/>
    </xf>
    <xf numFmtId="166" fontId="0" fillId="0" borderId="0" xfId="0" applyNumberFormat="1" applyBorder="1" applyAlignment="1">
      <alignment horizontal="center" vertical="center"/>
    </xf>
    <xf numFmtId="167" fontId="0" fillId="0" borderId="0" xfId="0" applyNumberFormat="1" applyBorder="1" applyAlignment="1">
      <alignment horizontal="center" vertical="center"/>
    </xf>
    <xf numFmtId="2" fontId="0" fillId="0" borderId="0" xfId="0" applyNumberFormat="1" applyBorder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1" fillId="0" borderId="0" xfId="0" applyFont="1" applyBorder="1"/>
    <xf numFmtId="166" fontId="2" fillId="0" borderId="0" xfId="0" applyNumberFormat="1" applyFont="1" applyBorder="1"/>
    <xf numFmtId="168" fontId="1" fillId="0" borderId="0" xfId="0" applyNumberFormat="1" applyFont="1" applyBorder="1"/>
    <xf numFmtId="169" fontId="1" fillId="0" borderId="0" xfId="0" applyNumberFormat="1" applyFont="1" applyBorder="1"/>
    <xf numFmtId="170" fontId="1" fillId="0" borderId="0" xfId="0" applyNumberFormat="1" applyFont="1" applyBorder="1"/>
    <xf numFmtId="0" fontId="1" fillId="0" borderId="0" xfId="0" applyFont="1"/>
  </cellXfs>
  <cellStyles count="1">
    <cellStyle name="Обычный" xfId="0" builtinId="0"/>
  </cellStyles>
  <dxfs count="2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70" formatCode="#,##0.00\ [$USD]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9" formatCode="#,##0.00\ [$TJS]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8" formatCode="#,##0.00\ [$RUB]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6" formatCode="0.00;[Red]0.0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6" formatCode="0.00;[Red]0.0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6" formatCode="0.00;[Red]0.0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6" formatCode="0.00;[Red]0.0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6" formatCode="0.00;[Red]0.0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/>
        <top/>
        <bottom/>
      </border>
    </dxf>
    <dxf>
      <numFmt numFmtId="2" formatCode="0.00"/>
      <alignment horizontal="center" vertical="center" textRotation="0" wrapText="0" indent="0" justifyLastLine="0" shrinkToFit="0" readingOrder="0"/>
    </dxf>
    <dxf>
      <numFmt numFmtId="2" formatCode="0.00"/>
      <alignment horizontal="center" vertical="center" textRotation="0" wrapText="0" indent="0" justifyLastLine="0" shrinkToFit="0" readingOrder="0"/>
    </dxf>
    <dxf>
      <numFmt numFmtId="2" formatCode="0.00"/>
      <alignment horizontal="center" vertical="center" textRotation="0" wrapText="0" indent="0" justifyLastLine="0" shrinkToFit="0" readingOrder="0"/>
    </dxf>
    <dxf>
      <numFmt numFmtId="167" formatCode="#,##0.00&quot;р.&quot;"/>
      <alignment horizontal="center" vertical="center" textRotation="0" wrapText="0" indent="0" justifyLastLine="0" shrinkToFit="0" readingOrder="0"/>
    </dxf>
    <dxf>
      <numFmt numFmtId="166" formatCode="0.00;[Red]0.00"/>
      <alignment horizontal="center" vertical="center" textRotation="0" wrapText="0" indent="0" justifyLastLine="0" shrinkToFit="0" readingOrder="0"/>
    </dxf>
    <dxf>
      <numFmt numFmtId="166" formatCode="0.00;[Red]0.00"/>
      <alignment horizontal="center" vertical="center" textRotation="0" wrapText="0" indent="0" justifyLastLine="0" shrinkToFit="0" readingOrder="0"/>
    </dxf>
    <dxf>
      <numFmt numFmtId="166" formatCode="0.00;[Red]0.00"/>
      <alignment horizontal="center" vertical="center" textRotation="0" wrapText="0" indent="0" justifyLastLine="0" shrinkToFit="0" readingOrder="0"/>
    </dxf>
    <dxf>
      <numFmt numFmtId="30" formatCode="@"/>
      <alignment horizontal="center" vertical="center" textRotation="0" wrapText="0" indent="0" justifyLastLine="0" shrinkToFit="0" readingOrder="0"/>
    </dxf>
    <dxf>
      <numFmt numFmtId="165" formatCode="0.0000"/>
      <alignment horizontal="center" vertical="center" textRotation="0" wrapText="0" indent="0" justifyLastLine="0" shrinkToFit="0" readingOrder="0"/>
    </dxf>
    <dxf>
      <numFmt numFmtId="165" formatCode="0.0000"/>
      <alignment horizontal="center" vertical="center" textRotation="0" wrapText="0" indent="0" justifyLastLine="0" shrinkToFit="0" readingOrder="0"/>
    </dxf>
    <dxf>
      <numFmt numFmtId="164" formatCode="[$-419]d\ mmm\ yy;@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horizontal="center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left" vertical="center" textRotation="0" wrapText="0" indent="0" justifyLastLine="0" shrinkToFit="0" readingOrder="0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Таблица7" displayName="Таблица7" ref="B6:N28" totalsRowCount="1" headerRowDxfId="27" dataDxfId="26" totalsRowDxfId="24" tableBorderDxfId="25">
  <autoFilter ref="B6:N27"/>
  <tableColumns count="13">
    <tableColumn id="1" name="ДАТА" totalsRowLabel="Итог" dataDxfId="23" totalsRowDxfId="12"/>
    <tableColumn id="17" name="КУРС RUB" dataDxfId="22" totalsRowDxfId="11"/>
    <tableColumn id="18" name="КУРС USD" dataDxfId="21" totalsRowDxfId="10"/>
    <tableColumn id="2" name="ОПИСАНИЕ" dataDxfId="20" totalsRowDxfId="9"/>
    <tableColumn id="9" name="запчасть1" totalsRowFunction="sum" totalsRowDxfId="8"/>
    <tableColumn id="10" name="запчасть2" totalsRowFunction="sum" totalsRowDxfId="7"/>
    <tableColumn id="20" name="АРЕНДА" totalsRowFunction="sum" dataDxfId="19" totalsRowDxfId="6"/>
    <tableColumn id="21" name="ПРЕТЕНЗИЯ" totalsRowFunction="sum" dataDxfId="18" totalsRowDxfId="5"/>
    <tableColumn id="22" name="про" totalsRowFunction="sum" dataDxfId="17" totalsRowDxfId="4"/>
    <tableColumn id="11" name="ИТОГ RUB" totalsRowFunction="sum" dataDxfId="16" totalsRowDxfId="3">
      <calculatedColumnFormula>SUM(Таблица7[[#This Row],[ПРЕТЕНЗИЯ]:[про]])</calculatedColumnFormula>
    </tableColumn>
    <tableColumn id="13" name="ИТОГ EUR" totalsRowFunction="sum" dataDxfId="15" totalsRowDxfId="2">
      <calculatedColumnFormula>SUBTOTAL(109,Таблица7[[#This Row],[запчасть1]:[запчасть2]])</calculatedColumnFormula>
    </tableColumn>
    <tableColumn id="14" name="ИТОГ USD" totalsRowFunction="sum" dataDxfId="14" totalsRowDxfId="1">
      <calculatedColumnFormula>Таблица7[[#This Row],[АРЕНДА]]</calculatedColumnFormula>
    </tableColumn>
    <tableColumn id="5" name="ОБЩИЙ ИТОГ В RUB" dataDxfId="13" totalsRowDxfId="0">
      <calculatedColumnFormula>IF(Таблица7[[#This Row],[КУРС USD]]&gt;0,IF(Таблица7[[#This Row],[КУРС RUB]]&gt;0,(Таблица7[[#This Row],[ИТОГ EUR]]/Таблица7[[#This Row],[КУРС RUB]])+(Таблица7[[#This Row],[ИТОГ USD]]*Таблица7[[#This Row],[КУРС USD]])+Таблица7[[#This Row],[ИТОГ RUB]]),IF(Таблица7[[#This Row],[КУРС USD]]&lt;=0,IF(Таблица7[[#This Row],[КУРС RUB]]&lt;=0,Таблица7[[#This Row],[ИТОГ RUB]],IF(Таблица7[[#This Row],[КУРС USD]]&gt;0,(Таблица7[[#This Row],[ИТОГ USD]]*Таблица7[[#This Row],[КУРС USD]])+Таблица7[[#This Row],[ИТОГ RUB]],IF(Таблица7[[#This Row],[КУРС RUB]]&gt;0,(Таблица7[[#This Row],[ИТОГ EUR]]/Таблица7[[#This Row],[КУРС RUB]])+Таблица7[[#This Row],[ИТОГ RUB]],)))))</calculatedColumnFormula>
    </tableColumn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table" Target="../tables/table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3:N28"/>
  <sheetViews>
    <sheetView tabSelected="1" topLeftCell="E5" zoomScale="82" zoomScaleNormal="82" workbookViewId="0">
      <selection activeCell="N7" sqref="N7"/>
    </sheetView>
  </sheetViews>
  <sheetFormatPr defaultRowHeight="15" x14ac:dyDescent="0.25"/>
  <cols>
    <col min="1" max="1" width="3.28515625" customWidth="1"/>
    <col min="2" max="2" width="11.85546875" customWidth="1"/>
    <col min="3" max="4" width="14.7109375" customWidth="1"/>
    <col min="5" max="5" width="17.28515625" customWidth="1"/>
    <col min="6" max="6" width="14.28515625" customWidth="1"/>
    <col min="7" max="7" width="13.85546875" customWidth="1"/>
    <col min="8" max="8" width="13.42578125" customWidth="1"/>
    <col min="9" max="9" width="16.7109375" customWidth="1"/>
    <col min="10" max="10" width="19.85546875" customWidth="1"/>
    <col min="11" max="11" width="15.28515625" customWidth="1"/>
    <col min="12" max="12" width="13.85546875" customWidth="1"/>
    <col min="13" max="13" width="14.5703125" customWidth="1"/>
    <col min="14" max="14" width="25.42578125" customWidth="1"/>
  </cols>
  <sheetData>
    <row r="3" spans="2:14" ht="15" customHeight="1" x14ac:dyDescent="0.25">
      <c r="E3" s="1"/>
      <c r="F3" s="2"/>
      <c r="G3" s="2"/>
    </row>
    <row r="4" spans="2:14" ht="15" customHeight="1" x14ac:dyDescent="0.25">
      <c r="D4" s="1"/>
      <c r="E4" s="3"/>
      <c r="G4" s="4"/>
    </row>
    <row r="5" spans="2:14" x14ac:dyDescent="0.25">
      <c r="D5" s="1"/>
      <c r="E5" s="3"/>
      <c r="G5" s="3"/>
    </row>
    <row r="6" spans="2:14" ht="15.75" x14ac:dyDescent="0.25">
      <c r="B6" s="5" t="s">
        <v>0</v>
      </c>
      <c r="C6" s="5" t="s">
        <v>1</v>
      </c>
      <c r="D6" s="5" t="s">
        <v>2</v>
      </c>
      <c r="E6" s="5" t="s">
        <v>3</v>
      </c>
      <c r="F6" s="5" t="s">
        <v>10</v>
      </c>
      <c r="G6" s="5" t="s">
        <v>11</v>
      </c>
      <c r="H6" s="5" t="s">
        <v>4</v>
      </c>
      <c r="I6" s="5" t="s">
        <v>5</v>
      </c>
      <c r="J6" s="5" t="s">
        <v>12</v>
      </c>
      <c r="K6" s="5" t="s">
        <v>6</v>
      </c>
      <c r="L6" s="5" t="s">
        <v>13</v>
      </c>
      <c r="M6" s="5" t="s">
        <v>7</v>
      </c>
      <c r="N6" s="6" t="s">
        <v>8</v>
      </c>
    </row>
    <row r="7" spans="2:14" x14ac:dyDescent="0.25">
      <c r="B7" s="7">
        <v>42654</v>
      </c>
      <c r="C7" s="8">
        <v>0</v>
      </c>
      <c r="D7" s="8">
        <v>64</v>
      </c>
      <c r="E7" s="9"/>
      <c r="F7" s="10">
        <v>100</v>
      </c>
      <c r="G7" s="10">
        <v>100</v>
      </c>
      <c r="H7" s="10">
        <v>100</v>
      </c>
      <c r="I7" s="10">
        <v>100</v>
      </c>
      <c r="J7" s="10">
        <v>100</v>
      </c>
      <c r="K7" s="11">
        <f>SUM(Таблица7[[#This Row],[ПРЕТЕНЗИЯ]:[про]])</f>
        <v>200</v>
      </c>
      <c r="L7" s="12">
        <f>SUBTOTAL(109,Таблица7[[#This Row],[запчасть1]:[запчасть2]])</f>
        <v>200</v>
      </c>
      <c r="M7" s="12">
        <f>Таблица7[[#This Row],[АРЕНДА]]</f>
        <v>100</v>
      </c>
      <c r="N7" s="13" t="b">
        <f>IF(Таблица7[[#This Row],[КУРС USD]]&gt;0,IF(Таблица7[[#This Row],[КУРС RUB]]&gt;0,(Таблица7[[#This Row],[ИТОГ EUR]]/Таблица7[[#This Row],[КУРС RUB]])+(Таблица7[[#This Row],[ИТОГ USD]]*Таблица7[[#This Row],[КУРС USD]])+Таблица7[[#This Row],[ИТОГ RUB]]),IF(Таблица7[[#This Row],[КУРС USD]]&lt;=0,IF(Таблица7[[#This Row],[КУРС RUB]]&lt;=0,Таблица7[[#This Row],[ИТОГ RUB]],IF(Таблица7[[#This Row],[КУРС USD]]&gt;0,(Таблица7[[#This Row],[ИТОГ USD]]*Таблица7[[#This Row],[КУРС USD]])+Таблица7[[#This Row],[ИТОГ RUB]],IF(Таблица7[[#This Row],[КУРС RUB]]&gt;0,(Таблица7[[#This Row],[ИТОГ EUR]]/Таблица7[[#This Row],[КУРС RUB]])+Таблица7[[#This Row],[ИТОГ RUB]],)))))</f>
        <v>0</v>
      </c>
    </row>
    <row r="8" spans="2:14" x14ac:dyDescent="0.25">
      <c r="B8" s="7">
        <v>42655</v>
      </c>
      <c r="C8" s="8">
        <v>0.124</v>
      </c>
      <c r="D8" s="8">
        <v>64</v>
      </c>
      <c r="E8" s="9"/>
      <c r="F8" s="10">
        <v>100</v>
      </c>
      <c r="G8" s="10">
        <v>100</v>
      </c>
      <c r="H8" s="10">
        <v>100</v>
      </c>
      <c r="I8" s="10">
        <v>100</v>
      </c>
      <c r="J8" s="10">
        <v>100</v>
      </c>
      <c r="K8" s="11">
        <f>SUM(Таблица7[[#This Row],[ПРЕТЕНЗИЯ]:[про]])</f>
        <v>200</v>
      </c>
      <c r="L8" s="12">
        <f>SUBTOTAL(109,Таблица7[[#This Row],[запчасть1]:[запчасть2]])</f>
        <v>200</v>
      </c>
      <c r="M8" s="12">
        <f>Таблица7[[#This Row],[АРЕНДА]]</f>
        <v>100</v>
      </c>
      <c r="N8" s="13">
        <f>IF(Таблица7[[#This Row],[КУРС USD]]&gt;0,IF(Таблица7[[#This Row],[КУРС RUB]]&gt;0,(Таблица7[[#This Row],[ИТОГ EUR]]/Таблица7[[#This Row],[КУРС RUB]])+(Таблица7[[#This Row],[ИТОГ USD]]*Таблица7[[#This Row],[КУРС USD]])+Таблица7[[#This Row],[ИТОГ RUB]]),IF(Таблица7[[#This Row],[КУРС USD]]&lt;=0,IF(Таблица7[[#This Row],[КУРС RUB]]&lt;=0,Таблица7[[#This Row],[ИТОГ RUB]],IF(Таблица7[[#This Row],[КУРС USD]]&gt;0,(Таблица7[[#This Row],[ИТОГ USD]]*Таблица7[[#This Row],[КУРС USD]])+Таблица7[[#This Row],[ИТОГ RUB]],IF(Таблица7[[#This Row],[КУРС RUB]]&gt;0,(Таблица7[[#This Row],[ИТОГ EUR]]/Таблица7[[#This Row],[КУРС RUB]])+Таблица7[[#This Row],[ИТОГ RUB]],)))))</f>
        <v>8212.9032258064508</v>
      </c>
    </row>
    <row r="9" spans="2:14" x14ac:dyDescent="0.25">
      <c r="B9" s="7">
        <v>42656</v>
      </c>
      <c r="C9" s="8">
        <v>0.124</v>
      </c>
      <c r="D9" s="8">
        <v>0</v>
      </c>
      <c r="E9" s="9"/>
      <c r="F9" s="10">
        <v>100</v>
      </c>
      <c r="G9" s="10">
        <v>100</v>
      </c>
      <c r="H9" s="10">
        <v>100</v>
      </c>
      <c r="I9" s="10">
        <v>100</v>
      </c>
      <c r="J9" s="10">
        <v>100</v>
      </c>
      <c r="K9" s="11">
        <f>SUM(Таблица7[[#This Row],[ПРЕТЕНЗИЯ]:[про]])</f>
        <v>200</v>
      </c>
      <c r="L9" s="12">
        <f>SUBTOTAL(109,Таблица7[[#This Row],[запчасть1]:[запчасть2]])</f>
        <v>200</v>
      </c>
      <c r="M9" s="12">
        <f>Таблица7[[#This Row],[АРЕНДА]]</f>
        <v>100</v>
      </c>
      <c r="N9" s="13">
        <f>IF(Таблица7[[#This Row],[КУРС USD]]&gt;0,IF(Таблица7[[#This Row],[КУРС RUB]]&gt;0,(Таблица7[[#This Row],[ИТОГ EUR]]/Таблица7[[#This Row],[КУРС RUB]])+(Таблица7[[#This Row],[ИТОГ USD]]*Таблица7[[#This Row],[КУРС USD]])+Таблица7[[#This Row],[ИТОГ RUB]]),IF(Таблица7[[#This Row],[КУРС USD]]&lt;=0,IF(Таблица7[[#This Row],[КУРС RUB]]&lt;=0,Таблица7[[#This Row],[ИТОГ RUB]],IF(Таблица7[[#This Row],[КУРС USD]]&gt;0,(Таблица7[[#This Row],[ИТОГ USD]]*Таблица7[[#This Row],[КУРС USD]])+Таблица7[[#This Row],[ИТОГ RUB]],IF(Таблица7[[#This Row],[КУРС RUB]]&gt;0,(Таблица7[[#This Row],[ИТОГ EUR]]/Таблица7[[#This Row],[КУРС RUB]])+Таблица7[[#This Row],[ИТОГ RUB]],)))))</f>
        <v>1812.9032258064517</v>
      </c>
    </row>
    <row r="10" spans="2:14" x14ac:dyDescent="0.25">
      <c r="B10" s="7">
        <v>42657</v>
      </c>
      <c r="C10" s="8">
        <v>0</v>
      </c>
      <c r="D10" s="8">
        <v>0</v>
      </c>
      <c r="E10" s="9"/>
      <c r="F10" s="10">
        <v>100</v>
      </c>
      <c r="G10" s="10">
        <v>100</v>
      </c>
      <c r="H10" s="10">
        <v>100</v>
      </c>
      <c r="I10" s="10">
        <v>100</v>
      </c>
      <c r="J10" s="10">
        <v>100</v>
      </c>
      <c r="K10" s="11">
        <f>SUM(Таблица7[[#This Row],[ПРЕТЕНЗИЯ]:[про]])</f>
        <v>200</v>
      </c>
      <c r="L10" s="12">
        <f>SUBTOTAL(109,Таблица7[[#This Row],[запчасть1]:[запчасть2]])</f>
        <v>200</v>
      </c>
      <c r="M10" s="12">
        <f>Таблица7[[#This Row],[АРЕНДА]]</f>
        <v>100</v>
      </c>
      <c r="N10" s="13">
        <f>IF(Таблица7[[#This Row],[КУРС USD]]&gt;0,IF(Таблица7[[#This Row],[КУРС RUB]]&gt;0,(Таблица7[[#This Row],[ИТОГ EUR]]/Таблица7[[#This Row],[КУРС RUB]])+(Таблица7[[#This Row],[ИТОГ USD]]*Таблица7[[#This Row],[КУРС USD]])+Таблица7[[#This Row],[ИТОГ RUB]]),IF(Таблица7[[#This Row],[КУРС USD]]&lt;=0,IF(Таблица7[[#This Row],[КУРС RUB]]&lt;=0,Таблица7[[#This Row],[ИТОГ RUB]],IF(Таблица7[[#This Row],[КУРС USD]]&gt;0,(Таблица7[[#This Row],[ИТОГ USD]]*Таблица7[[#This Row],[КУРС USD]])+Таблица7[[#This Row],[ИТОГ RUB]],IF(Таблица7[[#This Row],[КУРС RUB]]&gt;0,(Таблица7[[#This Row],[ИТОГ EUR]]/Таблица7[[#This Row],[КУРС RUB]])+Таблица7[[#This Row],[ИТОГ RUB]],)))))</f>
        <v>200</v>
      </c>
    </row>
    <row r="11" spans="2:14" x14ac:dyDescent="0.25">
      <c r="B11" s="7">
        <v>42658</v>
      </c>
      <c r="C11" s="8">
        <v>0</v>
      </c>
      <c r="D11" s="8">
        <v>0</v>
      </c>
      <c r="E11" s="9"/>
      <c r="F11" s="10">
        <v>100</v>
      </c>
      <c r="G11" s="10">
        <v>100</v>
      </c>
      <c r="H11" s="10">
        <v>100</v>
      </c>
      <c r="I11" s="10">
        <v>100</v>
      </c>
      <c r="J11" s="10">
        <v>100</v>
      </c>
      <c r="K11" s="11">
        <f>SUM(Таблица7[[#This Row],[ПРЕТЕНЗИЯ]:[про]])</f>
        <v>200</v>
      </c>
      <c r="L11" s="12">
        <f>SUBTOTAL(109,Таблица7[[#This Row],[запчасть1]:[запчасть2]])</f>
        <v>200</v>
      </c>
      <c r="M11" s="12">
        <f>Таблица7[[#This Row],[АРЕНДА]]</f>
        <v>100</v>
      </c>
      <c r="N11" s="13">
        <f>IF(Таблица7[[#This Row],[КУРС USD]]&gt;0,IF(Таблица7[[#This Row],[КУРС RUB]]&gt;0,(Таблица7[[#This Row],[ИТОГ EUR]]/Таблица7[[#This Row],[КУРС RUB]])+(Таблица7[[#This Row],[ИТОГ USD]]*Таблица7[[#This Row],[КУРС USD]])+Таблица7[[#This Row],[ИТОГ RUB]]),IF(Таблица7[[#This Row],[КУРС USD]]&lt;=0,IF(Таблица7[[#This Row],[КУРС RUB]]&lt;=0,Таблица7[[#This Row],[ИТОГ RUB]],IF(Таблица7[[#This Row],[КУРС USD]]&gt;0,(Таблица7[[#This Row],[ИТОГ USD]]*Таблица7[[#This Row],[КУРС USD]])+Таблица7[[#This Row],[ИТОГ RUB]],IF(Таблица7[[#This Row],[КУРС RUB]]&gt;0,(Таблица7[[#This Row],[ИТОГ EUR]]/Таблица7[[#This Row],[КУРС RUB]])+Таблица7[[#This Row],[ИТОГ RUB]],)))))</f>
        <v>200</v>
      </c>
    </row>
    <row r="12" spans="2:14" x14ac:dyDescent="0.25">
      <c r="B12" s="7">
        <v>42659</v>
      </c>
      <c r="C12" s="8"/>
      <c r="D12" s="8"/>
      <c r="E12" s="9"/>
      <c r="F12" s="10"/>
      <c r="G12" s="10"/>
      <c r="H12" s="10"/>
      <c r="I12" s="10"/>
      <c r="J12" s="10"/>
      <c r="K12" s="11">
        <f>SUM(Таблица7[[#This Row],[ПРЕТЕНЗИЯ]:[про]])</f>
        <v>0</v>
      </c>
      <c r="L12" s="12">
        <f>SUBTOTAL(109,Таблица7[[#This Row],[запчасть1]:[запчасть2]])</f>
        <v>0</v>
      </c>
      <c r="M12" s="12">
        <f>Таблица7[[#This Row],[АРЕНДА]]</f>
        <v>0</v>
      </c>
      <c r="N12" s="13">
        <f>IF(Таблица7[[#This Row],[КУРС USD]]&gt;0,IF(Таблица7[[#This Row],[КУРС RUB]]&gt;0,(Таблица7[[#This Row],[ИТОГ EUR]]/Таблица7[[#This Row],[КУРС RUB]])+(Таблица7[[#This Row],[ИТОГ USD]]*Таблица7[[#This Row],[КУРС USD]])+Таблица7[[#This Row],[ИТОГ RUB]]),IF(Таблица7[[#This Row],[КУРС USD]]&lt;=0,IF(Таблица7[[#This Row],[КУРС RUB]]&lt;=0,Таблица7[[#This Row],[ИТОГ RUB]],IF(Таблица7[[#This Row],[КУРС USD]]&gt;0,(Таблица7[[#This Row],[ИТОГ USD]]*Таблица7[[#This Row],[КУРС USD]])+Таблица7[[#This Row],[ИТОГ RUB]],IF(Таблица7[[#This Row],[КУРС RUB]]&gt;0,(Таблица7[[#This Row],[ИТОГ EUR]]/Таблица7[[#This Row],[КУРС RUB]])+Таблица7[[#This Row],[ИТОГ RUB]],)))))</f>
        <v>0</v>
      </c>
    </row>
    <row r="13" spans="2:14" x14ac:dyDescent="0.25">
      <c r="B13" s="7">
        <v>42660</v>
      </c>
      <c r="C13" s="8"/>
      <c r="D13" s="8"/>
      <c r="E13" s="9"/>
      <c r="F13" s="10"/>
      <c r="G13" s="10"/>
      <c r="H13" s="10"/>
      <c r="I13" s="10"/>
      <c r="J13" s="10"/>
      <c r="K13" s="11">
        <f>SUM(Таблица7[[#This Row],[ПРЕТЕНЗИЯ]:[про]])</f>
        <v>0</v>
      </c>
      <c r="L13" s="12">
        <f>SUBTOTAL(109,Таблица7[[#This Row],[запчасть1]:[запчасть2]])</f>
        <v>0</v>
      </c>
      <c r="M13" s="12">
        <f>Таблица7[[#This Row],[АРЕНДА]]</f>
        <v>0</v>
      </c>
      <c r="N13" s="13">
        <f>IF(Таблица7[[#This Row],[КУРС USD]]&gt;0,IF(Таблица7[[#This Row],[КУРС RUB]]&gt;0,(Таблица7[[#This Row],[ИТОГ EUR]]/Таблица7[[#This Row],[КУРС RUB]])+(Таблица7[[#This Row],[ИТОГ USD]]*Таблица7[[#This Row],[КУРС USD]])+Таблица7[[#This Row],[ИТОГ RUB]]),IF(Таблица7[[#This Row],[КУРС USD]]&lt;=0,IF(Таблица7[[#This Row],[КУРС RUB]]&lt;=0,Таблица7[[#This Row],[ИТОГ RUB]],IF(Таблица7[[#This Row],[КУРС USD]]&gt;0,(Таблица7[[#This Row],[ИТОГ USD]]*Таблица7[[#This Row],[КУРС USD]])+Таблица7[[#This Row],[ИТОГ RUB]],IF(Таблица7[[#This Row],[КУРС RUB]]&gt;0,(Таблица7[[#This Row],[ИТОГ EUR]]/Таблица7[[#This Row],[КУРС RUB]])+Таблица7[[#This Row],[ИТОГ RUB]],)))))</f>
        <v>0</v>
      </c>
    </row>
    <row r="14" spans="2:14" x14ac:dyDescent="0.25">
      <c r="B14" s="7">
        <v>42661</v>
      </c>
      <c r="C14" s="8"/>
      <c r="D14" s="8"/>
      <c r="E14" s="9"/>
      <c r="F14" s="10"/>
      <c r="G14" s="10"/>
      <c r="H14" s="10"/>
      <c r="I14" s="10"/>
      <c r="J14" s="10"/>
      <c r="K14" s="11">
        <f>SUM(Таблица7[[#This Row],[ПРЕТЕНЗИЯ]:[про]])</f>
        <v>0</v>
      </c>
      <c r="L14" s="12">
        <f>SUBTOTAL(109,Таблица7[[#This Row],[запчасть1]:[запчасть2]])</f>
        <v>0</v>
      </c>
      <c r="M14" s="12">
        <f>Таблица7[[#This Row],[АРЕНДА]]</f>
        <v>0</v>
      </c>
      <c r="N14" s="13">
        <f>IF(Таблица7[[#This Row],[КУРС USD]]&gt;0,IF(Таблица7[[#This Row],[КУРС RUB]]&gt;0,(Таблица7[[#This Row],[ИТОГ EUR]]/Таблица7[[#This Row],[КУРС RUB]])+(Таблица7[[#This Row],[ИТОГ USD]]*Таблица7[[#This Row],[КУРС USD]])+Таблица7[[#This Row],[ИТОГ RUB]]),IF(Таблица7[[#This Row],[КУРС USD]]&lt;=0,IF(Таблица7[[#This Row],[КУРС RUB]]&lt;=0,Таблица7[[#This Row],[ИТОГ RUB]],IF(Таблица7[[#This Row],[КУРС USD]]&gt;0,(Таблица7[[#This Row],[ИТОГ USD]]*Таблица7[[#This Row],[КУРС USD]])+Таблица7[[#This Row],[ИТОГ RUB]],IF(Таблица7[[#This Row],[КУРС RUB]]&gt;0,(Таблица7[[#This Row],[ИТОГ EUR]]/Таблица7[[#This Row],[КУРС RUB]])+Таблица7[[#This Row],[ИТОГ RUB]],)))))</f>
        <v>0</v>
      </c>
    </row>
    <row r="15" spans="2:14" x14ac:dyDescent="0.25">
      <c r="B15" s="7">
        <v>42662</v>
      </c>
      <c r="C15" s="8"/>
      <c r="D15" s="8"/>
      <c r="E15" s="9"/>
      <c r="F15" s="10"/>
      <c r="G15" s="10"/>
      <c r="H15" s="10"/>
      <c r="I15" s="10"/>
      <c r="J15" s="10"/>
      <c r="K15" s="11">
        <f>SUM(Таблица7[[#This Row],[ПРЕТЕНЗИЯ]:[про]])</f>
        <v>0</v>
      </c>
      <c r="L15" s="12">
        <f>SUBTOTAL(109,Таблица7[[#This Row],[запчасть1]:[запчасть2]])</f>
        <v>0</v>
      </c>
      <c r="M15" s="12">
        <f>Таблица7[[#This Row],[АРЕНДА]]</f>
        <v>0</v>
      </c>
      <c r="N15" s="13">
        <f>IF(Таблица7[[#This Row],[КУРС USD]]&gt;0,IF(Таблица7[[#This Row],[КУРС RUB]]&gt;0,(Таблица7[[#This Row],[ИТОГ EUR]]/Таблица7[[#This Row],[КУРС RUB]])+(Таблица7[[#This Row],[ИТОГ USD]]*Таблица7[[#This Row],[КУРС USD]])+Таблица7[[#This Row],[ИТОГ RUB]]),IF(Таблица7[[#This Row],[КУРС USD]]&lt;=0,IF(Таблица7[[#This Row],[КУРС RUB]]&lt;=0,Таблица7[[#This Row],[ИТОГ RUB]],IF(Таблица7[[#This Row],[КУРС USD]]&gt;0,(Таблица7[[#This Row],[ИТОГ USD]]*Таблица7[[#This Row],[КУРС USD]])+Таблица7[[#This Row],[ИТОГ RUB]],IF(Таблица7[[#This Row],[КУРС RUB]]&gt;0,(Таблица7[[#This Row],[ИТОГ EUR]]/Таблица7[[#This Row],[КУРС RUB]])+Таблица7[[#This Row],[ИТОГ RUB]],)))))</f>
        <v>0</v>
      </c>
    </row>
    <row r="16" spans="2:14" x14ac:dyDescent="0.25">
      <c r="B16" s="7">
        <v>42663</v>
      </c>
      <c r="C16" s="8"/>
      <c r="D16" s="8"/>
      <c r="E16" s="9"/>
      <c r="F16" s="10"/>
      <c r="G16" s="10"/>
      <c r="H16" s="10"/>
      <c r="I16" s="10"/>
      <c r="J16" s="10"/>
      <c r="K16" s="11">
        <f>SUM(Таблица7[[#This Row],[ПРЕТЕНЗИЯ]:[про]])</f>
        <v>0</v>
      </c>
      <c r="L16" s="12">
        <f>SUBTOTAL(109,Таблица7[[#This Row],[запчасть1]:[запчасть2]])</f>
        <v>0</v>
      </c>
      <c r="M16" s="12">
        <f>Таблица7[[#This Row],[АРЕНДА]]</f>
        <v>0</v>
      </c>
      <c r="N16" s="13">
        <f>IF(Таблица7[[#This Row],[КУРС USD]]&gt;0,IF(Таблица7[[#This Row],[КУРС RUB]]&gt;0,(Таблица7[[#This Row],[ИТОГ EUR]]/Таблица7[[#This Row],[КУРС RUB]])+(Таблица7[[#This Row],[ИТОГ USD]]*Таблица7[[#This Row],[КУРС USD]])+Таблица7[[#This Row],[ИТОГ RUB]]),IF(Таблица7[[#This Row],[КУРС USD]]&lt;=0,IF(Таблица7[[#This Row],[КУРС RUB]]&lt;=0,Таблица7[[#This Row],[ИТОГ RUB]],IF(Таблица7[[#This Row],[КУРС USD]]&gt;0,(Таблица7[[#This Row],[ИТОГ USD]]*Таблица7[[#This Row],[КУРС USD]])+Таблица7[[#This Row],[ИТОГ RUB]],IF(Таблица7[[#This Row],[КУРС RUB]]&gt;0,(Таблица7[[#This Row],[ИТОГ EUR]]/Таблица7[[#This Row],[КУРС RUB]])+Таблица7[[#This Row],[ИТОГ RUB]],)))))</f>
        <v>0</v>
      </c>
    </row>
    <row r="17" spans="2:14" x14ac:dyDescent="0.25">
      <c r="B17" s="7">
        <v>42664</v>
      </c>
      <c r="C17" s="8"/>
      <c r="D17" s="8"/>
      <c r="E17" s="9"/>
      <c r="F17" s="10"/>
      <c r="G17" s="10"/>
      <c r="H17" s="10"/>
      <c r="I17" s="10"/>
      <c r="J17" s="10"/>
      <c r="K17" s="11">
        <f>SUM(Таблица7[[#This Row],[ПРЕТЕНЗИЯ]:[про]])</f>
        <v>0</v>
      </c>
      <c r="L17" s="12">
        <f>SUBTOTAL(109,Таблица7[[#This Row],[запчасть1]:[запчасть2]])</f>
        <v>0</v>
      </c>
      <c r="M17" s="12">
        <f>Таблица7[[#This Row],[АРЕНДА]]</f>
        <v>0</v>
      </c>
      <c r="N17" s="13">
        <f>IF(Таблица7[[#This Row],[КУРС USD]]&gt;0,IF(Таблица7[[#This Row],[КУРС RUB]]&gt;0,(Таблица7[[#This Row],[ИТОГ EUR]]/Таблица7[[#This Row],[КУРС RUB]])+(Таблица7[[#This Row],[ИТОГ USD]]*Таблица7[[#This Row],[КУРС USD]])+Таблица7[[#This Row],[ИТОГ RUB]]),IF(Таблица7[[#This Row],[КУРС USD]]&lt;=0,IF(Таблица7[[#This Row],[КУРС RUB]]&lt;=0,Таблица7[[#This Row],[ИТОГ RUB]],IF(Таблица7[[#This Row],[КУРС USD]]&gt;0,(Таблица7[[#This Row],[ИТОГ USD]]*Таблица7[[#This Row],[КУРС USD]])+Таблица7[[#This Row],[ИТОГ RUB]],IF(Таблица7[[#This Row],[КУРС RUB]]&gt;0,(Таблица7[[#This Row],[ИТОГ EUR]]/Таблица7[[#This Row],[КУРС RUB]])+Таблица7[[#This Row],[ИТОГ RUB]],)))))</f>
        <v>0</v>
      </c>
    </row>
    <row r="18" spans="2:14" x14ac:dyDescent="0.25">
      <c r="B18" s="7">
        <v>42665</v>
      </c>
      <c r="C18" s="8"/>
      <c r="D18" s="8"/>
      <c r="E18" s="9"/>
      <c r="F18" s="10"/>
      <c r="G18" s="10"/>
      <c r="H18" s="10"/>
      <c r="I18" s="10"/>
      <c r="J18" s="10"/>
      <c r="K18" s="11">
        <f>SUM(Таблица7[[#This Row],[ПРЕТЕНЗИЯ]:[про]])</f>
        <v>0</v>
      </c>
      <c r="L18" s="12">
        <f>SUBTOTAL(109,Таблица7[[#This Row],[запчасть1]:[запчасть2]])</f>
        <v>0</v>
      </c>
      <c r="M18" s="12">
        <f>Таблица7[[#This Row],[АРЕНДА]]</f>
        <v>0</v>
      </c>
      <c r="N18" s="13">
        <f>IF(Таблица7[[#This Row],[КУРС USD]]&gt;0,IF(Таблица7[[#This Row],[КУРС RUB]]&gt;0,(Таблица7[[#This Row],[ИТОГ EUR]]/Таблица7[[#This Row],[КУРС RUB]])+(Таблица7[[#This Row],[ИТОГ USD]]*Таблица7[[#This Row],[КУРС USD]])+Таблица7[[#This Row],[ИТОГ RUB]]),IF(Таблица7[[#This Row],[КУРС USD]]&lt;=0,IF(Таблица7[[#This Row],[КУРС RUB]]&lt;=0,Таблица7[[#This Row],[ИТОГ RUB]],IF(Таблица7[[#This Row],[КУРС USD]]&gt;0,(Таблица7[[#This Row],[ИТОГ USD]]*Таблица7[[#This Row],[КУРС USD]])+Таблица7[[#This Row],[ИТОГ RUB]],IF(Таблица7[[#This Row],[КУРС RUB]]&gt;0,(Таблица7[[#This Row],[ИТОГ EUR]]/Таблица7[[#This Row],[КУРС RUB]])+Таблица7[[#This Row],[ИТОГ RUB]],)))))</f>
        <v>0</v>
      </c>
    </row>
    <row r="19" spans="2:14" x14ac:dyDescent="0.25">
      <c r="B19" s="7">
        <v>42666</v>
      </c>
      <c r="C19" s="8"/>
      <c r="D19" s="8"/>
      <c r="E19" s="9"/>
      <c r="F19" s="10"/>
      <c r="G19" s="10"/>
      <c r="H19" s="10"/>
      <c r="I19" s="10"/>
      <c r="J19" s="10"/>
      <c r="K19" s="11">
        <f>SUM(Таблица7[[#This Row],[ПРЕТЕНЗИЯ]:[про]])</f>
        <v>0</v>
      </c>
      <c r="L19" s="12">
        <f>SUBTOTAL(109,Таблица7[[#This Row],[запчасть1]:[запчасть2]])</f>
        <v>0</v>
      </c>
      <c r="M19" s="12">
        <f>Таблица7[[#This Row],[АРЕНДА]]</f>
        <v>0</v>
      </c>
      <c r="N19" s="13">
        <f>IF(Таблица7[[#This Row],[КУРС USD]]&gt;0,IF(Таблица7[[#This Row],[КУРС RUB]]&gt;0,(Таблица7[[#This Row],[ИТОГ EUR]]/Таблица7[[#This Row],[КУРС RUB]])+(Таблица7[[#This Row],[ИТОГ USD]]*Таблица7[[#This Row],[КУРС USD]])+Таблица7[[#This Row],[ИТОГ RUB]]),IF(Таблица7[[#This Row],[КУРС USD]]&lt;=0,IF(Таблица7[[#This Row],[КУРС RUB]]&lt;=0,Таблица7[[#This Row],[ИТОГ RUB]],IF(Таблица7[[#This Row],[КУРС USD]]&gt;0,(Таблица7[[#This Row],[ИТОГ USD]]*Таблица7[[#This Row],[КУРС USD]])+Таблица7[[#This Row],[ИТОГ RUB]],IF(Таблица7[[#This Row],[КУРС RUB]]&gt;0,(Таблица7[[#This Row],[ИТОГ EUR]]/Таблица7[[#This Row],[КУРС RUB]])+Таблица7[[#This Row],[ИТОГ RUB]],)))))</f>
        <v>0</v>
      </c>
    </row>
    <row r="20" spans="2:14" x14ac:dyDescent="0.25">
      <c r="B20" s="7">
        <v>42667</v>
      </c>
      <c r="C20" s="8"/>
      <c r="D20" s="8"/>
      <c r="E20" s="9"/>
      <c r="F20" s="10"/>
      <c r="G20" s="10"/>
      <c r="H20" s="10"/>
      <c r="I20" s="10"/>
      <c r="J20" s="10"/>
      <c r="K20" s="11">
        <f>SUM(Таблица7[[#This Row],[ПРЕТЕНЗИЯ]:[про]])</f>
        <v>0</v>
      </c>
      <c r="L20" s="12">
        <f>SUBTOTAL(109,Таблица7[[#This Row],[запчасть1]:[запчасть2]])</f>
        <v>0</v>
      </c>
      <c r="M20" s="12">
        <f>Таблица7[[#This Row],[АРЕНДА]]</f>
        <v>0</v>
      </c>
      <c r="N20" s="13">
        <f>IF(Таблица7[[#This Row],[КУРС USD]]&gt;0,IF(Таблица7[[#This Row],[КУРС RUB]]&gt;0,(Таблица7[[#This Row],[ИТОГ EUR]]/Таблица7[[#This Row],[КУРС RUB]])+(Таблица7[[#This Row],[ИТОГ USD]]*Таблица7[[#This Row],[КУРС USD]])+Таблица7[[#This Row],[ИТОГ RUB]]),IF(Таблица7[[#This Row],[КУРС USD]]&lt;=0,IF(Таблица7[[#This Row],[КУРС RUB]]&lt;=0,Таблица7[[#This Row],[ИТОГ RUB]],IF(Таблица7[[#This Row],[КУРС USD]]&gt;0,(Таблица7[[#This Row],[ИТОГ USD]]*Таблица7[[#This Row],[КУРС USD]])+Таблица7[[#This Row],[ИТОГ RUB]],IF(Таблица7[[#This Row],[КУРС RUB]]&gt;0,(Таблица7[[#This Row],[ИТОГ EUR]]/Таблица7[[#This Row],[КУРС RUB]])+Таблица7[[#This Row],[ИТОГ RUB]],)))))</f>
        <v>0</v>
      </c>
    </row>
    <row r="21" spans="2:14" x14ac:dyDescent="0.25">
      <c r="B21" s="7">
        <v>42668</v>
      </c>
      <c r="C21" s="8"/>
      <c r="D21" s="8"/>
      <c r="E21" s="9"/>
      <c r="F21" s="10"/>
      <c r="G21" s="10"/>
      <c r="H21" s="10"/>
      <c r="I21" s="10"/>
      <c r="J21" s="10"/>
      <c r="K21" s="11">
        <f>SUM(Таблица7[[#This Row],[ПРЕТЕНЗИЯ]:[про]])</f>
        <v>0</v>
      </c>
      <c r="L21" s="12">
        <f>SUBTOTAL(109,Таблица7[[#This Row],[запчасть1]:[запчасть2]])</f>
        <v>0</v>
      </c>
      <c r="M21" s="12">
        <f>Таблица7[[#This Row],[АРЕНДА]]</f>
        <v>0</v>
      </c>
      <c r="N21" s="13">
        <f>IF(Таблица7[[#This Row],[КУРС USD]]&gt;0,IF(Таблица7[[#This Row],[КУРС RUB]]&gt;0,(Таблица7[[#This Row],[ИТОГ EUR]]/Таблица7[[#This Row],[КУРС RUB]])+(Таблица7[[#This Row],[ИТОГ USD]]*Таблица7[[#This Row],[КУРС USD]])+Таблица7[[#This Row],[ИТОГ RUB]]),IF(Таблица7[[#This Row],[КУРС USD]]&lt;=0,IF(Таблица7[[#This Row],[КУРС RUB]]&lt;=0,Таблица7[[#This Row],[ИТОГ RUB]],IF(Таблица7[[#This Row],[КУРС USD]]&gt;0,(Таблица7[[#This Row],[ИТОГ USD]]*Таблица7[[#This Row],[КУРС USD]])+Таблица7[[#This Row],[ИТОГ RUB]],IF(Таблица7[[#This Row],[КУРС RUB]]&gt;0,(Таблица7[[#This Row],[ИТОГ EUR]]/Таблица7[[#This Row],[КУРС RUB]])+Таблица7[[#This Row],[ИТОГ RUB]],)))))</f>
        <v>0</v>
      </c>
    </row>
    <row r="22" spans="2:14" x14ac:dyDescent="0.25">
      <c r="B22" s="7">
        <v>42669</v>
      </c>
      <c r="C22" s="8"/>
      <c r="D22" s="8"/>
      <c r="E22" s="9"/>
      <c r="F22" s="10"/>
      <c r="G22" s="10"/>
      <c r="H22" s="10"/>
      <c r="I22" s="10"/>
      <c r="J22" s="10"/>
      <c r="K22" s="11">
        <f>SUM(Таблица7[[#This Row],[ПРЕТЕНЗИЯ]:[про]])</f>
        <v>0</v>
      </c>
      <c r="L22" s="12">
        <f>SUBTOTAL(109,Таблица7[[#This Row],[запчасть1]:[запчасть2]])</f>
        <v>0</v>
      </c>
      <c r="M22" s="12">
        <f>Таблица7[[#This Row],[АРЕНДА]]</f>
        <v>0</v>
      </c>
      <c r="N22" s="13">
        <f>IF(Таблица7[[#This Row],[КУРС USD]]&gt;0,IF(Таблица7[[#This Row],[КУРС RUB]]&gt;0,(Таблица7[[#This Row],[ИТОГ EUR]]/Таблица7[[#This Row],[КУРС RUB]])+(Таблица7[[#This Row],[ИТОГ USD]]*Таблица7[[#This Row],[КУРС USD]])+Таблица7[[#This Row],[ИТОГ RUB]]),IF(Таблица7[[#This Row],[КУРС USD]]&lt;=0,IF(Таблица7[[#This Row],[КУРС RUB]]&lt;=0,Таблица7[[#This Row],[ИТОГ RUB]],IF(Таблица7[[#This Row],[КУРС USD]]&gt;0,(Таблица7[[#This Row],[ИТОГ USD]]*Таблица7[[#This Row],[КУРС USD]])+Таблица7[[#This Row],[ИТОГ RUB]],IF(Таблица7[[#This Row],[КУРС RUB]]&gt;0,(Таблица7[[#This Row],[ИТОГ EUR]]/Таблица7[[#This Row],[КУРС RUB]])+Таблица7[[#This Row],[ИТОГ RUB]],)))))</f>
        <v>0</v>
      </c>
    </row>
    <row r="23" spans="2:14" x14ac:dyDescent="0.25">
      <c r="B23" s="7">
        <v>42670</v>
      </c>
      <c r="C23" s="8"/>
      <c r="D23" s="8"/>
      <c r="E23" s="9"/>
      <c r="F23" s="10"/>
      <c r="G23" s="10"/>
      <c r="H23" s="10"/>
      <c r="I23" s="10"/>
      <c r="J23" s="10"/>
      <c r="K23" s="11">
        <f>SUM(Таблица7[[#This Row],[ПРЕТЕНЗИЯ]:[про]])</f>
        <v>0</v>
      </c>
      <c r="L23" s="12">
        <f>SUBTOTAL(109,Таблица7[[#This Row],[запчасть1]:[запчасть2]])</f>
        <v>0</v>
      </c>
      <c r="M23" s="12">
        <f>Таблица7[[#This Row],[АРЕНДА]]</f>
        <v>0</v>
      </c>
      <c r="N23" s="13">
        <f>IF(Таблица7[[#This Row],[КУРС USD]]&gt;0,IF(Таблица7[[#This Row],[КУРС RUB]]&gt;0,(Таблица7[[#This Row],[ИТОГ EUR]]/Таблица7[[#This Row],[КУРС RUB]])+(Таблица7[[#This Row],[ИТОГ USD]]*Таблица7[[#This Row],[КУРС USD]])+Таблица7[[#This Row],[ИТОГ RUB]]),IF(Таблица7[[#This Row],[КУРС USD]]&lt;=0,IF(Таблица7[[#This Row],[КУРС RUB]]&lt;=0,Таблица7[[#This Row],[ИТОГ RUB]],IF(Таблица7[[#This Row],[КУРС USD]]&gt;0,(Таблица7[[#This Row],[ИТОГ USD]]*Таблица7[[#This Row],[КУРС USD]])+Таблица7[[#This Row],[ИТОГ RUB]],IF(Таблица7[[#This Row],[КУРС RUB]]&gt;0,(Таблица7[[#This Row],[ИТОГ EUR]]/Таблица7[[#This Row],[КУРС RUB]])+Таблица7[[#This Row],[ИТОГ RUB]],)))))</f>
        <v>0</v>
      </c>
    </row>
    <row r="24" spans="2:14" x14ac:dyDescent="0.25">
      <c r="B24" s="7">
        <v>42671</v>
      </c>
      <c r="C24" s="8"/>
      <c r="D24" s="8"/>
      <c r="E24" s="9"/>
      <c r="F24" s="10"/>
      <c r="G24" s="10"/>
      <c r="H24" s="10"/>
      <c r="I24" s="10"/>
      <c r="J24" s="10"/>
      <c r="K24" s="11">
        <f>SUM(Таблица7[[#This Row],[ПРЕТЕНЗИЯ]:[про]])</f>
        <v>0</v>
      </c>
      <c r="L24" s="12">
        <f>SUBTOTAL(109,Таблица7[[#This Row],[запчасть1]:[запчасть2]])</f>
        <v>0</v>
      </c>
      <c r="M24" s="12">
        <f>Таблица7[[#This Row],[АРЕНДА]]</f>
        <v>0</v>
      </c>
      <c r="N24" s="13">
        <f>IF(Таблица7[[#This Row],[КУРС USD]]&gt;0,IF(Таблица7[[#This Row],[КУРС RUB]]&gt;0,(Таблица7[[#This Row],[ИТОГ EUR]]/Таблица7[[#This Row],[КУРС RUB]])+(Таблица7[[#This Row],[ИТОГ USD]]*Таблица7[[#This Row],[КУРС USD]])+Таблица7[[#This Row],[ИТОГ RUB]]),IF(Таблица7[[#This Row],[КУРС USD]]&lt;=0,IF(Таблица7[[#This Row],[КУРС RUB]]&lt;=0,Таблица7[[#This Row],[ИТОГ RUB]],IF(Таблица7[[#This Row],[КУРС USD]]&gt;0,(Таблица7[[#This Row],[ИТОГ USD]]*Таблица7[[#This Row],[КУРС USD]])+Таблица7[[#This Row],[ИТОГ RUB]],IF(Таблица7[[#This Row],[КУРС RUB]]&gt;0,(Таблица7[[#This Row],[ИТОГ EUR]]/Таблица7[[#This Row],[КУРС RUB]])+Таблица7[[#This Row],[ИТОГ RUB]],)))))</f>
        <v>0</v>
      </c>
    </row>
    <row r="25" spans="2:14" x14ac:dyDescent="0.25">
      <c r="B25" s="7">
        <v>42672</v>
      </c>
      <c r="C25" s="8"/>
      <c r="D25" s="8"/>
      <c r="E25" s="9"/>
      <c r="F25" s="10"/>
      <c r="G25" s="10"/>
      <c r="H25" s="10"/>
      <c r="I25" s="10"/>
      <c r="J25" s="10"/>
      <c r="K25" s="11">
        <f>SUM(Таблица7[[#This Row],[ПРЕТЕНЗИЯ]:[про]])</f>
        <v>0</v>
      </c>
      <c r="L25" s="12">
        <f>SUBTOTAL(109,Таблица7[[#This Row],[запчасть1]:[запчасть2]])</f>
        <v>0</v>
      </c>
      <c r="M25" s="12">
        <f>Таблица7[[#This Row],[АРЕНДА]]</f>
        <v>0</v>
      </c>
      <c r="N25" s="13">
        <f>IF(Таблица7[[#This Row],[КУРС USD]]&gt;0,IF(Таблица7[[#This Row],[КУРС RUB]]&gt;0,(Таблица7[[#This Row],[ИТОГ EUR]]/Таблица7[[#This Row],[КУРС RUB]])+(Таблица7[[#This Row],[ИТОГ USD]]*Таблица7[[#This Row],[КУРС USD]])+Таблица7[[#This Row],[ИТОГ RUB]]),IF(Таблица7[[#This Row],[КУРС USD]]&lt;=0,IF(Таблица7[[#This Row],[КУРС RUB]]&lt;=0,Таблица7[[#This Row],[ИТОГ RUB]],IF(Таблица7[[#This Row],[КУРС USD]]&gt;0,(Таблица7[[#This Row],[ИТОГ USD]]*Таблица7[[#This Row],[КУРС USD]])+Таблица7[[#This Row],[ИТОГ RUB]],IF(Таблица7[[#This Row],[КУРС RUB]]&gt;0,(Таблица7[[#This Row],[ИТОГ EUR]]/Таблица7[[#This Row],[КУРС RUB]])+Таблица7[[#This Row],[ИТОГ RUB]],)))))</f>
        <v>0</v>
      </c>
    </row>
    <row r="26" spans="2:14" x14ac:dyDescent="0.25">
      <c r="B26" s="7">
        <v>42673</v>
      </c>
      <c r="C26" s="8"/>
      <c r="D26" s="8"/>
      <c r="E26" s="9"/>
      <c r="F26" s="10"/>
      <c r="G26" s="10"/>
      <c r="H26" s="10"/>
      <c r="I26" s="10"/>
      <c r="J26" s="10"/>
      <c r="K26" s="11">
        <f>SUM(Таблица7[[#This Row],[ПРЕТЕНЗИЯ]:[про]])</f>
        <v>0</v>
      </c>
      <c r="L26" s="12">
        <f>SUBTOTAL(109,Таблица7[[#This Row],[запчасть1]:[запчасть2]])</f>
        <v>0</v>
      </c>
      <c r="M26" s="12">
        <f>Таблица7[[#This Row],[АРЕНДА]]</f>
        <v>0</v>
      </c>
      <c r="N26" s="13">
        <f>IF(Таблица7[[#This Row],[КУРС USD]]&gt;0,IF(Таблица7[[#This Row],[КУРС RUB]]&gt;0,(Таблица7[[#This Row],[ИТОГ EUR]]/Таблица7[[#This Row],[КУРС RUB]])+(Таблица7[[#This Row],[ИТОГ USD]]*Таблица7[[#This Row],[КУРС USD]])+Таблица7[[#This Row],[ИТОГ RUB]]),IF(Таблица7[[#This Row],[КУРС USD]]&lt;=0,IF(Таблица7[[#This Row],[КУРС RUB]]&lt;=0,Таблица7[[#This Row],[ИТОГ RUB]],IF(Таблица7[[#This Row],[КУРС USD]]&gt;0,(Таблица7[[#This Row],[ИТОГ USD]]*Таблица7[[#This Row],[КУРС USD]])+Таблица7[[#This Row],[ИТОГ RUB]],IF(Таблица7[[#This Row],[КУРС RUB]]&gt;0,(Таблица7[[#This Row],[ИТОГ EUR]]/Таблица7[[#This Row],[КУРС RUB]])+Таблица7[[#This Row],[ИТОГ RUB]],)))))</f>
        <v>0</v>
      </c>
    </row>
    <row r="27" spans="2:14" x14ac:dyDescent="0.25">
      <c r="B27" s="7">
        <v>42674</v>
      </c>
      <c r="C27" s="8"/>
      <c r="D27" s="8"/>
      <c r="E27" s="9"/>
      <c r="F27" s="10"/>
      <c r="G27" s="10"/>
      <c r="H27" s="10"/>
      <c r="I27" s="10"/>
      <c r="J27" s="10"/>
      <c r="K27" s="11">
        <f>SUM(Таблица7[[#This Row],[ПРЕТЕНЗИЯ]:[про]])</f>
        <v>0</v>
      </c>
      <c r="L27" s="12">
        <f>SUBTOTAL(109,Таблица7[[#This Row],[запчасть1]:[запчасть2]])</f>
        <v>0</v>
      </c>
      <c r="M27" s="12">
        <f>Таблица7[[#This Row],[АРЕНДА]]</f>
        <v>0</v>
      </c>
      <c r="N27" s="13">
        <f>IF(Таблица7[[#This Row],[КУРС USD]]&gt;0,IF(Таблица7[[#This Row],[КУРС RUB]]&gt;0,(Таблица7[[#This Row],[ИТОГ EUR]]/Таблица7[[#This Row],[КУРС RUB]])+(Таблица7[[#This Row],[ИТОГ USD]]*Таблица7[[#This Row],[КУРС USD]])+Таблица7[[#This Row],[ИТОГ RUB]]),IF(Таблица7[[#This Row],[КУРС USD]]&lt;=0,IF(Таблица7[[#This Row],[КУРС RUB]]&lt;=0,Таблица7[[#This Row],[ИТОГ RUB]],IF(Таблица7[[#This Row],[КУРС USD]]&gt;0,(Таблица7[[#This Row],[ИТОГ USD]]*Таблица7[[#This Row],[КУРС USD]])+Таблица7[[#This Row],[ИТОГ RUB]],IF(Таблица7[[#This Row],[КУРС RUB]]&gt;0,(Таблица7[[#This Row],[ИТОГ EUR]]/Таблица7[[#This Row],[КУРС RUB]])+Таблица7[[#This Row],[ИТОГ RUB]],)))))</f>
        <v>0</v>
      </c>
    </row>
    <row r="28" spans="2:14" ht="15.75" x14ac:dyDescent="0.25">
      <c r="B28" s="14" t="s">
        <v>9</v>
      </c>
      <c r="C28" s="14"/>
      <c r="D28" s="14"/>
      <c r="E28" s="14"/>
      <c r="F28" s="15">
        <f>SUBTOTAL(109,Таблица7[запчасть1])</f>
        <v>500</v>
      </c>
      <c r="G28" s="15">
        <f>SUBTOTAL(109,Таблица7[запчасть2])</f>
        <v>500</v>
      </c>
      <c r="H28" s="15">
        <f>SUBTOTAL(109,Таблица7[АРЕНДА])</f>
        <v>500</v>
      </c>
      <c r="I28" s="15">
        <f>SUBTOTAL(109,Таблица7[ПРЕТЕНЗИЯ])</f>
        <v>500</v>
      </c>
      <c r="J28" s="15">
        <f>SUBTOTAL(109,Таблица7[про])</f>
        <v>500</v>
      </c>
      <c r="K28" s="16">
        <f>SUBTOTAL(109,Таблица7[ИТОГ RUB])</f>
        <v>1000</v>
      </c>
      <c r="L28" s="17">
        <f>SUBTOTAL(109,Таблица7[ИТОГ EUR])</f>
        <v>0</v>
      </c>
      <c r="M28" s="18">
        <f>SUBTOTAL(109,Таблица7[ИТОГ USD])</f>
        <v>500</v>
      </c>
      <c r="N28" s="19"/>
    </row>
  </sheetData>
  <pageMargins left="0.7" right="0.7" top="0.75" bottom="0.75" header="0.3" footer="0.3"/>
  <legacy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2016-11-16T12:04:16Z</dcterms:modified>
</cp:coreProperties>
</file>