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Уровень 4" sheetId="2" r:id="rId1"/>
    <sheet name="Лист1" sheetId="1" r:id="rId2"/>
  </sheets>
  <definedNames>
    <definedName name="ncol">'Уровень 4'!$C$12</definedName>
    <definedName name="nrow">'Уровень 4'!$C$11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2" l="1"/>
  <c r="E22" i="2"/>
  <c r="E21" i="2"/>
  <c r="E20" i="2"/>
  <c r="E19" i="2"/>
  <c r="E18" i="2"/>
  <c r="E17" i="2"/>
  <c r="E16" i="2"/>
  <c r="E15" i="2"/>
  <c r="C3" i="2"/>
  <c r="B23" i="2" s="1"/>
  <c r="B16" i="2" l="1"/>
  <c r="B18" i="2"/>
  <c r="B20" i="2"/>
  <c r="B22" i="2"/>
  <c r="B15" i="2"/>
  <c r="B17" i="2"/>
  <c r="B19" i="2"/>
  <c r="B21" i="2"/>
</calcChain>
</file>

<file path=xl/sharedStrings.xml><?xml version="1.0" encoding="utf-8"?>
<sst xmlns="http://schemas.openxmlformats.org/spreadsheetml/2006/main" count="40" uniqueCount="21">
  <si>
    <t>Дата мониторинга</t>
  </si>
  <si>
    <t>Базис отгрузки</t>
  </si>
  <si>
    <t>Нормаль-80</t>
  </si>
  <si>
    <t>Регуляр-92</t>
  </si>
  <si>
    <t>Премиум-95</t>
  </si>
  <si>
    <t>Супер-98</t>
  </si>
  <si>
    <t>ДТ Евро C-III</t>
  </si>
  <si>
    <t>ДТ Евро E-III</t>
  </si>
  <si>
    <t>ДТ Евро D-III</t>
  </si>
  <si>
    <t>ДТ Евро F-III</t>
  </si>
  <si>
    <t>ДТ Евро 1-III</t>
  </si>
  <si>
    <t>ДТ Евро 2-III</t>
  </si>
  <si>
    <t>ДТ Евро 3-III</t>
  </si>
  <si>
    <t>ДТ Евро 4-III</t>
  </si>
  <si>
    <t>Волгограднефтепереработка</t>
  </si>
  <si>
    <t>Нижегороднефтеоргсинтез</t>
  </si>
  <si>
    <t>Пермнефтеоргсинтез</t>
  </si>
  <si>
    <t>Ухтанефтепереработка</t>
  </si>
  <si>
    <t>Время записи</t>
  </si>
  <si>
    <t>Продукт</t>
  </si>
  <si>
    <t>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</si>
</sst>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theme="9" tint="-0.249977111117893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3" fillId="0" borderId="0" xfId="1"/>
    <xf numFmtId="0" fontId="3" fillId="0" borderId="1" xfId="1" applyBorder="1"/>
    <xf numFmtId="14" fontId="3" fillId="0" borderId="1" xfId="1" applyNumberFormat="1" applyBorder="1"/>
    <xf numFmtId="0" fontId="1" fillId="0" borderId="0" xfId="1" applyFont="1" applyAlignment="1">
      <alignment vertical="center"/>
    </xf>
    <xf numFmtId="0" fontId="1" fillId="0" borderId="0" xfId="1" applyFont="1" applyAlignment="1">
      <alignment horizontal="center" vertical="center" wrapText="1"/>
    </xf>
    <xf numFmtId="0" fontId="1" fillId="0" borderId="0" xfId="1" applyFont="1"/>
    <xf numFmtId="3" fontId="3" fillId="0" borderId="0" xfId="1" applyNumberFormat="1" applyAlignment="1">
      <alignment horizontal="center" vertical="center"/>
    </xf>
    <xf numFmtId="14" fontId="3" fillId="0" borderId="0" xfId="1" applyNumberFormat="1"/>
  </cellXfs>
  <cellStyles count="2">
    <cellStyle name="Обычный" xfId="0" builtinId="0"/>
    <cellStyle name="Обычный 2" xfId="1"/>
  </cellStyles>
  <dxfs count="19">
    <dxf>
      <numFmt numFmtId="0" formatCode="General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font>
        <b/>
      </font>
    </dxf>
    <dxf>
      <font>
        <b/>
      </font>
      <alignment horizontal="general" vertical="center" textRotation="0" wrapText="0" indent="0" justifyLastLine="0" shrinkToFit="0" readingOrder="0"/>
    </dxf>
    <dxf>
      <fill>
        <patternFill>
          <bgColor theme="4" tint="0.79998168889431442"/>
        </patternFill>
      </fill>
      <border diagonalUp="1" diagonalDown="1">
        <top style="dotted">
          <color auto="1"/>
        </top>
        <diagonal style="dotted">
          <color theme="4" tint="0.79998168889431442"/>
        </diagonal>
        <vertical style="dotted">
          <color auto="1"/>
        </vertical>
        <horizontal style="dotted">
          <color auto="1"/>
        </horizontal>
      </border>
    </dxf>
    <dxf>
      <border>
        <top style="dotted">
          <color auto="1"/>
        </top>
        <vertical style="dotted">
          <color auto="1"/>
        </vertical>
        <horizontal style="dotted">
          <color auto="1"/>
        </horizontal>
      </border>
    </dxf>
    <dxf>
      <border diagonalDown="1">
        <top style="thin">
          <color theme="4" tint="-0.24994659260841701"/>
        </top>
        <bottom style="thin">
          <color theme="4" tint="-0.24994659260841701"/>
        </bottom>
        <diagonal style="thin">
          <color theme="4" tint="-0.24994659260841701"/>
        </diagonal>
        <vertical style="dotted">
          <color auto="1"/>
        </vertical>
        <horizontal style="thin">
          <color theme="4" tint="-0.24994659260841701"/>
        </horizontal>
      </border>
    </dxf>
    <dxf>
      <border diagonalUp="1">
        <top style="thick">
          <color theme="4"/>
        </top>
        <bottom style="thick">
          <color theme="4"/>
        </bottom>
        <diagonal style="dotted">
          <color auto="1"/>
        </diagonal>
        <vertical style="dotted">
          <color auto="1"/>
        </vertical>
        <horizontal style="thick">
          <color theme="4"/>
        </horizontal>
      </border>
    </dxf>
  </dxfs>
  <tableStyles count="1" defaultTableStyle="TableStyleMedium2" defaultPivotStyle="PivotStyleLight16">
    <tableStyle name="Стиль таблицы 1" pivot="0" count="4">
      <tableStyleElement type="headerRow" dxfId="18"/>
      <tableStyleElement type="totalRow" dxfId="17"/>
      <tableStyleElement type="firstRowStripe" dxfId="16"/>
      <tableStyleElement type="secondRowStripe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</xdr:colOff>
          <xdr:row>2</xdr:row>
          <xdr:rowOff>0</xdr:rowOff>
        </xdr:from>
        <xdr:to>
          <xdr:col>5</xdr:col>
          <xdr:colOff>38100</xdr:colOff>
          <xdr:row>2</xdr:row>
          <xdr:rowOff>180975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Записать данные</a:t>
              </a:r>
            </a:p>
          </xdr:txBody>
        </xdr:sp>
        <xdr:clientData fPrintsWithSheet="0"/>
      </xdr:twoCellAnchor>
    </mc:Choice>
    <mc:Fallback/>
  </mc:AlternateContent>
</xdr:wsDr>
</file>

<file path=xl/tables/table1.xml><?xml version="1.0" encoding="utf-8"?>
<table xmlns="http://schemas.openxmlformats.org/spreadsheetml/2006/main" id="1" name="Уровень4" displayName="Уровень4" ref="B5:N9" totalsRowShown="0" headerRowDxfId="14">
  <autoFilter ref="B5:N9"/>
  <tableColumns count="13">
    <tableColumn id="1" name="Базис отгрузки" dataDxfId="13"/>
    <tableColumn id="2" name="Нормаль-80" dataDxfId="12"/>
    <tableColumn id="3" name="Регуляр-92" dataDxfId="11"/>
    <tableColumn id="4" name="Премиум-95" dataDxfId="10"/>
    <tableColumn id="5" name="Супер-98" dataDxfId="9"/>
    <tableColumn id="6" name="ДТ Евро C-III" dataDxfId="8"/>
    <tableColumn id="7" name="ДТ Евро E-III" dataDxfId="7"/>
    <tableColumn id="8" name="ДТ Евро D-III" dataDxfId="6"/>
    <tableColumn id="9" name="ДТ Евро F-III" dataDxfId="5"/>
    <tableColumn id="10" name="ДТ Евро 1-III" dataDxfId="4"/>
    <tableColumn id="11" name="ДТ Евро 2-III" dataDxfId="3"/>
    <tableColumn id="12" name="ДТ Евро 3-III" dataDxfId="2"/>
    <tableColumn id="13" name="ДТ Евро 4-III" dataDxfId="1"/>
  </tableColumns>
  <tableStyleInfo name="Стиль таблицы 1" showFirstColumn="0" showLastColumn="0" showRowStripes="1" showColumnStripes="0"/>
</table>
</file>

<file path=xl/tables/table2.xml><?xml version="1.0" encoding="utf-8"?>
<table xmlns="http://schemas.openxmlformats.org/spreadsheetml/2006/main" id="2" name="БД" displayName="БД" ref="B14:E23" totalsRowShown="0">
  <autoFilter ref="B14:E23"/>
  <tableColumns count="4">
    <tableColumn id="1" name="Время записи">
      <calculatedColumnFormula>$C$3</calculatedColumnFormula>
    </tableColumn>
    <tableColumn id="2" name="Базис отгрузки"/>
    <tableColumn id="3" name="Продукт"/>
    <tableColumn id="4" name="Цена" dataDxfId="0">
      <calculatedColumnFormula>INDEX(Уровень4[], MATCH(БД[[#This Row],[Базис отгрузки]],Уровень4[Базис отгрузки],),MATCH(БД[[#This Row],[Продукт]],Уровень4[#Headers],))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2.xml"/><Relationship Id="rId5" Type="http://schemas.openxmlformats.org/officeDocument/2006/relationships/table" Target="../tables/table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</sheetPr>
  <dimension ref="B2:N23"/>
  <sheetViews>
    <sheetView showGridLines="0" tabSelected="1" workbookViewId="0">
      <selection activeCell="G12" sqref="G12"/>
    </sheetView>
  </sheetViews>
  <sheetFormatPr defaultRowHeight="15" x14ac:dyDescent="0.25"/>
  <cols>
    <col min="1" max="1" width="9.140625" style="1"/>
    <col min="2" max="2" width="29.42578125" style="1" customWidth="1"/>
    <col min="3" max="14" width="10.7109375" style="1" customWidth="1"/>
    <col min="15" max="16384" width="9.140625" style="1"/>
  </cols>
  <sheetData>
    <row r="2" spans="2:14" ht="15.75" thickBot="1" x14ac:dyDescent="0.3">
      <c r="B2" s="2"/>
      <c r="C2" s="2"/>
    </row>
    <row r="3" spans="2:14" ht="15.75" thickBot="1" x14ac:dyDescent="0.3">
      <c r="B3" s="2" t="s">
        <v>0</v>
      </c>
      <c r="C3" s="3">
        <f ca="1">TODAY()</f>
        <v>42699</v>
      </c>
    </row>
    <row r="5" spans="2:14" ht="39" customHeight="1" x14ac:dyDescent="0.25">
      <c r="B5" s="4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13</v>
      </c>
    </row>
    <row r="6" spans="2:14" ht="15" customHeight="1" x14ac:dyDescent="0.25">
      <c r="B6" s="6" t="s">
        <v>14</v>
      </c>
      <c r="C6" s="7"/>
      <c r="D6" s="7">
        <v>37100</v>
      </c>
      <c r="E6" s="7">
        <v>40100</v>
      </c>
      <c r="F6" s="7"/>
      <c r="G6" s="7">
        <v>34100</v>
      </c>
      <c r="H6" s="7"/>
      <c r="I6" s="7"/>
      <c r="J6" s="7"/>
      <c r="K6" s="7"/>
      <c r="L6" s="7"/>
      <c r="M6" s="7"/>
      <c r="N6" s="7"/>
    </row>
    <row r="7" spans="2:14" ht="15" customHeight="1" x14ac:dyDescent="0.25">
      <c r="B7" s="6" t="s">
        <v>15</v>
      </c>
      <c r="C7" s="7"/>
      <c r="D7" s="7">
        <v>36900</v>
      </c>
      <c r="E7" s="7">
        <v>39900</v>
      </c>
      <c r="F7" s="7"/>
      <c r="G7" s="7"/>
      <c r="H7" s="7"/>
      <c r="I7" s="7"/>
      <c r="J7" s="7"/>
      <c r="K7" s="7"/>
      <c r="L7" s="7"/>
      <c r="M7" s="7"/>
      <c r="N7" s="7"/>
    </row>
    <row r="8" spans="2:14" ht="15" customHeight="1" x14ac:dyDescent="0.25">
      <c r="B8" s="6" t="s">
        <v>16</v>
      </c>
      <c r="C8" s="7"/>
      <c r="D8" s="7">
        <v>36100</v>
      </c>
      <c r="E8" s="7">
        <v>39400</v>
      </c>
      <c r="F8" s="7"/>
      <c r="G8" s="7"/>
      <c r="H8" s="7"/>
      <c r="I8" s="7"/>
      <c r="J8" s="7"/>
      <c r="K8" s="7"/>
      <c r="L8" s="7"/>
      <c r="M8" s="7"/>
      <c r="N8" s="7"/>
    </row>
    <row r="9" spans="2:14" ht="15" customHeight="1" x14ac:dyDescent="0.25">
      <c r="B9" s="6" t="s">
        <v>17</v>
      </c>
      <c r="C9" s="7"/>
      <c r="D9" s="7">
        <v>36400</v>
      </c>
      <c r="E9" s="7">
        <v>40000</v>
      </c>
      <c r="F9" s="7"/>
      <c r="G9" s="7"/>
      <c r="H9" s="7"/>
      <c r="I9" s="7"/>
      <c r="J9" s="7"/>
      <c r="K9" s="7"/>
      <c r="L9" s="7"/>
      <c r="M9" s="7"/>
      <c r="N9" s="7"/>
    </row>
    <row r="10" spans="2:14" ht="15" customHeight="1" x14ac:dyDescent="0.25"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4" spans="2:14" x14ac:dyDescent="0.25">
      <c r="B14" s="1" t="s">
        <v>18</v>
      </c>
      <c r="C14" s="1" t="s">
        <v>1</v>
      </c>
      <c r="D14" s="1" t="s">
        <v>19</v>
      </c>
      <c r="E14" s="1" t="s">
        <v>20</v>
      </c>
    </row>
    <row r="15" spans="2:14" x14ac:dyDescent="0.25">
      <c r="B15" s="8">
        <f ca="1">$C$3</f>
        <v>42699</v>
      </c>
      <c r="C15" s="1" t="s">
        <v>14</v>
      </c>
      <c r="D15" s="1" t="s">
        <v>3</v>
      </c>
      <c r="E15" s="1">
        <f>INDEX(Уровень4[], MATCH(БД[[#This Row],[Базис отгрузки]],Уровень4[Базис отгрузки],),MATCH(БД[[#This Row],[Продукт]],Уровень4[#Headers],))</f>
        <v>37100</v>
      </c>
    </row>
    <row r="16" spans="2:14" x14ac:dyDescent="0.25">
      <c r="B16" s="8">
        <f t="shared" ref="B16:B23" ca="1" si="0">$C$3</f>
        <v>42699</v>
      </c>
      <c r="C16" s="1" t="s">
        <v>14</v>
      </c>
      <c r="D16" s="1" t="s">
        <v>4</v>
      </c>
      <c r="E16" s="1">
        <f>INDEX(Уровень4[], MATCH(БД[[#This Row],[Базис отгрузки]],Уровень4[Базис отгрузки],),MATCH(БД[[#This Row],[Продукт]],Уровень4[#Headers],))</f>
        <v>40100</v>
      </c>
    </row>
    <row r="17" spans="2:5" x14ac:dyDescent="0.25">
      <c r="B17" s="8">
        <f t="shared" ca="1" si="0"/>
        <v>42699</v>
      </c>
      <c r="C17" s="1" t="s">
        <v>14</v>
      </c>
      <c r="D17" s="1" t="s">
        <v>6</v>
      </c>
      <c r="E17" s="1">
        <f>INDEX(Уровень4[], MATCH(БД[[#This Row],[Базис отгрузки]],Уровень4[Базис отгрузки],),MATCH(БД[[#This Row],[Продукт]],Уровень4[#Headers],))</f>
        <v>34100</v>
      </c>
    </row>
    <row r="18" spans="2:5" x14ac:dyDescent="0.25">
      <c r="B18" s="8">
        <f t="shared" ca="1" si="0"/>
        <v>42699</v>
      </c>
      <c r="C18" s="1" t="s">
        <v>15</v>
      </c>
      <c r="D18" s="1" t="s">
        <v>3</v>
      </c>
      <c r="E18" s="1">
        <f>INDEX(Уровень4[], MATCH(БД[[#This Row],[Базис отгрузки]],Уровень4[Базис отгрузки],),MATCH(БД[[#This Row],[Продукт]],Уровень4[#Headers],))</f>
        <v>36900</v>
      </c>
    </row>
    <row r="19" spans="2:5" x14ac:dyDescent="0.25">
      <c r="B19" s="8">
        <f t="shared" ca="1" si="0"/>
        <v>42699</v>
      </c>
      <c r="C19" s="1" t="s">
        <v>15</v>
      </c>
      <c r="D19" s="1" t="s">
        <v>4</v>
      </c>
      <c r="E19" s="1">
        <f>INDEX(Уровень4[], MATCH(БД[[#This Row],[Базис отгрузки]],Уровень4[Базис отгрузки],),MATCH(БД[[#This Row],[Продукт]],Уровень4[#Headers],))</f>
        <v>39900</v>
      </c>
    </row>
    <row r="20" spans="2:5" x14ac:dyDescent="0.25">
      <c r="B20" s="8">
        <f t="shared" ca="1" si="0"/>
        <v>42699</v>
      </c>
      <c r="C20" s="1" t="s">
        <v>16</v>
      </c>
      <c r="D20" s="1" t="s">
        <v>3</v>
      </c>
      <c r="E20" s="1">
        <f>INDEX(Уровень4[], MATCH(БД[[#This Row],[Базис отгрузки]],Уровень4[Базис отгрузки],),MATCH(БД[[#This Row],[Продукт]],Уровень4[#Headers],))</f>
        <v>36100</v>
      </c>
    </row>
    <row r="21" spans="2:5" x14ac:dyDescent="0.25">
      <c r="B21" s="8">
        <f t="shared" ca="1" si="0"/>
        <v>42699</v>
      </c>
      <c r="C21" s="1" t="s">
        <v>16</v>
      </c>
      <c r="D21" s="1" t="s">
        <v>4</v>
      </c>
      <c r="E21" s="1">
        <f>INDEX(Уровень4[], MATCH(БД[[#This Row],[Базис отгрузки]],Уровень4[Базис отгрузки],),MATCH(БД[[#This Row],[Продукт]],Уровень4[#Headers],))</f>
        <v>39400</v>
      </c>
    </row>
    <row r="22" spans="2:5" x14ac:dyDescent="0.25">
      <c r="B22" s="8">
        <f t="shared" ca="1" si="0"/>
        <v>42699</v>
      </c>
      <c r="C22" s="1" t="s">
        <v>17</v>
      </c>
      <c r="D22" s="1" t="s">
        <v>3</v>
      </c>
      <c r="E22" s="1">
        <f>INDEX(Уровень4[], MATCH(БД[[#This Row],[Базис отгрузки]],Уровень4[Базис отгрузки],),MATCH(БД[[#This Row],[Продукт]],Уровень4[#Headers],))</f>
        <v>36400</v>
      </c>
    </row>
    <row r="23" spans="2:5" x14ac:dyDescent="0.25">
      <c r="B23" s="8">
        <f t="shared" ca="1" si="0"/>
        <v>42699</v>
      </c>
      <c r="C23" s="1" t="s">
        <v>17</v>
      </c>
      <c r="D23" s="1" t="s">
        <v>4</v>
      </c>
      <c r="E23" s="1">
        <f>INDEX(Уровень4[], MATCH(БД[[#This Row],[Базис отгрузки]],Уровень4[Базис отгрузки],),MATCH(БД[[#This Row],[Продукт]],Уровень4[#Headers],))</f>
        <v>40000</v>
      </c>
    </row>
  </sheetData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>
                <anchor moveWithCells="1" sizeWithCells="1">
                  <from>
                    <xdr:col>3</xdr:col>
                    <xdr:colOff>57150</xdr:colOff>
                    <xdr:row>2</xdr:row>
                    <xdr:rowOff>0</xdr:rowOff>
                  </from>
                  <to>
                    <xdr:col>5</xdr:col>
                    <xdr:colOff>38100</xdr:colOff>
                    <xdr:row>2</xdr:row>
                    <xdr:rowOff>180975</xdr:rowOff>
                  </to>
                </anchor>
              </controlPr>
            </control>
          </mc:Choice>
        </mc:AlternateContent>
      </controls>
    </mc:Choice>
  </mc:AlternateContent>
  <tableParts count="2"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Уровень 4</vt:lpstr>
      <vt:lpstr>Лист1</vt:lpstr>
      <vt:lpstr>ncol</vt:lpstr>
      <vt:lpstr>nrow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2016-11-25T08:50:23Z</dcterms:created>
  <dcterms:modified xsi:type="dcterms:W3CDTF">2016-11-25T08:51:08Z</dcterms:modified>
</cp:coreProperties>
</file>