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lo-term2\UserProfiles$\gleschev\Desktop\"/>
    </mc:Choice>
  </mc:AlternateContent>
  <bookViews>
    <workbookView xWindow="0" yWindow="15" windowWidth="19320" windowHeight="12120"/>
  </bookViews>
  <sheets>
    <sheet name="Постоянная" sheetId="3" r:id="rId1"/>
    <sheet name="Динамическая" sheetId="1" r:id="rId2"/>
  </sheets>
  <definedNames>
    <definedName name="_xlnm.Print_Titles" localSheetId="1">Динамическая!$6:$8</definedName>
  </definedNames>
  <calcPr calcId="152511"/>
</workbook>
</file>

<file path=xl/calcChain.xml><?xml version="1.0" encoding="utf-8"?>
<calcChain xmlns="http://schemas.openxmlformats.org/spreadsheetml/2006/main">
  <c r="C3" i="3" l="1"/>
  <c r="C91" i="3"/>
  <c r="C90" i="3"/>
  <c r="C89" i="3"/>
  <c r="C88" i="3"/>
  <c r="C87" i="3"/>
  <c r="C86" i="3"/>
  <c r="C85" i="3"/>
  <c r="C84" i="3"/>
  <c r="C83" i="3"/>
  <c r="C81" i="3"/>
  <c r="C80" i="3"/>
  <c r="C79" i="3"/>
  <c r="C78" i="3"/>
  <c r="C77" i="3"/>
  <c r="C76" i="3"/>
  <c r="C75" i="3"/>
  <c r="C74" i="3"/>
  <c r="C73" i="3"/>
  <c r="C72" i="3"/>
  <c r="C71" i="3"/>
  <c r="C70" i="3"/>
  <c r="C68" i="3"/>
  <c r="C67" i="3"/>
  <c r="C66" i="3"/>
  <c r="C65" i="3"/>
  <c r="C64" i="3"/>
  <c r="C63" i="3"/>
  <c r="C61" i="3"/>
  <c r="C60" i="3"/>
  <c r="C59" i="3"/>
  <c r="C58" i="3"/>
  <c r="C57" i="3"/>
  <c r="C56" i="3"/>
  <c r="C55" i="3"/>
  <c r="C54" i="3"/>
  <c r="C53" i="3"/>
  <c r="C52" i="3"/>
  <c r="C51" i="3"/>
  <c r="C50" i="3"/>
  <c r="C49" i="3"/>
  <c r="C48" i="3"/>
  <c r="C46" i="3"/>
  <c r="C45" i="3"/>
  <c r="C44" i="3"/>
  <c r="C43" i="3"/>
  <c r="C42" i="3"/>
  <c r="C41" i="3"/>
  <c r="C40" i="3"/>
  <c r="C38" i="3"/>
  <c r="C37" i="3"/>
  <c r="C36" i="3"/>
  <c r="C35" i="3"/>
  <c r="C34" i="3"/>
  <c r="C33" i="3"/>
  <c r="C31" i="3"/>
  <c r="C30" i="3"/>
  <c r="C29" i="3"/>
  <c r="C28" i="3"/>
  <c r="C27" i="3"/>
  <c r="C26" i="3"/>
  <c r="C25" i="3"/>
  <c r="C24" i="3"/>
  <c r="C23" i="3"/>
  <c r="C21" i="3"/>
  <c r="C20" i="3"/>
  <c r="C19" i="3"/>
  <c r="C18" i="3"/>
  <c r="C17" i="3"/>
  <c r="C16" i="3"/>
  <c r="C15" i="3"/>
  <c r="C14" i="3"/>
  <c r="C13" i="3"/>
  <c r="C12" i="3"/>
  <c r="C11" i="3"/>
  <c r="C10" i="3"/>
  <c r="C9" i="3"/>
  <c r="C8" i="3"/>
  <c r="C7" i="3"/>
  <c r="C6" i="3"/>
  <c r="C5" i="3"/>
  <c r="D71" i="1" l="1"/>
  <c r="D70" i="1"/>
  <c r="D69" i="1"/>
  <c r="D68" i="1"/>
  <c r="D67" i="1"/>
  <c r="D66" i="1"/>
  <c r="D65" i="1"/>
  <c r="D60" i="1"/>
  <c r="D59" i="1"/>
  <c r="D58" i="1"/>
  <c r="D57" i="1"/>
  <c r="D56" i="1"/>
  <c r="D55" i="1"/>
  <c r="D54" i="1"/>
  <c r="D53" i="1"/>
  <c r="D52" i="1"/>
  <c r="D51" i="1"/>
  <c r="D46" i="1"/>
  <c r="D45" i="1"/>
  <c r="D44" i="1"/>
  <c r="D43" i="1"/>
  <c r="D42" i="1"/>
  <c r="D41" i="1"/>
  <c r="D40" i="1"/>
  <c r="D39" i="1"/>
  <c r="D38" i="1"/>
  <c r="D37" i="1"/>
  <c r="D36" i="1"/>
  <c r="D31" i="1"/>
  <c r="D30" i="1"/>
  <c r="D29" i="1"/>
  <c r="D28" i="1"/>
  <c r="D27" i="1"/>
  <c r="D26" i="1"/>
  <c r="D25" i="1"/>
  <c r="D24" i="1"/>
  <c r="D23" i="1"/>
  <c r="D18" i="1"/>
  <c r="D17" i="1"/>
  <c r="D16" i="1"/>
  <c r="D15" i="1"/>
  <c r="D14" i="1"/>
  <c r="D13" i="1"/>
  <c r="D12" i="1"/>
  <c r="D11" i="1"/>
  <c r="C73" i="1"/>
  <c r="B73" i="1"/>
  <c r="D72" i="1"/>
  <c r="D64" i="1"/>
  <c r="C62" i="1"/>
  <c r="B62" i="1"/>
  <c r="D61" i="1"/>
  <c r="D50" i="1"/>
  <c r="C48" i="1"/>
  <c r="B48" i="1"/>
  <c r="D47" i="1"/>
  <c r="D35" i="1"/>
  <c r="C33" i="1"/>
  <c r="B33" i="1"/>
  <c r="D32" i="1"/>
  <c r="D22" i="1"/>
  <c r="C20" i="1"/>
  <c r="B20" i="1"/>
  <c r="D19" i="1"/>
  <c r="D10" i="1"/>
  <c r="D73" i="1" l="1"/>
  <c r="D62" i="1"/>
  <c r="D48" i="1"/>
  <c r="D33" i="1"/>
  <c r="B75" i="1"/>
  <c r="D20" i="1"/>
  <c r="C75" i="1"/>
  <c r="D75" i="1" l="1"/>
</calcChain>
</file>

<file path=xl/sharedStrings.xml><?xml version="1.0" encoding="utf-8"?>
<sst xmlns="http://schemas.openxmlformats.org/spreadsheetml/2006/main" count="166" uniqueCount="114">
  <si>
    <t>Период</t>
  </si>
  <si>
    <t>Наименование субъекта Российской Федерации</t>
  </si>
  <si>
    <t>Всего по округу</t>
  </si>
  <si>
    <t>ИТОГО по Российской Федерации</t>
  </si>
  <si>
    <t>от 01.01.2016</t>
  </si>
  <si>
    <t>до 29.11.2016</t>
  </si>
  <si>
    <t>СЕВЕРО-ЗАПАДНЫЙ ФЕДЕРАЛЬНЫЙ ОКРУГ</t>
  </si>
  <si>
    <t>Республика Карелия</t>
  </si>
  <si>
    <t>Республика Коми</t>
  </si>
  <si>
    <t xml:space="preserve">Архангельская </t>
  </si>
  <si>
    <t xml:space="preserve">Вологодская </t>
  </si>
  <si>
    <t xml:space="preserve">Калининградская </t>
  </si>
  <si>
    <t xml:space="preserve">Ленинградская </t>
  </si>
  <si>
    <t xml:space="preserve">Мурманская </t>
  </si>
  <si>
    <t xml:space="preserve">Новгородская </t>
  </si>
  <si>
    <t xml:space="preserve">Псковская </t>
  </si>
  <si>
    <t>Ненецкий автономный округ</t>
  </si>
  <si>
    <t>ЦЕНТРАЛЬНЫЙ ФЕДЕРАЛЬНЫЙ ОКРУГ</t>
  </si>
  <si>
    <t xml:space="preserve">Брянская </t>
  </si>
  <si>
    <t xml:space="preserve">Владимирская </t>
  </si>
  <si>
    <t xml:space="preserve">Воронежская </t>
  </si>
  <si>
    <t xml:space="preserve">Ивановская </t>
  </si>
  <si>
    <t xml:space="preserve">Калужская </t>
  </si>
  <si>
    <t xml:space="preserve">Костромская </t>
  </si>
  <si>
    <t xml:space="preserve">Московская </t>
  </si>
  <si>
    <t xml:space="preserve">Смоленская </t>
  </si>
  <si>
    <t xml:space="preserve">Тамбовская </t>
  </si>
  <si>
    <t xml:space="preserve">Тверская </t>
  </si>
  <si>
    <t xml:space="preserve">Ярославская </t>
  </si>
  <si>
    <t>Республика Калмыкия</t>
  </si>
  <si>
    <t xml:space="preserve">Волгоградская </t>
  </si>
  <si>
    <t xml:space="preserve">Ростовская </t>
  </si>
  <si>
    <t>Республика Дагестан</t>
  </si>
  <si>
    <t>Кабардино-Балкарская Республика</t>
  </si>
  <si>
    <t>ПРИВОЛЖСКИЙ ФЕДЕРАЛЬНЫЙ ОКРУГ</t>
  </si>
  <si>
    <t>Республика Башкортостан</t>
  </si>
  <si>
    <t>Республика Марий Эл</t>
  </si>
  <si>
    <t>Республика Мордовия</t>
  </si>
  <si>
    <t>Удмуртская Республика</t>
  </si>
  <si>
    <t>Чувашская Республика</t>
  </si>
  <si>
    <t xml:space="preserve">Пермский </t>
  </si>
  <si>
    <t xml:space="preserve">Кировская </t>
  </si>
  <si>
    <t xml:space="preserve">Нижегородская </t>
  </si>
  <si>
    <t xml:space="preserve">Оренбургская </t>
  </si>
  <si>
    <t xml:space="preserve">Пензенская </t>
  </si>
  <si>
    <t xml:space="preserve">Самарская </t>
  </si>
  <si>
    <t xml:space="preserve">Саратовская </t>
  </si>
  <si>
    <t xml:space="preserve">Ульяновская </t>
  </si>
  <si>
    <t xml:space="preserve">Курганская </t>
  </si>
  <si>
    <t xml:space="preserve">Свердловская </t>
  </si>
  <si>
    <t xml:space="preserve">Тюменская </t>
  </si>
  <si>
    <t xml:space="preserve">Челябинская </t>
  </si>
  <si>
    <t>Ханты-Мансийский АО (ЮГРА)</t>
  </si>
  <si>
    <t>Ямало-Ненецкий автономный округ</t>
  </si>
  <si>
    <t>СИБИРСКИЙ ФЕДЕРАЛЬНЫЙ ОКРУГ</t>
  </si>
  <si>
    <t>Республика Алтай</t>
  </si>
  <si>
    <t>Республика Бурятия</t>
  </si>
  <si>
    <t>Республика Тыва</t>
  </si>
  <si>
    <t>Республика Хакасия</t>
  </si>
  <si>
    <t xml:space="preserve">Алтайский </t>
  </si>
  <si>
    <t xml:space="preserve">Забайкальский </t>
  </si>
  <si>
    <t xml:space="preserve">Красноярский </t>
  </si>
  <si>
    <t xml:space="preserve">Иркутская </t>
  </si>
  <si>
    <t xml:space="preserve">Кемеровская </t>
  </si>
  <si>
    <t xml:space="preserve">Новосибирская </t>
  </si>
  <si>
    <t xml:space="preserve">Омская </t>
  </si>
  <si>
    <t xml:space="preserve">Томская </t>
  </si>
  <si>
    <t>ДАЛЬНЕВОСТОЧНЫЙ ФЕДЕРАЛЬНЫЙ ОКРУГ</t>
  </si>
  <si>
    <t>Республика Саха (Якутия)</t>
  </si>
  <si>
    <t xml:space="preserve">Камчатский </t>
  </si>
  <si>
    <t xml:space="preserve">Приморский </t>
  </si>
  <si>
    <t xml:space="preserve">Хабаровский </t>
  </si>
  <si>
    <t xml:space="preserve">Амурская </t>
  </si>
  <si>
    <t xml:space="preserve">Магаданская </t>
  </si>
  <si>
    <t xml:space="preserve">Сахалинская </t>
  </si>
  <si>
    <t xml:space="preserve">Еврейская автономная </t>
  </si>
  <si>
    <t>Чукотский автономный округ</t>
  </si>
  <si>
    <t>ОПЕРАТИВНОСТЬ</t>
  </si>
  <si>
    <t>обнаружено</t>
  </si>
  <si>
    <t>ликвидировано</t>
  </si>
  <si>
    <t>Доля своевременно ликвидированных</t>
  </si>
  <si>
    <t>факт</t>
  </si>
  <si>
    <t>Наименование субъекта 
Российской Федерации</t>
  </si>
  <si>
    <t>план</t>
  </si>
  <si>
    <t>Центральный федеральный округ</t>
  </si>
  <si>
    <t>Северо-Западный федеральный округ</t>
  </si>
  <si>
    <t>Южный федеральный округ</t>
  </si>
  <si>
    <t>Республика Адыгея</t>
  </si>
  <si>
    <t>Краснодарский край</t>
  </si>
  <si>
    <t>Северо-Кавказский федеральный округ</t>
  </si>
  <si>
    <t>Республика Ингушетия</t>
  </si>
  <si>
    <t>Карачаево-Черкесская Республика</t>
  </si>
  <si>
    <t>Республика Северная Осетия - Алания</t>
  </si>
  <si>
    <t>Чеченская Республика</t>
  </si>
  <si>
    <t>Ставропольский край</t>
  </si>
  <si>
    <t>Приволжский федеральный округ</t>
  </si>
  <si>
    <t>Республика Татарстан</t>
  </si>
  <si>
    <t>Пермский край</t>
  </si>
  <si>
    <t>Уральский федеральный округ</t>
  </si>
  <si>
    <t>Сибирский федеральный округ</t>
  </si>
  <si>
    <t>Алтайский край</t>
  </si>
  <si>
    <t>Забайкальский край</t>
  </si>
  <si>
    <t>Красноярский край</t>
  </si>
  <si>
    <t>Дальневосточный федеральный округ</t>
  </si>
  <si>
    <t>Камчатский край</t>
  </si>
  <si>
    <t>Приморский край</t>
  </si>
  <si>
    <t>Хабаровский край</t>
  </si>
  <si>
    <t xml:space="preserve">Белгородская </t>
  </si>
  <si>
    <t xml:space="preserve">Курская </t>
  </si>
  <si>
    <t xml:space="preserve">Липецкая </t>
  </si>
  <si>
    <t xml:space="preserve">Орловская </t>
  </si>
  <si>
    <t xml:space="preserve">Рязанская </t>
  </si>
  <si>
    <t xml:space="preserve">Тульская </t>
  </si>
  <si>
    <t xml:space="preserve">Астраханская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</si>
</sst>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3" x14ac:knownFonts="1">
    <font>
      <sz val="10"/>
      <name val="Arial Cyr"/>
      <charset val="204"/>
    </font>
    <font>
      <sz val="14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u/>
      <sz val="10"/>
      <color indexed="8"/>
      <name val="Arial"/>
      <family val="2"/>
      <charset val="204"/>
    </font>
    <font>
      <sz val="8"/>
      <name val="Arial Cyr"/>
      <charset val="204"/>
    </font>
    <font>
      <b/>
      <sz val="10"/>
      <color indexed="8"/>
      <name val="Arial"/>
      <family val="2"/>
      <charset val="204"/>
    </font>
    <font>
      <b/>
      <sz val="8"/>
      <color indexed="8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F0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6" fillId="0" borderId="1" xfId="0" applyFont="1" applyBorder="1"/>
    <xf numFmtId="2" fontId="3" fillId="2" borderId="0" xfId="0" applyNumberFormat="1" applyFont="1" applyFill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right"/>
    </xf>
    <xf numFmtId="3" fontId="6" fillId="0" borderId="1" xfId="0" applyNumberFormat="1" applyFont="1" applyBorder="1" applyProtection="1">
      <protection hidden="1"/>
    </xf>
    <xf numFmtId="0" fontId="6" fillId="0" borderId="1" xfId="0" applyFont="1" applyBorder="1" applyProtection="1">
      <protection hidden="1"/>
    </xf>
    <xf numFmtId="49" fontId="2" fillId="0" borderId="1" xfId="0" applyNumberFormat="1" applyFont="1" applyBorder="1" applyAlignment="1">
      <alignment horizontal="left" wrapText="1"/>
    </xf>
    <xf numFmtId="2" fontId="3" fillId="3" borderId="2" xfId="0" applyNumberFormat="1" applyFont="1" applyFill="1" applyBorder="1" applyAlignment="1">
      <alignment horizontal="center" vertical="center" wrapText="1"/>
    </xf>
    <xf numFmtId="1" fontId="7" fillId="3" borderId="2" xfId="0" applyNumberFormat="1" applyFont="1" applyFill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left"/>
    </xf>
    <xf numFmtId="1" fontId="12" fillId="4" borderId="7" xfId="0" applyNumberFormat="1" applyFont="1" applyFill="1" applyBorder="1" applyAlignment="1">
      <alignment horizontal="center"/>
    </xf>
    <xf numFmtId="0" fontId="12" fillId="0" borderId="4" xfId="0" applyFont="1" applyBorder="1" applyAlignment="1"/>
    <xf numFmtId="1" fontId="12" fillId="0" borderId="7" xfId="0" applyNumberFormat="1" applyFont="1" applyBorder="1" applyAlignment="1">
      <alignment horizontal="center"/>
    </xf>
    <xf numFmtId="0" fontId="8" fillId="0" borderId="3" xfId="0" applyFont="1" applyBorder="1" applyAlignment="1">
      <alignment horizontal="left"/>
    </xf>
    <xf numFmtId="1" fontId="8" fillId="0" borderId="9" xfId="0" applyNumberFormat="1" applyFont="1" applyBorder="1" applyAlignment="1">
      <alignment horizontal="center"/>
    </xf>
    <xf numFmtId="164" fontId="8" fillId="0" borderId="10" xfId="0" applyNumberFormat="1" applyFont="1" applyBorder="1" applyAlignment="1">
      <alignment horizontal="center"/>
    </xf>
    <xf numFmtId="0" fontId="8" fillId="0" borderId="11" xfId="0" applyFont="1" applyBorder="1" applyAlignment="1">
      <alignment horizontal="left"/>
    </xf>
    <xf numFmtId="1" fontId="8" fillId="0" borderId="12" xfId="0" applyNumberFormat="1" applyFont="1" applyBorder="1" applyAlignment="1">
      <alignment horizontal="center"/>
    </xf>
    <xf numFmtId="164" fontId="8" fillId="0" borderId="13" xfId="0" applyNumberFormat="1" applyFont="1" applyBorder="1" applyAlignment="1">
      <alignment horizontal="center"/>
    </xf>
    <xf numFmtId="0" fontId="8" fillId="0" borderId="14" xfId="0" applyFont="1" applyBorder="1" applyAlignment="1">
      <alignment horizontal="left"/>
    </xf>
    <xf numFmtId="1" fontId="8" fillId="0" borderId="15" xfId="0" applyNumberFormat="1" applyFont="1" applyBorder="1" applyAlignment="1">
      <alignment horizontal="center"/>
    </xf>
    <xf numFmtId="164" fontId="8" fillId="0" borderId="16" xfId="0" applyNumberFormat="1" applyFont="1" applyBorder="1" applyAlignment="1">
      <alignment horizontal="center"/>
    </xf>
    <xf numFmtId="0" fontId="11" fillId="0" borderId="4" xfId="0" applyFont="1" applyBorder="1" applyAlignment="1"/>
    <xf numFmtId="0" fontId="8" fillId="0" borderId="17" xfId="0" applyFont="1" applyBorder="1" applyAlignment="1">
      <alignment horizontal="left"/>
    </xf>
    <xf numFmtId="1" fontId="8" fillId="0" borderId="18" xfId="0" applyNumberFormat="1" applyFont="1" applyBorder="1" applyAlignment="1">
      <alignment horizontal="center"/>
    </xf>
    <xf numFmtId="1" fontId="8" fillId="0" borderId="19" xfId="0" applyNumberFormat="1" applyFont="1" applyBorder="1" applyAlignment="1">
      <alignment horizontal="center"/>
    </xf>
    <xf numFmtId="1" fontId="8" fillId="0" borderId="13" xfId="0" applyNumberFormat="1" applyFont="1" applyBorder="1" applyAlignment="1">
      <alignment horizontal="center"/>
    </xf>
    <xf numFmtId="1" fontId="8" fillId="0" borderId="16" xfId="0" applyNumberFormat="1" applyFont="1" applyBorder="1" applyAlignment="1">
      <alignment horizontal="center"/>
    </xf>
    <xf numFmtId="0" fontId="8" fillId="0" borderId="6" xfId="0" applyFont="1" applyBorder="1" applyAlignment="1">
      <alignment horizontal="left"/>
    </xf>
    <xf numFmtId="1" fontId="8" fillId="0" borderId="20" xfId="0" applyNumberFormat="1" applyFont="1" applyBorder="1" applyAlignment="1">
      <alignment horizontal="center"/>
    </xf>
    <xf numFmtId="164" fontId="8" fillId="0" borderId="19" xfId="0" applyNumberFormat="1" applyFont="1" applyBorder="1" applyAlignment="1">
      <alignment horizontal="center"/>
    </xf>
    <xf numFmtId="164" fontId="8" fillId="0" borderId="21" xfId="0" applyNumberFormat="1" applyFont="1" applyBorder="1" applyAlignment="1">
      <alignment horizontal="center"/>
    </xf>
    <xf numFmtId="164" fontId="12" fillId="4" borderId="8" xfId="0" applyNumberFormat="1" applyFont="1" applyFill="1" applyBorder="1" applyAlignment="1">
      <alignment horizontal="center"/>
    </xf>
    <xf numFmtId="0" fontId="0" fillId="0" borderId="22" xfId="0" applyBorder="1"/>
    <xf numFmtId="164" fontId="12" fillId="5" borderId="8" xfId="0" applyNumberFormat="1" applyFont="1" applyFill="1" applyBorder="1" applyAlignment="1">
      <alignment horizontal="center"/>
    </xf>
    <xf numFmtId="1" fontId="12" fillId="5" borderId="8" xfId="0" applyNumberFormat="1" applyFont="1" applyFill="1" applyBorder="1" applyAlignment="1">
      <alignment horizontal="center"/>
    </xf>
    <xf numFmtId="0" fontId="4" fillId="0" borderId="1" xfId="0" applyFont="1" applyBorder="1" applyAlignment="1"/>
    <xf numFmtId="0" fontId="8" fillId="0" borderId="3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49" fontId="9" fillId="0" borderId="4" xfId="0" applyNumberFormat="1" applyFont="1" applyFill="1" applyBorder="1" applyAlignment="1">
      <alignment horizontal="center" vertical="center" wrapText="1"/>
    </xf>
    <xf numFmtId="49" fontId="9" fillId="0" borderId="5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2" fontId="3" fillId="6" borderId="2" xfId="0" applyNumberFormat="1" applyFont="1" applyFill="1" applyBorder="1" applyAlignment="1">
      <alignment horizontal="center" vertical="center" wrapText="1"/>
    </xf>
    <xf numFmtId="1" fontId="7" fillId="6" borderId="2" xfId="0" applyNumberFormat="1" applyFont="1" applyFill="1" applyBorder="1" applyAlignment="1">
      <alignment horizontal="center" vertical="center" wrapText="1"/>
    </xf>
    <xf numFmtId="2" fontId="3" fillId="6" borderId="0" xfId="0" applyNumberFormat="1" applyFont="1" applyFill="1" applyBorder="1" applyAlignment="1">
      <alignment horizontal="center" vertical="center" wrapText="1"/>
    </xf>
    <xf numFmtId="0" fontId="4" fillId="6" borderId="1" xfId="0" applyFont="1" applyFill="1" applyBorder="1" applyAlignment="1"/>
    <xf numFmtId="10" fontId="2" fillId="6" borderId="1" xfId="0" applyNumberFormat="1" applyFont="1" applyFill="1" applyBorder="1" applyAlignment="1" applyProtection="1">
      <alignment horizontal="right"/>
    </xf>
    <xf numFmtId="10" fontId="6" fillId="6" borderId="1" xfId="0" applyNumberFormat="1" applyFont="1" applyFill="1" applyBorder="1" applyAlignment="1" applyProtection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1"/>
  <sheetViews>
    <sheetView tabSelected="1" workbookViewId="0">
      <selection activeCell="I8" sqref="I8"/>
    </sheetView>
  </sheetViews>
  <sheetFormatPr defaultRowHeight="12.75" x14ac:dyDescent="0.2"/>
  <cols>
    <col min="1" max="1" width="38.85546875" customWidth="1"/>
  </cols>
  <sheetData>
    <row r="1" spans="1:4" ht="13.5" thickBot="1" x14ac:dyDescent="0.25">
      <c r="A1" s="42" t="s">
        <v>82</v>
      </c>
      <c r="B1" s="44"/>
      <c r="C1" s="45"/>
    </row>
    <row r="2" spans="1:4" ht="15.75" thickBot="1" x14ac:dyDescent="0.25">
      <c r="A2" s="43"/>
      <c r="B2" s="12" t="s">
        <v>83</v>
      </c>
      <c r="C2" s="13" t="s">
        <v>81</v>
      </c>
      <c r="D2" s="38"/>
    </row>
    <row r="3" spans="1:4" ht="15" thickBot="1" x14ac:dyDescent="0.25">
      <c r="A3" s="14" t="s">
        <v>3</v>
      </c>
      <c r="B3" s="15">
        <v>55.5</v>
      </c>
      <c r="C3" s="37">
        <f>IFERROR(VLOOKUP(A3,Динамическая!$A$10:$D$75,4,0)*100,"-")</f>
        <v>53.423645320197046</v>
      </c>
      <c r="D3" s="38"/>
    </row>
    <row r="4" spans="1:4" ht="15" thickBot="1" x14ac:dyDescent="0.25">
      <c r="A4" s="16" t="s">
        <v>84</v>
      </c>
      <c r="B4" s="17">
        <v>70</v>
      </c>
      <c r="C4" s="39"/>
      <c r="D4" s="38"/>
    </row>
    <row r="5" spans="1:4" ht="15" x14ac:dyDescent="0.25">
      <c r="A5" s="18" t="s">
        <v>107</v>
      </c>
      <c r="B5" s="19">
        <v>86.1</v>
      </c>
      <c r="C5" s="20" t="str">
        <f>IFERROR(VLOOKUP(A5,Динамическая!$A$10:$D$75,4,0)*100,"-")</f>
        <v>-</v>
      </c>
      <c r="D5" s="38"/>
    </row>
    <row r="6" spans="1:4" ht="15" x14ac:dyDescent="0.25">
      <c r="A6" s="21" t="s">
        <v>18</v>
      </c>
      <c r="B6" s="22">
        <v>74.400000000000006</v>
      </c>
      <c r="C6" s="23">
        <f>IFERROR(VLOOKUP(A6,Динамическая!$A$10:$D$75,4,0)*100,"-")</f>
        <v>100</v>
      </c>
      <c r="D6" s="38"/>
    </row>
    <row r="7" spans="1:4" ht="15" x14ac:dyDescent="0.25">
      <c r="A7" s="21" t="s">
        <v>19</v>
      </c>
      <c r="B7" s="22">
        <v>64.3</v>
      </c>
      <c r="C7" s="23">
        <f>IFERROR(VLOOKUP(A7,Динамическая!$A$10:$D$75,4,0)*100,"-")</f>
        <v>96.969696969696969</v>
      </c>
      <c r="D7" s="38"/>
    </row>
    <row r="8" spans="1:4" ht="15" x14ac:dyDescent="0.25">
      <c r="A8" s="21" t="s">
        <v>20</v>
      </c>
      <c r="B8" s="22">
        <v>62.5</v>
      </c>
      <c r="C8" s="23">
        <f>IFERROR(VLOOKUP(A8,Динамическая!$A$10:$D$75,4,0)*100,"-")</f>
        <v>100</v>
      </c>
      <c r="D8" s="38"/>
    </row>
    <row r="9" spans="1:4" ht="15" x14ac:dyDescent="0.25">
      <c r="A9" s="21" t="s">
        <v>21</v>
      </c>
      <c r="B9" s="22">
        <v>42.1</v>
      </c>
      <c r="C9" s="23">
        <f>IFERROR(VLOOKUP(A9,Динамическая!$A$10:$D$75,4,0)*100,"-")</f>
        <v>100</v>
      </c>
      <c r="D9" s="38"/>
    </row>
    <row r="10" spans="1:4" ht="15" x14ac:dyDescent="0.25">
      <c r="A10" s="21" t="s">
        <v>22</v>
      </c>
      <c r="B10" s="22">
        <v>84.5</v>
      </c>
      <c r="C10" s="23">
        <f>IFERROR(VLOOKUP(A10,Динамическая!$A$10:$D$75,4,0)*100,"-")</f>
        <v>100</v>
      </c>
      <c r="D10" s="38"/>
    </row>
    <row r="11" spans="1:4" ht="15" x14ac:dyDescent="0.25">
      <c r="A11" s="21" t="s">
        <v>23</v>
      </c>
      <c r="B11" s="22">
        <v>53.5</v>
      </c>
      <c r="C11" s="23">
        <f>IFERROR(VLOOKUP(A11,Динамическая!$A$10:$D$75,4,0)*100,"-")</f>
        <v>100</v>
      </c>
      <c r="D11" s="38"/>
    </row>
    <row r="12" spans="1:4" ht="15" x14ac:dyDescent="0.25">
      <c r="A12" s="21" t="s">
        <v>108</v>
      </c>
      <c r="B12" s="22">
        <v>87.6</v>
      </c>
      <c r="C12" s="23" t="str">
        <f>IFERROR(VLOOKUP(A12,Динамическая!$A$10:$D$75,4,0)*100,"-")</f>
        <v>-</v>
      </c>
      <c r="D12" s="38"/>
    </row>
    <row r="13" spans="1:4" ht="15" x14ac:dyDescent="0.25">
      <c r="A13" s="21" t="s">
        <v>109</v>
      </c>
      <c r="B13" s="22">
        <v>70.7</v>
      </c>
      <c r="C13" s="23" t="str">
        <f>IFERROR(VLOOKUP(A13,Динамическая!$A$10:$D$75,4,0)*100,"-")</f>
        <v>-</v>
      </c>
      <c r="D13" s="38"/>
    </row>
    <row r="14" spans="1:4" ht="15" x14ac:dyDescent="0.25">
      <c r="A14" s="21" t="s">
        <v>24</v>
      </c>
      <c r="B14" s="22">
        <v>77.099999999999994</v>
      </c>
      <c r="C14" s="23">
        <f>IFERROR(VLOOKUP(A14,Динамическая!$A$10:$D$75,4,0)*100,"-")</f>
        <v>100</v>
      </c>
      <c r="D14" s="38"/>
    </row>
    <row r="15" spans="1:4" ht="15" x14ac:dyDescent="0.25">
      <c r="A15" s="21" t="s">
        <v>110</v>
      </c>
      <c r="B15" s="22">
        <v>82.1</v>
      </c>
      <c r="C15" s="23" t="str">
        <f>IFERROR(VLOOKUP(A15,Динамическая!$A$10:$D$75,4,0)*100,"-")</f>
        <v>-</v>
      </c>
      <c r="D15" s="38"/>
    </row>
    <row r="16" spans="1:4" ht="15" x14ac:dyDescent="0.25">
      <c r="A16" s="21" t="s">
        <v>111</v>
      </c>
      <c r="B16" s="22">
        <v>63.1</v>
      </c>
      <c r="C16" s="23" t="str">
        <f>IFERROR(VLOOKUP(A16,Динамическая!$A$10:$D$75,4,0)*100,"-")</f>
        <v>-</v>
      </c>
      <c r="D16" s="38"/>
    </row>
    <row r="17" spans="1:4" ht="15" x14ac:dyDescent="0.25">
      <c r="A17" s="21" t="s">
        <v>25</v>
      </c>
      <c r="B17" s="22">
        <v>52.1</v>
      </c>
      <c r="C17" s="23">
        <f>IFERROR(VLOOKUP(A17,Динамическая!$A$10:$D$75,4,0)*100,"-")</f>
        <v>100</v>
      </c>
      <c r="D17" s="38"/>
    </row>
    <row r="18" spans="1:4" ht="15" x14ac:dyDescent="0.25">
      <c r="A18" s="21" t="s">
        <v>26</v>
      </c>
      <c r="B18" s="22">
        <v>85.8</v>
      </c>
      <c r="C18" s="23">
        <f>IFERROR(VLOOKUP(A18,Динамическая!$A$10:$D$75,4,0)*100,"-")</f>
        <v>100</v>
      </c>
      <c r="D18" s="38"/>
    </row>
    <row r="19" spans="1:4" ht="15" x14ac:dyDescent="0.25">
      <c r="A19" s="21" t="s">
        <v>27</v>
      </c>
      <c r="B19" s="22">
        <v>80.599999999999994</v>
      </c>
      <c r="C19" s="23">
        <f>IFERROR(VLOOKUP(A19,Динамическая!$A$10:$D$75,4,0)*100,"-")</f>
        <v>100</v>
      </c>
      <c r="D19" s="38"/>
    </row>
    <row r="20" spans="1:4" ht="15" x14ac:dyDescent="0.25">
      <c r="A20" s="21" t="s">
        <v>112</v>
      </c>
      <c r="B20" s="22">
        <v>80.900000000000006</v>
      </c>
      <c r="C20" s="23" t="str">
        <f>IFERROR(VLOOKUP(A20,Динамическая!$A$10:$D$75,4,0)*100,"-")</f>
        <v>-</v>
      </c>
      <c r="D20" s="38"/>
    </row>
    <row r="21" spans="1:4" ht="15.75" thickBot="1" x14ac:dyDescent="0.3">
      <c r="A21" s="24" t="s">
        <v>28</v>
      </c>
      <c r="B21" s="25">
        <v>85.3</v>
      </c>
      <c r="C21" s="26">
        <f>IFERROR(VLOOKUP(A21,Динамическая!$A$10:$D$75,4,0)*100,"-")</f>
        <v>100</v>
      </c>
      <c r="D21" s="38"/>
    </row>
    <row r="22" spans="1:4" ht="15" thickBot="1" x14ac:dyDescent="0.25">
      <c r="A22" s="27" t="s">
        <v>85</v>
      </c>
      <c r="B22" s="17">
        <v>44.2</v>
      </c>
      <c r="C22" s="39"/>
      <c r="D22" s="38"/>
    </row>
    <row r="23" spans="1:4" ht="15" x14ac:dyDescent="0.25">
      <c r="A23" s="28" t="s">
        <v>7</v>
      </c>
      <c r="B23" s="29">
        <v>62.1</v>
      </c>
      <c r="C23" s="26">
        <f>IFERROR(VLOOKUP(A23,Динамическая!$A$10:$D$75,4,0)*100,"-")</f>
        <v>94.630872483221466</v>
      </c>
      <c r="D23" s="38"/>
    </row>
    <row r="24" spans="1:4" ht="15" x14ac:dyDescent="0.25">
      <c r="A24" s="21" t="s">
        <v>8</v>
      </c>
      <c r="B24" s="22">
        <v>10.199999999999999</v>
      </c>
      <c r="C24" s="26">
        <f>IFERROR(VLOOKUP(A24,Динамическая!$A$10:$D$75,4,0)*100,"-")</f>
        <v>36.563876651982383</v>
      </c>
      <c r="D24" s="38"/>
    </row>
    <row r="25" spans="1:4" ht="15" x14ac:dyDescent="0.25">
      <c r="A25" s="21" t="s">
        <v>9</v>
      </c>
      <c r="B25" s="22">
        <v>42.9</v>
      </c>
      <c r="C25" s="26">
        <f>IFERROR(VLOOKUP(A25,Динамическая!$A$10:$D$75,4,0)*100,"-")</f>
        <v>48.214285714285715</v>
      </c>
      <c r="D25" s="38"/>
    </row>
    <row r="26" spans="1:4" ht="15" x14ac:dyDescent="0.25">
      <c r="A26" s="21" t="s">
        <v>10</v>
      </c>
      <c r="B26" s="22">
        <v>61.1</v>
      </c>
      <c r="C26" s="26">
        <f>IFERROR(VLOOKUP(A26,Динамическая!$A$10:$D$75,4,0)*100,"-")</f>
        <v>61.818181818181813</v>
      </c>
      <c r="D26" s="38"/>
    </row>
    <row r="27" spans="1:4" ht="15" x14ac:dyDescent="0.25">
      <c r="A27" s="21" t="s">
        <v>11</v>
      </c>
      <c r="B27" s="22">
        <v>68.8</v>
      </c>
      <c r="C27" s="26">
        <f>IFERROR(VLOOKUP(A27,Динамическая!$A$10:$D$75,4,0)*100,"-")</f>
        <v>100</v>
      </c>
      <c r="D27" s="38"/>
    </row>
    <row r="28" spans="1:4" ht="15" x14ac:dyDescent="0.25">
      <c r="A28" s="21" t="s">
        <v>12</v>
      </c>
      <c r="B28" s="22">
        <v>48.8</v>
      </c>
      <c r="C28" s="26">
        <f>IFERROR(VLOOKUP(A28,Динамическая!$A$10:$D$75,4,0)*100,"-")</f>
        <v>100</v>
      </c>
      <c r="D28" s="38"/>
    </row>
    <row r="29" spans="1:4" ht="15" x14ac:dyDescent="0.25">
      <c r="A29" s="21" t="s">
        <v>13</v>
      </c>
      <c r="B29" s="22">
        <v>42.1</v>
      </c>
      <c r="C29" s="26">
        <f>IFERROR(VLOOKUP(A29,Динамическая!$A$10:$D$75,4,0)*100,"-")</f>
        <v>71.794871794871796</v>
      </c>
      <c r="D29" s="38"/>
    </row>
    <row r="30" spans="1:4" ht="15" x14ac:dyDescent="0.25">
      <c r="A30" s="21" t="s">
        <v>14</v>
      </c>
      <c r="B30" s="22">
        <v>68.8</v>
      </c>
      <c r="C30" s="26">
        <f>IFERROR(VLOOKUP(A30,Динамическая!$A$10:$D$75,4,0)*100,"-")</f>
        <v>90.909090909090907</v>
      </c>
      <c r="D30" s="38"/>
    </row>
    <row r="31" spans="1:4" ht="15.75" thickBot="1" x14ac:dyDescent="0.3">
      <c r="A31" s="24" t="s">
        <v>15</v>
      </c>
      <c r="B31" s="25">
        <v>79.099999999999994</v>
      </c>
      <c r="C31" s="26">
        <f>IFERROR(VLOOKUP(A31,Динамическая!$A$10:$D$75,4,0)*100,"-")</f>
        <v>85.714285714285708</v>
      </c>
      <c r="D31" s="38"/>
    </row>
    <row r="32" spans="1:4" ht="15" thickBot="1" x14ac:dyDescent="0.25">
      <c r="A32" s="27" t="s">
        <v>86</v>
      </c>
      <c r="B32" s="17">
        <v>27.9</v>
      </c>
      <c r="C32" s="40"/>
      <c r="D32" s="38"/>
    </row>
    <row r="33" spans="1:4" ht="15" x14ac:dyDescent="0.25">
      <c r="A33" s="28" t="s">
        <v>87</v>
      </c>
      <c r="B33" s="29">
        <v>62.1</v>
      </c>
      <c r="C33" s="30" t="str">
        <f>IFERROR(VLOOKUP(A33,Динамическая!$A$10:$D$75,4,0)*100,"-")</f>
        <v>-</v>
      </c>
      <c r="D33" s="38"/>
    </row>
    <row r="34" spans="1:4" ht="15" x14ac:dyDescent="0.25">
      <c r="A34" s="21" t="s">
        <v>29</v>
      </c>
      <c r="B34" s="22">
        <v>77.099999999999994</v>
      </c>
      <c r="C34" s="31" t="str">
        <f>IFERROR(VLOOKUP(A34,Динамическая!$A$10:$D$75,4,0)*100,"-")</f>
        <v>-</v>
      </c>
      <c r="D34" s="38"/>
    </row>
    <row r="35" spans="1:4" ht="15" x14ac:dyDescent="0.25">
      <c r="A35" s="21" t="s">
        <v>88</v>
      </c>
      <c r="B35" s="22">
        <v>58.8</v>
      </c>
      <c r="C35" s="31" t="str">
        <f>IFERROR(VLOOKUP(A35,Динамическая!$A$10:$D$75,4,0)*100,"-")</f>
        <v>-</v>
      </c>
      <c r="D35" s="38"/>
    </row>
    <row r="36" spans="1:4" ht="15" x14ac:dyDescent="0.25">
      <c r="A36" s="21" t="s">
        <v>113</v>
      </c>
      <c r="B36" s="22">
        <v>52.1</v>
      </c>
      <c r="C36" s="31" t="str">
        <f>IFERROR(VLOOKUP(A36,Динамическая!$A$10:$D$75,4,0)*100,"-")</f>
        <v>-</v>
      </c>
      <c r="D36" s="38"/>
    </row>
    <row r="37" spans="1:4" ht="15" x14ac:dyDescent="0.25">
      <c r="A37" s="21" t="s">
        <v>30</v>
      </c>
      <c r="B37" s="22">
        <v>20.100000000000001</v>
      </c>
      <c r="C37" s="31" t="str">
        <f>IFERROR(VLOOKUP(A37,Динамическая!$A$10:$D$75,4,0)*100,"-")</f>
        <v>-</v>
      </c>
      <c r="D37" s="38"/>
    </row>
    <row r="38" spans="1:4" ht="15.75" thickBot="1" x14ac:dyDescent="0.3">
      <c r="A38" s="24" t="s">
        <v>31</v>
      </c>
      <c r="B38" s="25">
        <v>12.1</v>
      </c>
      <c r="C38" s="32" t="str">
        <f>IFERROR(VLOOKUP(A38,Динамическая!$A$10:$D$75,4,0)*100,"-")</f>
        <v>-</v>
      </c>
      <c r="D38" s="38"/>
    </row>
    <row r="39" spans="1:4" ht="15" thickBot="1" x14ac:dyDescent="0.25">
      <c r="A39" s="27" t="s">
        <v>89</v>
      </c>
      <c r="B39" s="17">
        <v>46.9</v>
      </c>
      <c r="C39" s="40"/>
      <c r="D39" s="38"/>
    </row>
    <row r="40" spans="1:4" ht="15" x14ac:dyDescent="0.25">
      <c r="A40" s="28" t="s">
        <v>32</v>
      </c>
      <c r="B40" s="29">
        <v>46.6</v>
      </c>
      <c r="C40" s="30" t="str">
        <f>IFERROR(VLOOKUP(A40,Динамическая!$A$10:$D$75,4,0)*100,"-")</f>
        <v>-</v>
      </c>
      <c r="D40" s="38"/>
    </row>
    <row r="41" spans="1:4" ht="15" x14ac:dyDescent="0.25">
      <c r="A41" s="21" t="s">
        <v>90</v>
      </c>
      <c r="B41" s="22">
        <v>58.7</v>
      </c>
      <c r="C41" s="31" t="str">
        <f>IFERROR(VLOOKUP(A41,Динамическая!$A$10:$D$75,4,0)*100,"-")</f>
        <v>-</v>
      </c>
      <c r="D41" s="38"/>
    </row>
    <row r="42" spans="1:4" ht="15" x14ac:dyDescent="0.25">
      <c r="A42" s="21" t="s">
        <v>33</v>
      </c>
      <c r="B42" s="22">
        <v>16.600000000000001</v>
      </c>
      <c r="C42" s="31" t="str">
        <f>IFERROR(VLOOKUP(A42,Динамическая!$A$10:$D$75,4,0)*100,"-")</f>
        <v>-</v>
      </c>
      <c r="D42" s="38"/>
    </row>
    <row r="43" spans="1:4" ht="15" x14ac:dyDescent="0.25">
      <c r="A43" s="21" t="s">
        <v>91</v>
      </c>
      <c r="B43" s="22">
        <v>15.3</v>
      </c>
      <c r="C43" s="31" t="str">
        <f>IFERROR(VLOOKUP(A43,Динамическая!$A$10:$D$75,4,0)*100,"-")</f>
        <v>-</v>
      </c>
      <c r="D43" s="38"/>
    </row>
    <row r="44" spans="1:4" ht="15" x14ac:dyDescent="0.25">
      <c r="A44" s="21" t="s">
        <v>92</v>
      </c>
      <c r="B44" s="22">
        <v>18.2</v>
      </c>
      <c r="C44" s="31" t="str">
        <f>IFERROR(VLOOKUP(A44,Динамическая!$A$10:$D$75,4,0)*100,"-")</f>
        <v>-</v>
      </c>
      <c r="D44" s="38"/>
    </row>
    <row r="45" spans="1:4" ht="15" x14ac:dyDescent="0.25">
      <c r="A45" s="21" t="s">
        <v>93</v>
      </c>
      <c r="B45" s="22">
        <v>52.1</v>
      </c>
      <c r="C45" s="31" t="str">
        <f>IFERROR(VLOOKUP(A45,Динамическая!$A$10:$D$75,4,0)*100,"-")</f>
        <v>-</v>
      </c>
      <c r="D45" s="38"/>
    </row>
    <row r="46" spans="1:4" ht="15.75" thickBot="1" x14ac:dyDescent="0.3">
      <c r="A46" s="24" t="s">
        <v>94</v>
      </c>
      <c r="B46" s="25">
        <v>75.3</v>
      </c>
      <c r="C46" s="32" t="str">
        <f>IFERROR(VLOOKUP(A46,Динамическая!$A$10:$D$75,4,0)*100,"-")</f>
        <v>-</v>
      </c>
      <c r="D46" s="38"/>
    </row>
    <row r="47" spans="1:4" ht="15" thickBot="1" x14ac:dyDescent="0.25">
      <c r="A47" s="27" t="s">
        <v>95</v>
      </c>
      <c r="B47" s="17">
        <v>66.2</v>
      </c>
      <c r="C47" s="39"/>
      <c r="D47" s="38"/>
    </row>
    <row r="48" spans="1:4" ht="15" x14ac:dyDescent="0.25">
      <c r="A48" s="28" t="s">
        <v>35</v>
      </c>
      <c r="B48" s="29">
        <v>49.8</v>
      </c>
      <c r="C48" s="35">
        <f>IFERROR(VLOOKUP(A48,Динамическая!$A$10:$D$75,4,0)*100,"-")</f>
        <v>45.512820512820511</v>
      </c>
      <c r="D48" s="38"/>
    </row>
    <row r="49" spans="1:4" ht="15" x14ac:dyDescent="0.25">
      <c r="A49" s="21" t="s">
        <v>36</v>
      </c>
      <c r="B49" s="22">
        <v>75.2</v>
      </c>
      <c r="C49" s="23">
        <f>IFERROR(VLOOKUP(A49,Динамическая!$A$10:$D$75,4,0)*100,"-")</f>
        <v>90.277777777777786</v>
      </c>
      <c r="D49" s="38"/>
    </row>
    <row r="50" spans="1:4" ht="15" x14ac:dyDescent="0.25">
      <c r="A50" s="21" t="s">
        <v>37</v>
      </c>
      <c r="B50" s="22">
        <v>28.9</v>
      </c>
      <c r="C50" s="23">
        <f>IFERROR(VLOOKUP(A50,Динамическая!$A$10:$D$75,4,0)*100,"-")</f>
        <v>100</v>
      </c>
      <c r="D50" s="38"/>
    </row>
    <row r="51" spans="1:4" ht="15" x14ac:dyDescent="0.25">
      <c r="A51" s="21" t="s">
        <v>96</v>
      </c>
      <c r="B51" s="22">
        <v>79</v>
      </c>
      <c r="C51" s="23" t="str">
        <f>IFERROR(VLOOKUP(A51,Динамическая!$A$10:$D$75,4,0)*100,"-")</f>
        <v>-</v>
      </c>
      <c r="D51" s="38"/>
    </row>
    <row r="52" spans="1:4" ht="15" x14ac:dyDescent="0.25">
      <c r="A52" s="21" t="s">
        <v>38</v>
      </c>
      <c r="B52" s="22">
        <v>57.3</v>
      </c>
      <c r="C52" s="23">
        <f>IFERROR(VLOOKUP(A52,Динамическая!$A$10:$D$75,4,0)*100,"-")</f>
        <v>98.305084745762713</v>
      </c>
      <c r="D52" s="38"/>
    </row>
    <row r="53" spans="1:4" ht="15" x14ac:dyDescent="0.25">
      <c r="A53" s="21" t="s">
        <v>39</v>
      </c>
      <c r="B53" s="22">
        <v>55.5</v>
      </c>
      <c r="C53" s="23">
        <f>IFERROR(VLOOKUP(A53,Динамическая!$A$10:$D$75,4,0)*100,"-")</f>
        <v>100</v>
      </c>
      <c r="D53" s="38"/>
    </row>
    <row r="54" spans="1:4" ht="15" x14ac:dyDescent="0.25">
      <c r="A54" s="21" t="s">
        <v>97</v>
      </c>
      <c r="B54" s="22">
        <v>62.2</v>
      </c>
      <c r="C54" s="23" t="str">
        <f>IFERROR(VLOOKUP(A54,Динамическая!$A$10:$D$75,4,0)*100,"-")</f>
        <v>-</v>
      </c>
      <c r="D54" s="38"/>
    </row>
    <row r="55" spans="1:4" ht="15" x14ac:dyDescent="0.25">
      <c r="A55" s="21" t="s">
        <v>41</v>
      </c>
      <c r="B55" s="22">
        <v>71.599999999999994</v>
      </c>
      <c r="C55" s="23">
        <f>IFERROR(VLOOKUP(A55,Динамическая!$A$10:$D$75,4,0)*100,"-")</f>
        <v>80.246913580246911</v>
      </c>
      <c r="D55" s="38"/>
    </row>
    <row r="56" spans="1:4" ht="15" x14ac:dyDescent="0.25">
      <c r="A56" s="21" t="s">
        <v>42</v>
      </c>
      <c r="B56" s="22">
        <v>63.6</v>
      </c>
      <c r="C56" s="23">
        <f>IFERROR(VLOOKUP(A56,Динамическая!$A$10:$D$75,4,0)*100,"-")</f>
        <v>87.5</v>
      </c>
      <c r="D56" s="38"/>
    </row>
    <row r="57" spans="1:4" ht="15" x14ac:dyDescent="0.25">
      <c r="A57" s="21" t="s">
        <v>43</v>
      </c>
      <c r="B57" s="22">
        <v>79.2</v>
      </c>
      <c r="C57" s="23">
        <f>IFERROR(VLOOKUP(A57,Динамическая!$A$10:$D$75,4,0)*100,"-")</f>
        <v>98.076923076923066</v>
      </c>
      <c r="D57" s="38"/>
    </row>
    <row r="58" spans="1:4" ht="15" x14ac:dyDescent="0.25">
      <c r="A58" s="21" t="s">
        <v>44</v>
      </c>
      <c r="B58" s="22">
        <v>63.7</v>
      </c>
      <c r="C58" s="23">
        <f>IFERROR(VLOOKUP(A58,Динамическая!$A$10:$D$75,4,0)*100,"-")</f>
        <v>100</v>
      </c>
      <c r="D58" s="38"/>
    </row>
    <row r="59" spans="1:4" ht="15" x14ac:dyDescent="0.25">
      <c r="A59" s="21" t="s">
        <v>45</v>
      </c>
      <c r="B59" s="22">
        <v>80.900000000000006</v>
      </c>
      <c r="C59" s="23">
        <f>IFERROR(VLOOKUP(A59,Динамическая!$A$10:$D$75,4,0)*100,"-")</f>
        <v>100</v>
      </c>
      <c r="D59" s="38"/>
    </row>
    <row r="60" spans="1:4" ht="15" x14ac:dyDescent="0.25">
      <c r="A60" s="21" t="s">
        <v>46</v>
      </c>
      <c r="B60" s="22">
        <v>43.9</v>
      </c>
      <c r="C60" s="23">
        <f>IFERROR(VLOOKUP(A60,Динамическая!$A$10:$D$75,4,0)*100,"-")</f>
        <v>90</v>
      </c>
      <c r="D60" s="38"/>
    </row>
    <row r="61" spans="1:4" ht="15.75" thickBot="1" x14ac:dyDescent="0.3">
      <c r="A61" s="24" t="s">
        <v>47</v>
      </c>
      <c r="B61" s="25">
        <v>79.3</v>
      </c>
      <c r="C61" s="26">
        <f>IFERROR(VLOOKUP(A61,Динамическая!$A$10:$D$75,4,0)*100,"-")</f>
        <v>100</v>
      </c>
      <c r="D61" s="38"/>
    </row>
    <row r="62" spans="1:4" ht="15" thickBot="1" x14ac:dyDescent="0.25">
      <c r="A62" s="27" t="s">
        <v>98</v>
      </c>
      <c r="B62" s="17">
        <v>43.6</v>
      </c>
      <c r="C62" s="40"/>
      <c r="D62" s="38"/>
    </row>
    <row r="63" spans="1:4" ht="15" x14ac:dyDescent="0.25">
      <c r="A63" s="28" t="s">
        <v>48</v>
      </c>
      <c r="B63" s="29">
        <v>62.4</v>
      </c>
      <c r="C63" s="35" t="str">
        <f>IFERROR(VLOOKUP(A63,Динамическая!$A$10:$D$75,4,0)*100,"-")</f>
        <v>-</v>
      </c>
      <c r="D63" s="38"/>
    </row>
    <row r="64" spans="1:4" ht="15" x14ac:dyDescent="0.25">
      <c r="A64" s="21" t="s">
        <v>49</v>
      </c>
      <c r="B64" s="22">
        <v>71.2</v>
      </c>
      <c r="C64" s="23" t="str">
        <f>IFERROR(VLOOKUP(A64,Динамическая!$A$10:$D$75,4,0)*100,"-")</f>
        <v>-</v>
      </c>
      <c r="D64" s="38"/>
    </row>
    <row r="65" spans="1:4" ht="15" x14ac:dyDescent="0.25">
      <c r="A65" s="21" t="s">
        <v>50</v>
      </c>
      <c r="B65" s="22">
        <v>52</v>
      </c>
      <c r="C65" s="23" t="str">
        <f>IFERROR(VLOOKUP(A65,Динамическая!$A$10:$D$75,4,0)*100,"-")</f>
        <v>-</v>
      </c>
      <c r="D65" s="38"/>
    </row>
    <row r="66" spans="1:4" ht="15" x14ac:dyDescent="0.25">
      <c r="A66" s="21" t="s">
        <v>51</v>
      </c>
      <c r="B66" s="22">
        <v>18.8</v>
      </c>
      <c r="C66" s="23" t="str">
        <f>IFERROR(VLOOKUP(A66,Динамическая!$A$10:$D$75,4,0)*100,"-")</f>
        <v>-</v>
      </c>
      <c r="D66" s="38"/>
    </row>
    <row r="67" spans="1:4" ht="15" x14ac:dyDescent="0.25">
      <c r="A67" s="21" t="s">
        <v>52</v>
      </c>
      <c r="B67" s="22">
        <v>5.0999999999999996</v>
      </c>
      <c r="C67" s="23" t="str">
        <f>IFERROR(VLOOKUP(A67,Динамическая!$A$10:$D$75,4,0)*100,"-")</f>
        <v>-</v>
      </c>
      <c r="D67" s="38"/>
    </row>
    <row r="68" spans="1:4" ht="15.75" thickBot="1" x14ac:dyDescent="0.3">
      <c r="A68" s="24" t="s">
        <v>53</v>
      </c>
      <c r="B68" s="25">
        <v>2.4</v>
      </c>
      <c r="C68" s="26" t="str">
        <f>IFERROR(VLOOKUP(A68,Динамическая!$A$10:$D$75,4,0)*100,"-")</f>
        <v>-</v>
      </c>
      <c r="D68" s="38"/>
    </row>
    <row r="69" spans="1:4" ht="15" thickBot="1" x14ac:dyDescent="0.25">
      <c r="A69" s="27" t="s">
        <v>99</v>
      </c>
      <c r="B69" s="17">
        <v>52.3</v>
      </c>
      <c r="C69" s="40"/>
      <c r="D69" s="38"/>
    </row>
    <row r="70" spans="1:4" ht="15" x14ac:dyDescent="0.25">
      <c r="A70" s="28" t="s">
        <v>55</v>
      </c>
      <c r="B70" s="29">
        <v>39.299999999999997</v>
      </c>
      <c r="C70" s="35">
        <f>IFERROR(VLOOKUP(A70,Динамическая!$A$10:$D$75,4,0)*100,"-")</f>
        <v>20</v>
      </c>
      <c r="D70" s="38"/>
    </row>
    <row r="71" spans="1:4" ht="15" x14ac:dyDescent="0.25">
      <c r="A71" s="21" t="s">
        <v>56</v>
      </c>
      <c r="B71" s="22">
        <v>67</v>
      </c>
      <c r="C71" s="23">
        <f>IFERROR(VLOOKUP(A71,Динамическая!$A$10:$D$75,4,0)*100,"-")</f>
        <v>25.884244372990356</v>
      </c>
      <c r="D71" s="38"/>
    </row>
    <row r="72" spans="1:4" ht="15" x14ac:dyDescent="0.25">
      <c r="A72" s="21" t="s">
        <v>57</v>
      </c>
      <c r="B72" s="22">
        <v>53.9</v>
      </c>
      <c r="C72" s="23">
        <f>IFERROR(VLOOKUP(A72,Динамическая!$A$10:$D$75,4,0)*100,"-")</f>
        <v>10.526315789473683</v>
      </c>
      <c r="D72" s="38"/>
    </row>
    <row r="73" spans="1:4" ht="15" x14ac:dyDescent="0.25">
      <c r="A73" s="21" t="s">
        <v>58</v>
      </c>
      <c r="B73" s="22">
        <v>55.2</v>
      </c>
      <c r="C73" s="23">
        <f>IFERROR(VLOOKUP(A73,Динамическая!$A$10:$D$75,4,0)*100,"-")</f>
        <v>62.068965517241381</v>
      </c>
      <c r="D73" s="38"/>
    </row>
    <row r="74" spans="1:4" ht="15" x14ac:dyDescent="0.25">
      <c r="A74" s="21" t="s">
        <v>100</v>
      </c>
      <c r="B74" s="22">
        <v>65.5</v>
      </c>
      <c r="C74" s="23" t="str">
        <f>IFERROR(VLOOKUP(A74,Динамическая!$A$10:$D$75,4,0)*100,"-")</f>
        <v>-</v>
      </c>
      <c r="D74" s="38"/>
    </row>
    <row r="75" spans="1:4" ht="15" x14ac:dyDescent="0.25">
      <c r="A75" s="21" t="s">
        <v>101</v>
      </c>
      <c r="B75" s="22">
        <v>42.7</v>
      </c>
      <c r="C75" s="23" t="str">
        <f>IFERROR(VLOOKUP(A75,Динамическая!$A$10:$D$75,4,0)*100,"-")</f>
        <v>-</v>
      </c>
      <c r="D75" s="38"/>
    </row>
    <row r="76" spans="1:4" ht="15" x14ac:dyDescent="0.25">
      <c r="A76" s="21" t="s">
        <v>102</v>
      </c>
      <c r="B76" s="22">
        <v>35.9</v>
      </c>
      <c r="C76" s="23" t="str">
        <f>IFERROR(VLOOKUP(A76,Динамическая!$A$10:$D$75,4,0)*100,"-")</f>
        <v>-</v>
      </c>
      <c r="D76" s="38"/>
    </row>
    <row r="77" spans="1:4" ht="15" x14ac:dyDescent="0.25">
      <c r="A77" s="21" t="s">
        <v>62</v>
      </c>
      <c r="B77" s="22">
        <v>59.8</v>
      </c>
      <c r="C77" s="23">
        <f>IFERROR(VLOOKUP(A77,Динамическая!$A$10:$D$75,4,0)*100,"-")</f>
        <v>67.049180327868854</v>
      </c>
      <c r="D77" s="38"/>
    </row>
    <row r="78" spans="1:4" ht="15" x14ac:dyDescent="0.25">
      <c r="A78" s="21" t="s">
        <v>63</v>
      </c>
      <c r="B78" s="22">
        <v>58.1</v>
      </c>
      <c r="C78" s="23">
        <f>IFERROR(VLOOKUP(A78,Динамическая!$A$10:$D$75,4,0)*100,"-")</f>
        <v>100</v>
      </c>
      <c r="D78" s="38"/>
    </row>
    <row r="79" spans="1:4" ht="15" x14ac:dyDescent="0.25">
      <c r="A79" s="21" t="s">
        <v>64</v>
      </c>
      <c r="B79" s="22">
        <v>62.4</v>
      </c>
      <c r="C79" s="23">
        <f>IFERROR(VLOOKUP(A79,Динамическая!$A$10:$D$75,4,0)*100,"-")</f>
        <v>100</v>
      </c>
      <c r="D79" s="38"/>
    </row>
    <row r="80" spans="1:4" ht="15" x14ac:dyDescent="0.25">
      <c r="A80" s="21" t="s">
        <v>65</v>
      </c>
      <c r="B80" s="22">
        <v>40.4</v>
      </c>
      <c r="C80" s="23">
        <f>IFERROR(VLOOKUP(A80,Динамическая!$A$10:$D$75,4,0)*100,"-")</f>
        <v>98.449612403100772</v>
      </c>
      <c r="D80" s="38"/>
    </row>
    <row r="81" spans="1:4" ht="15.75" thickBot="1" x14ac:dyDescent="0.3">
      <c r="A81" s="24" t="s">
        <v>66</v>
      </c>
      <c r="B81" s="25">
        <v>45.5</v>
      </c>
      <c r="C81" s="26">
        <f>IFERROR(VLOOKUP(A81,Динамическая!$A$10:$D$75,4,0)*100,"-")</f>
        <v>37.373737373737377</v>
      </c>
      <c r="D81" s="38"/>
    </row>
    <row r="82" spans="1:4" ht="15" thickBot="1" x14ac:dyDescent="0.25">
      <c r="A82" s="27" t="s">
        <v>103</v>
      </c>
      <c r="B82" s="17">
        <v>31.6</v>
      </c>
      <c r="C82" s="40"/>
      <c r="D82" s="38"/>
    </row>
    <row r="83" spans="1:4" ht="15" x14ac:dyDescent="0.25">
      <c r="A83" s="28" t="s">
        <v>68</v>
      </c>
      <c r="B83" s="29">
        <v>16.5</v>
      </c>
      <c r="C83" s="35">
        <f>IFERROR(VLOOKUP(A83,Динамическая!$A$10:$D$75,4,0)*100,"-")</f>
        <v>25.477707006369428</v>
      </c>
      <c r="D83" s="38"/>
    </row>
    <row r="84" spans="1:4" ht="15" x14ac:dyDescent="0.25">
      <c r="A84" s="21" t="s">
        <v>104</v>
      </c>
      <c r="B84" s="22">
        <v>26.2</v>
      </c>
      <c r="C84" s="23" t="str">
        <f>IFERROR(VLOOKUP(A84,Динамическая!$A$10:$D$75,4,0)*100,"-")</f>
        <v>-</v>
      </c>
      <c r="D84" s="38"/>
    </row>
    <row r="85" spans="1:4" ht="15" x14ac:dyDescent="0.25">
      <c r="A85" s="21" t="s">
        <v>105</v>
      </c>
      <c r="B85" s="22">
        <v>44</v>
      </c>
      <c r="C85" s="23" t="str">
        <f>IFERROR(VLOOKUP(A85,Динамическая!$A$10:$D$75,4,0)*100,"-")</f>
        <v>-</v>
      </c>
      <c r="D85" s="38"/>
    </row>
    <row r="86" spans="1:4" ht="15" x14ac:dyDescent="0.25">
      <c r="A86" s="21" t="s">
        <v>106</v>
      </c>
      <c r="B86" s="22">
        <v>12.5</v>
      </c>
      <c r="C86" s="23" t="str">
        <f>IFERROR(VLOOKUP(A86,Динамическая!$A$10:$D$75,4,0)*100,"-")</f>
        <v>-</v>
      </c>
      <c r="D86" s="38"/>
    </row>
    <row r="87" spans="1:4" ht="15" x14ac:dyDescent="0.25">
      <c r="A87" s="21" t="s">
        <v>72</v>
      </c>
      <c r="B87" s="22">
        <v>57.6</v>
      </c>
      <c r="C87" s="23">
        <f>IFERROR(VLOOKUP(A87,Динамическая!$A$10:$D$75,4,0)*100,"-")</f>
        <v>40.74074074074074</v>
      </c>
      <c r="D87" s="38"/>
    </row>
    <row r="88" spans="1:4" ht="15" x14ac:dyDescent="0.25">
      <c r="A88" s="21" t="s">
        <v>73</v>
      </c>
      <c r="B88" s="22">
        <v>16.899999999999999</v>
      </c>
      <c r="C88" s="23">
        <f>IFERROR(VLOOKUP(A88,Динамическая!$A$10:$D$75,4,0)*100,"-")</f>
        <v>46.464646464646464</v>
      </c>
      <c r="D88" s="38"/>
    </row>
    <row r="89" spans="1:4" ht="15" x14ac:dyDescent="0.25">
      <c r="A89" s="21" t="s">
        <v>74</v>
      </c>
      <c r="B89" s="22">
        <v>67.099999999999994</v>
      </c>
      <c r="C89" s="23">
        <f>IFERROR(VLOOKUP(A89,Динамическая!$A$10:$D$75,4,0)*100,"-")</f>
        <v>54.54545454545454</v>
      </c>
      <c r="D89" s="38"/>
    </row>
    <row r="90" spans="1:4" ht="15" x14ac:dyDescent="0.25">
      <c r="A90" s="21" t="s">
        <v>75</v>
      </c>
      <c r="B90" s="22">
        <v>48.2</v>
      </c>
      <c r="C90" s="23">
        <f>IFERROR(VLOOKUP(A90,Динамическая!$A$10:$D$75,4,0)*100,"-")</f>
        <v>60.975609756097562</v>
      </c>
      <c r="D90" s="38"/>
    </row>
    <row r="91" spans="1:4" ht="15.75" thickBot="1" x14ac:dyDescent="0.3">
      <c r="A91" s="33" t="s">
        <v>76</v>
      </c>
      <c r="B91" s="34">
        <v>2.6</v>
      </c>
      <c r="C91" s="36">
        <f>IFERROR(VLOOKUP(A91,Динамическая!$A$10:$D$75,4,0)*100,"-")</f>
        <v>17.5</v>
      </c>
      <c r="D91" s="38"/>
    </row>
  </sheetData>
  <mergeCells count="2">
    <mergeCell ref="A1:A2"/>
    <mergeCell ref="B1:C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D75"/>
  <sheetViews>
    <sheetView workbookViewId="0">
      <pane ySplit="8" topLeftCell="A9" activePane="bottomLeft" state="frozen"/>
      <selection pane="bottomLeft" activeCell="D13" sqref="D13"/>
    </sheetView>
  </sheetViews>
  <sheetFormatPr defaultRowHeight="12.75" x14ac:dyDescent="0.2"/>
  <cols>
    <col min="1" max="1" width="36.85546875" customWidth="1"/>
    <col min="2" max="4" width="16.7109375" customWidth="1"/>
  </cols>
  <sheetData>
    <row r="2" spans="1:4" x14ac:dyDescent="0.2">
      <c r="A2" s="46" t="s">
        <v>77</v>
      </c>
      <c r="B2" s="46"/>
      <c r="C2" s="46"/>
      <c r="D2" s="46"/>
    </row>
    <row r="3" spans="1:4" x14ac:dyDescent="0.2">
      <c r="A3" s="3"/>
      <c r="B3" s="3"/>
      <c r="C3" s="3"/>
      <c r="D3" s="3"/>
    </row>
    <row r="4" spans="1:4" x14ac:dyDescent="0.2">
      <c r="A4" s="2" t="s">
        <v>0</v>
      </c>
      <c r="B4" s="2" t="s">
        <v>4</v>
      </c>
      <c r="C4" s="2" t="s">
        <v>5</v>
      </c>
      <c r="D4" s="2"/>
    </row>
    <row r="5" spans="1:4" ht="18" x14ac:dyDescent="0.25">
      <c r="A5" s="1"/>
      <c r="B5" s="1"/>
      <c r="C5" s="1"/>
      <c r="D5" s="1"/>
    </row>
    <row r="6" spans="1:4" ht="42" customHeight="1" x14ac:dyDescent="0.2">
      <c r="A6" s="10" t="s">
        <v>1</v>
      </c>
      <c r="B6" s="10" t="s">
        <v>78</v>
      </c>
      <c r="C6" s="10" t="s">
        <v>79</v>
      </c>
      <c r="D6" s="47" t="s">
        <v>80</v>
      </c>
    </row>
    <row r="7" spans="1:4" ht="14.25" customHeight="1" x14ac:dyDescent="0.2">
      <c r="A7" s="11">
        <v>1</v>
      </c>
      <c r="B7" s="11">
        <v>2</v>
      </c>
      <c r="C7" s="11">
        <v>3</v>
      </c>
      <c r="D7" s="48">
        <v>4</v>
      </c>
    </row>
    <row r="8" spans="1:4" ht="0.75" customHeight="1" x14ac:dyDescent="0.2">
      <c r="A8" s="5"/>
      <c r="B8" s="5"/>
      <c r="C8" s="5"/>
      <c r="D8" s="49"/>
    </row>
    <row r="9" spans="1:4" x14ac:dyDescent="0.2">
      <c r="A9" s="41" t="s">
        <v>6</v>
      </c>
      <c r="B9" s="41"/>
      <c r="C9" s="41"/>
      <c r="D9" s="50"/>
    </row>
    <row r="10" spans="1:4" x14ac:dyDescent="0.2">
      <c r="A10" s="9" t="s">
        <v>7</v>
      </c>
      <c r="B10" s="6">
        <v>149</v>
      </c>
      <c r="C10" s="6">
        <v>141</v>
      </c>
      <c r="D10" s="51">
        <f t="shared" ref="D10:D20" si="0" xml:space="preserve"> IF(B10&lt;&gt;0, C10/B10,0)</f>
        <v>0.94630872483221473</v>
      </c>
    </row>
    <row r="11" spans="1:4" x14ac:dyDescent="0.2">
      <c r="A11" s="9" t="s">
        <v>8</v>
      </c>
      <c r="B11" s="6">
        <v>227</v>
      </c>
      <c r="C11" s="6">
        <v>83</v>
      </c>
      <c r="D11" s="51">
        <f t="shared" si="0"/>
        <v>0.3656387665198238</v>
      </c>
    </row>
    <row r="12" spans="1:4" x14ac:dyDescent="0.2">
      <c r="A12" s="9" t="s">
        <v>9</v>
      </c>
      <c r="B12" s="6">
        <v>112</v>
      </c>
      <c r="C12" s="6">
        <v>54</v>
      </c>
      <c r="D12" s="51">
        <f t="shared" si="0"/>
        <v>0.48214285714285715</v>
      </c>
    </row>
    <row r="13" spans="1:4" x14ac:dyDescent="0.2">
      <c r="A13" s="9" t="s">
        <v>10</v>
      </c>
      <c r="B13" s="6">
        <v>55</v>
      </c>
      <c r="C13" s="6">
        <v>34</v>
      </c>
      <c r="D13" s="51">
        <f t="shared" si="0"/>
        <v>0.61818181818181817</v>
      </c>
    </row>
    <row r="14" spans="1:4" x14ac:dyDescent="0.2">
      <c r="A14" s="9" t="s">
        <v>11</v>
      </c>
      <c r="B14" s="6">
        <v>3</v>
      </c>
      <c r="C14" s="6">
        <v>3</v>
      </c>
      <c r="D14" s="51">
        <f t="shared" si="0"/>
        <v>1</v>
      </c>
    </row>
    <row r="15" spans="1:4" x14ac:dyDescent="0.2">
      <c r="A15" s="9" t="s">
        <v>12</v>
      </c>
      <c r="B15" s="6">
        <v>183</v>
      </c>
      <c r="C15" s="6">
        <v>183</v>
      </c>
      <c r="D15" s="51">
        <f t="shared" si="0"/>
        <v>1</v>
      </c>
    </row>
    <row r="16" spans="1:4" x14ac:dyDescent="0.2">
      <c r="A16" s="9" t="s">
        <v>13</v>
      </c>
      <c r="B16" s="6">
        <v>39</v>
      </c>
      <c r="C16" s="6">
        <v>28</v>
      </c>
      <c r="D16" s="51">
        <f t="shared" si="0"/>
        <v>0.71794871794871795</v>
      </c>
    </row>
    <row r="17" spans="1:4" x14ac:dyDescent="0.2">
      <c r="A17" s="9" t="s">
        <v>14</v>
      </c>
      <c r="B17" s="6">
        <v>22</v>
      </c>
      <c r="C17" s="6">
        <v>20</v>
      </c>
      <c r="D17" s="51">
        <f t="shared" si="0"/>
        <v>0.90909090909090906</v>
      </c>
    </row>
    <row r="18" spans="1:4" x14ac:dyDescent="0.2">
      <c r="A18" s="9" t="s">
        <v>15</v>
      </c>
      <c r="B18" s="6">
        <v>77</v>
      </c>
      <c r="C18" s="6">
        <v>66</v>
      </c>
      <c r="D18" s="51">
        <f t="shared" si="0"/>
        <v>0.8571428571428571</v>
      </c>
    </row>
    <row r="19" spans="1:4" x14ac:dyDescent="0.2">
      <c r="A19" s="9" t="s">
        <v>16</v>
      </c>
      <c r="B19" s="6">
        <v>1</v>
      </c>
      <c r="C19" s="6">
        <v>1</v>
      </c>
      <c r="D19" s="51">
        <f t="shared" si="0"/>
        <v>1</v>
      </c>
    </row>
    <row r="20" spans="1:4" x14ac:dyDescent="0.2">
      <c r="A20" s="4" t="s">
        <v>2</v>
      </c>
      <c r="B20" s="7">
        <f>SUM(B10:B19)</f>
        <v>868</v>
      </c>
      <c r="C20" s="7">
        <f>SUM(C10:C19)</f>
        <v>613</v>
      </c>
      <c r="D20" s="52">
        <f t="shared" si="0"/>
        <v>0.70622119815668205</v>
      </c>
    </row>
    <row r="21" spans="1:4" x14ac:dyDescent="0.2">
      <c r="A21" s="41" t="s">
        <v>17</v>
      </c>
      <c r="B21" s="41"/>
      <c r="C21" s="41"/>
      <c r="D21" s="50"/>
    </row>
    <row r="22" spans="1:4" x14ac:dyDescent="0.2">
      <c r="A22" s="9" t="s">
        <v>18</v>
      </c>
      <c r="B22" s="6">
        <v>3</v>
      </c>
      <c r="C22" s="6">
        <v>3</v>
      </c>
      <c r="D22" s="51">
        <f t="shared" ref="D22:D33" si="1" xml:space="preserve"> IF(B22&lt;&gt;0, C22/B22,0)</f>
        <v>1</v>
      </c>
    </row>
    <row r="23" spans="1:4" x14ac:dyDescent="0.2">
      <c r="A23" s="9" t="s">
        <v>19</v>
      </c>
      <c r="B23" s="6">
        <v>33</v>
      </c>
      <c r="C23" s="6">
        <v>32</v>
      </c>
      <c r="D23" s="51">
        <f t="shared" si="1"/>
        <v>0.96969696969696972</v>
      </c>
    </row>
    <row r="24" spans="1:4" x14ac:dyDescent="0.2">
      <c r="A24" s="9" t="s">
        <v>20</v>
      </c>
      <c r="B24" s="6">
        <v>7</v>
      </c>
      <c r="C24" s="6">
        <v>7</v>
      </c>
      <c r="D24" s="51">
        <f t="shared" si="1"/>
        <v>1</v>
      </c>
    </row>
    <row r="25" spans="1:4" x14ac:dyDescent="0.2">
      <c r="A25" s="9" t="s">
        <v>21</v>
      </c>
      <c r="B25" s="6">
        <v>9</v>
      </c>
      <c r="C25" s="6">
        <v>9</v>
      </c>
      <c r="D25" s="51">
        <f t="shared" si="1"/>
        <v>1</v>
      </c>
    </row>
    <row r="26" spans="1:4" x14ac:dyDescent="0.2">
      <c r="A26" s="9" t="s">
        <v>22</v>
      </c>
      <c r="B26" s="6">
        <v>2</v>
      </c>
      <c r="C26" s="6">
        <v>2</v>
      </c>
      <c r="D26" s="51">
        <f t="shared" si="1"/>
        <v>1</v>
      </c>
    </row>
    <row r="27" spans="1:4" x14ac:dyDescent="0.2">
      <c r="A27" s="9" t="s">
        <v>23</v>
      </c>
      <c r="B27" s="6">
        <v>11</v>
      </c>
      <c r="C27" s="6">
        <v>11</v>
      </c>
      <c r="D27" s="51">
        <f t="shared" si="1"/>
        <v>1</v>
      </c>
    </row>
    <row r="28" spans="1:4" x14ac:dyDescent="0.2">
      <c r="A28" s="9" t="s">
        <v>24</v>
      </c>
      <c r="B28" s="6">
        <v>138</v>
      </c>
      <c r="C28" s="6">
        <v>138</v>
      </c>
      <c r="D28" s="51">
        <f t="shared" si="1"/>
        <v>1</v>
      </c>
    </row>
    <row r="29" spans="1:4" x14ac:dyDescent="0.2">
      <c r="A29" s="9" t="s">
        <v>25</v>
      </c>
      <c r="B29" s="6">
        <v>5</v>
      </c>
      <c r="C29" s="6">
        <v>5</v>
      </c>
      <c r="D29" s="51">
        <f t="shared" si="1"/>
        <v>1</v>
      </c>
    </row>
    <row r="30" spans="1:4" x14ac:dyDescent="0.2">
      <c r="A30" s="9" t="s">
        <v>26</v>
      </c>
      <c r="B30" s="6">
        <v>1</v>
      </c>
      <c r="C30" s="6">
        <v>1</v>
      </c>
      <c r="D30" s="51">
        <f t="shared" si="1"/>
        <v>1</v>
      </c>
    </row>
    <row r="31" spans="1:4" x14ac:dyDescent="0.2">
      <c r="A31" s="9" t="s">
        <v>27</v>
      </c>
      <c r="B31" s="6">
        <v>37</v>
      </c>
      <c r="C31" s="6">
        <v>37</v>
      </c>
      <c r="D31" s="51">
        <f t="shared" si="1"/>
        <v>1</v>
      </c>
    </row>
    <row r="32" spans="1:4" x14ac:dyDescent="0.2">
      <c r="A32" s="9" t="s">
        <v>28</v>
      </c>
      <c r="B32" s="6">
        <v>29</v>
      </c>
      <c r="C32" s="6">
        <v>29</v>
      </c>
      <c r="D32" s="51">
        <f t="shared" si="1"/>
        <v>1</v>
      </c>
    </row>
    <row r="33" spans="1:4" x14ac:dyDescent="0.2">
      <c r="A33" s="4" t="s">
        <v>2</v>
      </c>
      <c r="B33" s="7">
        <f>SUM(B22:B32)</f>
        <v>275</v>
      </c>
      <c r="C33" s="7">
        <f>SUM(C22:C32)</f>
        <v>274</v>
      </c>
      <c r="D33" s="52">
        <f t="shared" si="1"/>
        <v>0.99636363636363634</v>
      </c>
    </row>
    <row r="34" spans="1:4" x14ac:dyDescent="0.2">
      <c r="A34" s="41" t="s">
        <v>34</v>
      </c>
      <c r="B34" s="41"/>
      <c r="C34" s="41"/>
      <c r="D34" s="50"/>
    </row>
    <row r="35" spans="1:4" x14ac:dyDescent="0.2">
      <c r="A35" s="9" t="s">
        <v>35</v>
      </c>
      <c r="B35" s="6">
        <v>156</v>
      </c>
      <c r="C35" s="6">
        <v>71</v>
      </c>
      <c r="D35" s="51">
        <f t="shared" ref="D35:D48" si="2" xml:space="preserve"> IF(B35&lt;&gt;0, C35/B35,0)</f>
        <v>0.45512820512820512</v>
      </c>
    </row>
    <row r="36" spans="1:4" x14ac:dyDescent="0.2">
      <c r="A36" s="9" t="s">
        <v>36</v>
      </c>
      <c r="B36" s="6">
        <v>72</v>
      </c>
      <c r="C36" s="6">
        <v>65</v>
      </c>
      <c r="D36" s="51">
        <f t="shared" si="2"/>
        <v>0.90277777777777779</v>
      </c>
    </row>
    <row r="37" spans="1:4" x14ac:dyDescent="0.2">
      <c r="A37" s="9" t="s">
        <v>37</v>
      </c>
      <c r="B37" s="6">
        <v>3</v>
      </c>
      <c r="C37" s="6">
        <v>3</v>
      </c>
      <c r="D37" s="51">
        <f t="shared" si="2"/>
        <v>1</v>
      </c>
    </row>
    <row r="38" spans="1:4" x14ac:dyDescent="0.2">
      <c r="A38" s="9" t="s">
        <v>38</v>
      </c>
      <c r="B38" s="6">
        <v>59</v>
      </c>
      <c r="C38" s="6">
        <v>58</v>
      </c>
      <c r="D38" s="51">
        <f t="shared" si="2"/>
        <v>0.98305084745762716</v>
      </c>
    </row>
    <row r="39" spans="1:4" x14ac:dyDescent="0.2">
      <c r="A39" s="9" t="s">
        <v>39</v>
      </c>
      <c r="B39" s="6">
        <v>3</v>
      </c>
      <c r="C39" s="6">
        <v>3</v>
      </c>
      <c r="D39" s="51">
        <f t="shared" si="2"/>
        <v>1</v>
      </c>
    </row>
    <row r="40" spans="1:4" x14ac:dyDescent="0.2">
      <c r="A40" s="9" t="s">
        <v>40</v>
      </c>
      <c r="B40" s="6">
        <v>128</v>
      </c>
      <c r="C40" s="6">
        <v>48</v>
      </c>
      <c r="D40" s="51">
        <f t="shared" si="2"/>
        <v>0.375</v>
      </c>
    </row>
    <row r="41" spans="1:4" x14ac:dyDescent="0.2">
      <c r="A41" s="9" t="s">
        <v>41</v>
      </c>
      <c r="B41" s="6">
        <v>81</v>
      </c>
      <c r="C41" s="6">
        <v>65</v>
      </c>
      <c r="D41" s="51">
        <f t="shared" si="2"/>
        <v>0.80246913580246915</v>
      </c>
    </row>
    <row r="42" spans="1:4" x14ac:dyDescent="0.2">
      <c r="A42" s="9" t="s">
        <v>42</v>
      </c>
      <c r="B42" s="6">
        <v>72</v>
      </c>
      <c r="C42" s="6">
        <v>63</v>
      </c>
      <c r="D42" s="51">
        <f t="shared" si="2"/>
        <v>0.875</v>
      </c>
    </row>
    <row r="43" spans="1:4" x14ac:dyDescent="0.2">
      <c r="A43" s="9" t="s">
        <v>43</v>
      </c>
      <c r="B43" s="6">
        <v>104</v>
      </c>
      <c r="C43" s="6">
        <v>102</v>
      </c>
      <c r="D43" s="51">
        <f t="shared" si="2"/>
        <v>0.98076923076923073</v>
      </c>
    </row>
    <row r="44" spans="1:4" x14ac:dyDescent="0.2">
      <c r="A44" s="9" t="s">
        <v>44</v>
      </c>
      <c r="B44" s="6">
        <v>18</v>
      </c>
      <c r="C44" s="6">
        <v>18</v>
      </c>
      <c r="D44" s="51">
        <f t="shared" si="2"/>
        <v>1</v>
      </c>
    </row>
    <row r="45" spans="1:4" x14ac:dyDescent="0.2">
      <c r="A45" s="9" t="s">
        <v>45</v>
      </c>
      <c r="B45" s="6">
        <v>21</v>
      </c>
      <c r="C45" s="6">
        <v>21</v>
      </c>
      <c r="D45" s="51">
        <f t="shared" si="2"/>
        <v>1</v>
      </c>
    </row>
    <row r="46" spans="1:4" x14ac:dyDescent="0.2">
      <c r="A46" s="9" t="s">
        <v>46</v>
      </c>
      <c r="B46" s="6">
        <v>10</v>
      </c>
      <c r="C46" s="6">
        <v>9</v>
      </c>
      <c r="D46" s="51">
        <f t="shared" si="2"/>
        <v>0.9</v>
      </c>
    </row>
    <row r="47" spans="1:4" x14ac:dyDescent="0.2">
      <c r="A47" s="9" t="s">
        <v>47</v>
      </c>
      <c r="B47" s="6">
        <v>32</v>
      </c>
      <c r="C47" s="6">
        <v>32</v>
      </c>
      <c r="D47" s="51">
        <f t="shared" si="2"/>
        <v>1</v>
      </c>
    </row>
    <row r="48" spans="1:4" x14ac:dyDescent="0.2">
      <c r="A48" s="4" t="s">
        <v>2</v>
      </c>
      <c r="B48" s="7">
        <f>SUM(B35:B47)</f>
        <v>759</v>
      </c>
      <c r="C48" s="7">
        <f>SUM(C35:C47)</f>
        <v>558</v>
      </c>
      <c r="D48" s="52">
        <f t="shared" si="2"/>
        <v>0.7351778656126482</v>
      </c>
    </row>
    <row r="49" spans="1:4" x14ac:dyDescent="0.2">
      <c r="A49" s="41" t="s">
        <v>54</v>
      </c>
      <c r="B49" s="41"/>
      <c r="C49" s="41"/>
      <c r="D49" s="50"/>
    </row>
    <row r="50" spans="1:4" x14ac:dyDescent="0.2">
      <c r="A50" s="9" t="s">
        <v>55</v>
      </c>
      <c r="B50" s="6">
        <v>10</v>
      </c>
      <c r="C50" s="6">
        <v>2</v>
      </c>
      <c r="D50" s="51">
        <f t="shared" ref="D50:D62" si="3" xml:space="preserve"> IF(B50&lt;&gt;0, C50/B50,0)</f>
        <v>0.2</v>
      </c>
    </row>
    <row r="51" spans="1:4" x14ac:dyDescent="0.2">
      <c r="A51" s="9" t="s">
        <v>56</v>
      </c>
      <c r="B51" s="6">
        <v>622</v>
      </c>
      <c r="C51" s="6">
        <v>161</v>
      </c>
      <c r="D51" s="51">
        <f t="shared" si="3"/>
        <v>0.25884244372990356</v>
      </c>
    </row>
    <row r="52" spans="1:4" x14ac:dyDescent="0.2">
      <c r="A52" s="9" t="s">
        <v>57</v>
      </c>
      <c r="B52" s="6">
        <v>76</v>
      </c>
      <c r="C52" s="6">
        <v>8</v>
      </c>
      <c r="D52" s="51">
        <f t="shared" si="3"/>
        <v>0.10526315789473684</v>
      </c>
    </row>
    <row r="53" spans="1:4" x14ac:dyDescent="0.2">
      <c r="A53" s="9" t="s">
        <v>58</v>
      </c>
      <c r="B53" s="6">
        <v>29</v>
      </c>
      <c r="C53" s="6">
        <v>18</v>
      </c>
      <c r="D53" s="51">
        <f t="shared" si="3"/>
        <v>0.62068965517241381</v>
      </c>
    </row>
    <row r="54" spans="1:4" x14ac:dyDescent="0.2">
      <c r="A54" s="9" t="s">
        <v>59</v>
      </c>
      <c r="B54" s="6">
        <v>254</v>
      </c>
      <c r="C54" s="6">
        <v>244</v>
      </c>
      <c r="D54" s="51">
        <f t="shared" si="3"/>
        <v>0.96062992125984248</v>
      </c>
    </row>
    <row r="55" spans="1:4" x14ac:dyDescent="0.2">
      <c r="A55" s="9" t="s">
        <v>60</v>
      </c>
      <c r="B55" s="6">
        <v>619</v>
      </c>
      <c r="C55" s="6">
        <v>197</v>
      </c>
      <c r="D55" s="51">
        <f t="shared" si="3"/>
        <v>0.3182552504038772</v>
      </c>
    </row>
    <row r="56" spans="1:4" x14ac:dyDescent="0.2">
      <c r="A56" s="9" t="s">
        <v>61</v>
      </c>
      <c r="B56" s="6">
        <v>1462</v>
      </c>
      <c r="C56" s="6">
        <v>506</v>
      </c>
      <c r="D56" s="51">
        <f t="shared" si="3"/>
        <v>0.34610123119015046</v>
      </c>
    </row>
    <row r="57" spans="1:4" x14ac:dyDescent="0.2">
      <c r="A57" s="9" t="s">
        <v>62</v>
      </c>
      <c r="B57" s="6">
        <v>1220</v>
      </c>
      <c r="C57" s="6">
        <v>818</v>
      </c>
      <c r="D57" s="51">
        <f t="shared" si="3"/>
        <v>0.67049180327868851</v>
      </c>
    </row>
    <row r="58" spans="1:4" x14ac:dyDescent="0.2">
      <c r="A58" s="9" t="s">
        <v>63</v>
      </c>
      <c r="B58" s="6">
        <v>9</v>
      </c>
      <c r="C58" s="6">
        <v>9</v>
      </c>
      <c r="D58" s="51">
        <f t="shared" si="3"/>
        <v>1</v>
      </c>
    </row>
    <row r="59" spans="1:4" x14ac:dyDescent="0.2">
      <c r="A59" s="9" t="s">
        <v>64</v>
      </c>
      <c r="B59" s="6">
        <v>153</v>
      </c>
      <c r="C59" s="6">
        <v>153</v>
      </c>
      <c r="D59" s="51">
        <f t="shared" si="3"/>
        <v>1</v>
      </c>
    </row>
    <row r="60" spans="1:4" x14ac:dyDescent="0.2">
      <c r="A60" s="9" t="s">
        <v>65</v>
      </c>
      <c r="B60" s="6">
        <v>129</v>
      </c>
      <c r="C60" s="6">
        <v>127</v>
      </c>
      <c r="D60" s="51">
        <f t="shared" si="3"/>
        <v>0.98449612403100772</v>
      </c>
    </row>
    <row r="61" spans="1:4" x14ac:dyDescent="0.2">
      <c r="A61" s="9" t="s">
        <v>66</v>
      </c>
      <c r="B61" s="6">
        <v>297</v>
      </c>
      <c r="C61" s="6">
        <v>111</v>
      </c>
      <c r="D61" s="51">
        <f t="shared" si="3"/>
        <v>0.37373737373737376</v>
      </c>
    </row>
    <row r="62" spans="1:4" x14ac:dyDescent="0.2">
      <c r="A62" s="4" t="s">
        <v>2</v>
      </c>
      <c r="B62" s="7">
        <f>SUM(B50:B61)</f>
        <v>4880</v>
      </c>
      <c r="C62" s="7">
        <f>SUM(C50:C61)</f>
        <v>2354</v>
      </c>
      <c r="D62" s="52">
        <f t="shared" si="3"/>
        <v>0.48237704918032787</v>
      </c>
    </row>
    <row r="63" spans="1:4" x14ac:dyDescent="0.2">
      <c r="A63" s="41" t="s">
        <v>67</v>
      </c>
      <c r="B63" s="41"/>
      <c r="C63" s="41"/>
      <c r="D63" s="50"/>
    </row>
    <row r="64" spans="1:4" x14ac:dyDescent="0.2">
      <c r="A64" s="9" t="s">
        <v>68</v>
      </c>
      <c r="B64" s="6">
        <v>157</v>
      </c>
      <c r="C64" s="6">
        <v>40</v>
      </c>
      <c r="D64" s="51">
        <f t="shared" ref="D64:D73" si="4" xml:space="preserve"> IF(B64&lt;&gt;0, C64/B64,0)</f>
        <v>0.25477707006369427</v>
      </c>
    </row>
    <row r="65" spans="1:4" x14ac:dyDescent="0.2">
      <c r="A65" s="9" t="s">
        <v>69</v>
      </c>
      <c r="B65" s="6">
        <v>33</v>
      </c>
      <c r="C65" s="6">
        <v>7</v>
      </c>
      <c r="D65" s="51">
        <f t="shared" si="4"/>
        <v>0.21212121212121213</v>
      </c>
    </row>
    <row r="66" spans="1:4" x14ac:dyDescent="0.2">
      <c r="A66" s="9" t="s">
        <v>70</v>
      </c>
      <c r="B66" s="6">
        <v>173</v>
      </c>
      <c r="C66" s="6">
        <v>126</v>
      </c>
      <c r="D66" s="51">
        <f t="shared" si="4"/>
        <v>0.72832369942196529</v>
      </c>
    </row>
    <row r="67" spans="1:4" x14ac:dyDescent="0.2">
      <c r="A67" s="9" t="s">
        <v>71</v>
      </c>
      <c r="B67" s="6">
        <v>286</v>
      </c>
      <c r="C67" s="6">
        <v>61</v>
      </c>
      <c r="D67" s="51">
        <f t="shared" si="4"/>
        <v>0.21328671328671328</v>
      </c>
    </row>
    <row r="68" spans="1:4" x14ac:dyDescent="0.2">
      <c r="A68" s="9" t="s">
        <v>72</v>
      </c>
      <c r="B68" s="6">
        <v>405</v>
      </c>
      <c r="C68" s="6">
        <v>165</v>
      </c>
      <c r="D68" s="51">
        <f t="shared" si="4"/>
        <v>0.40740740740740738</v>
      </c>
    </row>
    <row r="69" spans="1:4" x14ac:dyDescent="0.2">
      <c r="A69" s="9" t="s">
        <v>73</v>
      </c>
      <c r="B69" s="6">
        <v>99</v>
      </c>
      <c r="C69" s="6">
        <v>46</v>
      </c>
      <c r="D69" s="51">
        <f t="shared" si="4"/>
        <v>0.46464646464646464</v>
      </c>
    </row>
    <row r="70" spans="1:4" x14ac:dyDescent="0.2">
      <c r="A70" s="9" t="s">
        <v>74</v>
      </c>
      <c r="B70" s="6">
        <v>22</v>
      </c>
      <c r="C70" s="6">
        <v>12</v>
      </c>
      <c r="D70" s="51">
        <f t="shared" si="4"/>
        <v>0.54545454545454541</v>
      </c>
    </row>
    <row r="71" spans="1:4" x14ac:dyDescent="0.2">
      <c r="A71" s="9" t="s">
        <v>75</v>
      </c>
      <c r="B71" s="6">
        <v>123</v>
      </c>
      <c r="C71" s="6">
        <v>75</v>
      </c>
      <c r="D71" s="51">
        <f t="shared" si="4"/>
        <v>0.6097560975609756</v>
      </c>
    </row>
    <row r="72" spans="1:4" x14ac:dyDescent="0.2">
      <c r="A72" s="9" t="s">
        <v>76</v>
      </c>
      <c r="B72" s="6">
        <v>40</v>
      </c>
      <c r="C72" s="6">
        <v>7</v>
      </c>
      <c r="D72" s="51">
        <f t="shared" si="4"/>
        <v>0.17499999999999999</v>
      </c>
    </row>
    <row r="73" spans="1:4" x14ac:dyDescent="0.2">
      <c r="A73" s="4" t="s">
        <v>2</v>
      </c>
      <c r="B73" s="7">
        <f>SUM(B64:B72)</f>
        <v>1338</v>
      </c>
      <c r="C73" s="7">
        <f>SUM(C64:C72)</f>
        <v>539</v>
      </c>
      <c r="D73" s="52">
        <f t="shared" si="4"/>
        <v>0.40284005979073245</v>
      </c>
    </row>
    <row r="74" spans="1:4" hidden="1" x14ac:dyDescent="0.2">
      <c r="A74" s="4"/>
      <c r="B74" s="7"/>
      <c r="C74" s="7"/>
      <c r="D74" s="52"/>
    </row>
    <row r="75" spans="1:4" x14ac:dyDescent="0.2">
      <c r="A75" s="4" t="s">
        <v>3</v>
      </c>
      <c r="B75" s="8">
        <f>SUMIF(A10:A74,"=Всего по округу",B10:B74)</f>
        <v>8120</v>
      </c>
      <c r="C75" s="8">
        <f>SUMIF(A10:A74,"=Всего по округу",C10:C74)</f>
        <v>4338</v>
      </c>
      <c r="D75" s="52">
        <f xml:space="preserve"> IF(B75&lt;&gt;0, C75/B75,0)</f>
        <v>0.53423645320197044</v>
      </c>
    </row>
  </sheetData>
  <mergeCells count="1">
    <mergeCell ref="A2:D2"/>
  </mergeCells>
  <phoneticPr fontId="5" type="noConversion"/>
  <pageMargins left="0.59055118110236227" right="0.59055118110236227" top="0.98425196850393704" bottom="0.39370078740157483" header="0.51181102362204722" footer="0.51181102362204722"/>
  <pageSetup paperSize="9" fitToHeight="100" orientation="portrait" r:id="rId1"/>
  <headerFooter alignWithMargins="0">
    <oddHeader xml:space="preserve">&amp;LФедеральное агентство лесного хозяйства
ФБУ "Авиалесоохрана"&amp;Rдата    лист    листов
&amp;D &amp;T          &amp;P             &amp;N       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Постоянная</vt:lpstr>
      <vt:lpstr>Динамическая</vt:lpstr>
      <vt:lpstr>Динамическая!Заголовки_для_печати</vt:lpstr>
    </vt:vector>
  </TitlesOfParts>
  <Company>Incom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ITSystem, version=2.24.1205.2011</dc:creator>
  <cp:lastModifiedBy>Лещев Георгий Александрович</cp:lastModifiedBy>
  <cp:lastPrinted>2008-08-15T04:04:55Z</cp:lastPrinted>
  <dcterms:created xsi:type="dcterms:W3CDTF">2008-05-30T07:24:09Z</dcterms:created>
  <dcterms:modified xsi:type="dcterms:W3CDTF">2016-11-30T14:59:58Z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X-Generator">
    <vt:lpwstr>ITSystem, version=2.24.1205.2011</vt:lpwstr>
  </property>
</Properties>
</file>