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 tabRatio="500"/>
  </bookViews>
  <sheets>
    <sheet name="Отели" sheetId="2" r:id="rId1"/>
  </sheets>
  <externalReferences>
    <externalReference r:id="rId2"/>
  </externalReferences>
  <calcPr calcId="152511" concurrentCalc="0"/>
  <pivotCaches>
    <pivotCache cacheId="8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2" l="1"/>
  <c r="I3" i="2"/>
  <c r="M22" i="2"/>
  <c r="L22" i="2"/>
  <c r="K22" i="2"/>
  <c r="G22" i="2"/>
  <c r="I22" i="2"/>
  <c r="M21" i="2"/>
  <c r="L21" i="2"/>
  <c r="K21" i="2"/>
  <c r="G21" i="2"/>
  <c r="I21" i="2"/>
  <c r="M20" i="2"/>
  <c r="L20" i="2"/>
  <c r="K20" i="2"/>
  <c r="G20" i="2"/>
  <c r="I20" i="2"/>
  <c r="M19" i="2"/>
  <c r="L19" i="2"/>
  <c r="K19" i="2"/>
  <c r="G19" i="2"/>
  <c r="I19" i="2"/>
  <c r="M18" i="2"/>
  <c r="L18" i="2"/>
  <c r="K18" i="2"/>
  <c r="G18" i="2"/>
  <c r="I18" i="2"/>
  <c r="M17" i="2"/>
  <c r="L17" i="2"/>
  <c r="K17" i="2"/>
  <c r="G17" i="2"/>
  <c r="I17" i="2"/>
  <c r="M16" i="2"/>
  <c r="L16" i="2"/>
  <c r="K16" i="2"/>
  <c r="G16" i="2"/>
  <c r="I16" i="2"/>
  <c r="M15" i="2"/>
  <c r="L15" i="2"/>
  <c r="K15" i="2"/>
  <c r="G15" i="2"/>
  <c r="I15" i="2"/>
  <c r="M14" i="2"/>
  <c r="L14" i="2"/>
  <c r="K14" i="2"/>
  <c r="G14" i="2"/>
  <c r="I14" i="2"/>
  <c r="M13" i="2"/>
  <c r="L13" i="2"/>
  <c r="K13" i="2"/>
  <c r="G13" i="2"/>
  <c r="I13" i="2"/>
  <c r="M12" i="2"/>
  <c r="L12" i="2"/>
  <c r="K12" i="2"/>
  <c r="G12" i="2"/>
  <c r="I12" i="2"/>
  <c r="M11" i="2"/>
  <c r="L11" i="2"/>
  <c r="K11" i="2"/>
  <c r="G11" i="2"/>
  <c r="I11" i="2"/>
  <c r="M10" i="2"/>
  <c r="L10" i="2"/>
  <c r="K10" i="2"/>
  <c r="G10" i="2"/>
  <c r="I10" i="2"/>
  <c r="M9" i="2"/>
  <c r="L9" i="2"/>
  <c r="K9" i="2"/>
  <c r="G9" i="2"/>
  <c r="I9" i="2"/>
  <c r="M8" i="2"/>
  <c r="L8" i="2"/>
  <c r="K8" i="2"/>
  <c r="G8" i="2"/>
  <c r="I8" i="2"/>
  <c r="M7" i="2"/>
  <c r="L7" i="2"/>
  <c r="K7" i="2"/>
  <c r="G7" i="2"/>
  <c r="I7" i="2"/>
  <c r="M6" i="2"/>
  <c r="L6" i="2"/>
  <c r="K6" i="2"/>
  <c r="G6" i="2"/>
  <c r="I6" i="2"/>
  <c r="M5" i="2"/>
  <c r="L5" i="2"/>
  <c r="K5" i="2"/>
  <c r="G5" i="2"/>
  <c r="I5" i="2"/>
  <c r="M4" i="2"/>
  <c r="L4" i="2"/>
  <c r="K4" i="2"/>
  <c r="G4" i="2"/>
  <c r="I4" i="2"/>
  <c r="M3" i="2"/>
  <c r="L3" i="2"/>
  <c r="K3" i="2"/>
</calcChain>
</file>

<file path=xl/sharedStrings.xml><?xml version="1.0" encoding="utf-8"?>
<sst xmlns="http://schemas.openxmlformats.org/spreadsheetml/2006/main" count="153" uniqueCount="68">
  <si>
    <t>ОТЕЛИ ГОРОДА НЬЮ-ВАСЮКИ</t>
  </si>
  <si>
    <t>Отель</t>
  </si>
  <si>
    <t>Категория</t>
  </si>
  <si>
    <t>Количество номеров</t>
  </si>
  <si>
    <t>Район</t>
  </si>
  <si>
    <t>Телефон</t>
  </si>
  <si>
    <t>Удаленность от центра, км</t>
  </si>
  <si>
    <t>Местоположение</t>
  </si>
  <si>
    <t>Количество шахматных досок</t>
  </si>
  <si>
    <t>Цена</t>
  </si>
  <si>
    <t>Код менеджера</t>
  </si>
  <si>
    <t>Фамилия менеджера</t>
  </si>
  <si>
    <t>email менеджера</t>
  </si>
  <si>
    <t>Новый телефон</t>
  </si>
  <si>
    <t>Ход конем</t>
  </si>
  <si>
    <t>Остапово</t>
  </si>
  <si>
    <t>111-11-11</t>
  </si>
  <si>
    <t>12 стульев</t>
  </si>
  <si>
    <t>Воробьяниново</t>
  </si>
  <si>
    <t>222-22-22</t>
  </si>
  <si>
    <t>У мадам Грицацуевой</t>
  </si>
  <si>
    <t>333-33-33</t>
  </si>
  <si>
    <t>Козерог</t>
  </si>
  <si>
    <t>345-23-56</t>
  </si>
  <si>
    <t>Дева</t>
  </si>
  <si>
    <t>456-11-34</t>
  </si>
  <si>
    <t>На горе</t>
  </si>
  <si>
    <t>112-34-45</t>
  </si>
  <si>
    <t>Звездочка</t>
  </si>
  <si>
    <t>345-77-31</t>
  </si>
  <si>
    <t>Одиночество</t>
  </si>
  <si>
    <t>457-98-76</t>
  </si>
  <si>
    <t>Здравый смысл</t>
  </si>
  <si>
    <t>555-44-32</t>
  </si>
  <si>
    <t>Хостел</t>
  </si>
  <si>
    <t>356-67-11</t>
  </si>
  <si>
    <t>Ночевка</t>
  </si>
  <si>
    <t>444-55-18</t>
  </si>
  <si>
    <t>У бабули</t>
  </si>
  <si>
    <t>567-35-24</t>
  </si>
  <si>
    <t>Три сапожника</t>
  </si>
  <si>
    <t>567-45-78</t>
  </si>
  <si>
    <t>Царевна</t>
  </si>
  <si>
    <t>987-54-33</t>
  </si>
  <si>
    <t>Теремок</t>
  </si>
  <si>
    <t>221-11-41</t>
  </si>
  <si>
    <t>Врунгель</t>
  </si>
  <si>
    <t>100-57-55</t>
  </si>
  <si>
    <t>Luxury</t>
  </si>
  <si>
    <t>356-34-99</t>
  </si>
  <si>
    <t>Дубровка</t>
  </si>
  <si>
    <t>135-85-32</t>
  </si>
  <si>
    <t>Барвиха</t>
  </si>
  <si>
    <t>543-33-43</t>
  </si>
  <si>
    <t>Чистые пруды</t>
  </si>
  <si>
    <t>926-16-16</t>
  </si>
  <si>
    <t>Проверка</t>
  </si>
  <si>
    <t>Названия строк</t>
  </si>
  <si>
    <t>Близко от центра</t>
  </si>
  <si>
    <t>На окраине</t>
  </si>
  <si>
    <t>Недалеко от центра</t>
  </si>
  <si>
    <t>Центр</t>
  </si>
  <si>
    <t>Общий итог</t>
  </si>
  <si>
    <t>Иванопуло</t>
  </si>
  <si>
    <t>Безенчук</t>
  </si>
  <si>
    <t>Брунс</t>
  </si>
  <si>
    <t>Полесов</t>
  </si>
  <si>
    <t>Щукин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</si>
</sst>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krut/Desktop/&#1050;&#1088;&#1091;&#1090;&#1080;&#1083;&#1080;&#1085;/SR4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702.767364467596" createdVersion="5" refreshedVersion="5" minRefreshableVersion="3" recordCount="20">
  <cacheSource type="worksheet">
    <worksheetSource ref="A2:M22" sheet="Отели"/>
  </cacheSource>
  <cacheFields count="13">
    <cacheField name="Отель" numFmtId="0">
      <sharedItems count="20">
        <s v="Ход конем"/>
        <s v="12 стульев"/>
        <s v="У мадам Грицацуевой"/>
        <s v="Козерог"/>
        <s v="Дева"/>
        <s v="На горе"/>
        <s v="Звездочка"/>
        <s v="Одиночество"/>
        <s v="Здравый смысл"/>
        <s v="Хостел"/>
        <s v="Ночевка"/>
        <s v="У бабули"/>
        <s v="Три сапожника"/>
        <s v="Царевна"/>
        <s v="Теремок"/>
        <s v="Врунгель"/>
        <s v="Luxury"/>
        <s v="Дубровка"/>
        <s v="Барвиха"/>
        <s v="Чистые пруды"/>
      </sharedItems>
    </cacheField>
    <cacheField name="Категория" numFmtId="0">
      <sharedItems containsSemiMixedTypes="0" containsString="0" containsNumber="1" containsInteger="1" minValue="0" maxValue="5" count="6">
        <n v="3"/>
        <n v="5"/>
        <n v="4"/>
        <n v="1"/>
        <n v="0"/>
        <n v="2"/>
      </sharedItems>
    </cacheField>
    <cacheField name="Количество номеров" numFmtId="0">
      <sharedItems containsSemiMixedTypes="0" containsString="0" containsNumber="1" containsInteger="1" minValue="1" maxValue="20"/>
    </cacheField>
    <cacheField name="Район" numFmtId="0">
      <sharedItems count="2">
        <s v="Остапово"/>
        <s v="Воробьяниново"/>
      </sharedItems>
    </cacheField>
    <cacheField name="Телефон" numFmtId="0">
      <sharedItems count="20">
        <s v="111-11-11"/>
        <s v="222-22-22"/>
        <s v="333-33-33"/>
        <s v="345-23-56"/>
        <s v="456-11-34"/>
        <s v="112-34-45"/>
        <s v="345-77-31"/>
        <s v="457-98-76"/>
        <s v="555-44-32"/>
        <s v="356-67-11"/>
        <s v="444-55-18"/>
        <s v="567-35-24"/>
        <s v="567-45-78"/>
        <s v="987-54-33"/>
        <s v="221-11-41"/>
        <s v="100-57-55"/>
        <s v="356-34-99"/>
        <s v="135-85-32"/>
        <s v="543-33-43"/>
        <s v="926-16-16"/>
      </sharedItems>
    </cacheField>
    <cacheField name="Удаленность от центра, км" numFmtId="0">
      <sharedItems containsSemiMixedTypes="0" containsString="0" containsNumber="1" containsInteger="1" minValue="0" maxValue="9" count="10">
        <n v="2"/>
        <n v="0"/>
        <n v="3"/>
        <n v="7"/>
        <n v="8"/>
        <n v="6"/>
        <n v="5"/>
        <n v="4"/>
        <n v="1"/>
        <n v="9"/>
      </sharedItems>
    </cacheField>
    <cacheField name="Местоположение" numFmtId="0">
      <sharedItems count="4">
        <s v="Близко от центра"/>
        <s v="Центр"/>
        <s v="Недалеко от центра"/>
        <s v="На окраине"/>
      </sharedItems>
    </cacheField>
    <cacheField name="Количество шахматных досок" numFmtId="0">
      <sharedItems containsSemiMixedTypes="0" containsString="0" containsNumber="1" containsInteger="1" minValue="1" maxValue="40"/>
    </cacheField>
    <cacheField name="Цена" numFmtId="0">
      <sharedItems/>
    </cacheField>
    <cacheField name="Код менеджера" numFmtId="0">
      <sharedItems containsSemiMixedTypes="0" containsString="0" containsNumber="1" containsInteger="1" minValue="1" maxValue="5"/>
    </cacheField>
    <cacheField name="Фамилия менеджера" numFmtId="0">
      <sharedItems count="5">
        <s v="Иванопуло"/>
        <s v="Щукин"/>
        <s v="Безенчук"/>
        <s v="Полесов"/>
        <s v="Брунс"/>
      </sharedItems>
    </cacheField>
    <cacheField name="email менеджера" numFmtId="0">
      <sharedItems/>
    </cacheField>
    <cacheField name="Новый телефон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n v="20"/>
    <x v="0"/>
    <x v="0"/>
    <x v="0"/>
    <x v="0"/>
    <n v="7"/>
    <e v="#N/A"/>
    <n v="5"/>
    <x v="0"/>
    <s v="iv@mail.ru"/>
    <e v="#N/A"/>
  </r>
  <r>
    <x v="1"/>
    <x v="1"/>
    <n v="12"/>
    <x v="1"/>
    <x v="1"/>
    <x v="1"/>
    <x v="1"/>
    <n v="5"/>
    <e v="#N/A"/>
    <n v="4"/>
    <x v="1"/>
    <s v="fish@zxz.ru"/>
    <e v="#N/A"/>
  </r>
  <r>
    <x v="2"/>
    <x v="2"/>
    <n v="8"/>
    <x v="0"/>
    <x v="2"/>
    <x v="2"/>
    <x v="2"/>
    <n v="3"/>
    <e v="#N/A"/>
    <n v="2"/>
    <x v="2"/>
    <s v="bbb@bk.ru"/>
    <e v="#N/A"/>
  </r>
  <r>
    <x v="3"/>
    <x v="3"/>
    <n v="20"/>
    <x v="1"/>
    <x v="3"/>
    <x v="3"/>
    <x v="3"/>
    <n v="6"/>
    <e v="#N/A"/>
    <n v="1"/>
    <x v="3"/>
    <s v="pol@bk.ru"/>
    <e v="#N/A"/>
  </r>
  <r>
    <x v="4"/>
    <x v="4"/>
    <n v="18"/>
    <x v="1"/>
    <x v="4"/>
    <x v="4"/>
    <x v="3"/>
    <n v="26"/>
    <e v="#N/A"/>
    <n v="5"/>
    <x v="0"/>
    <s v="iv@mail.ru"/>
    <e v="#N/A"/>
  </r>
  <r>
    <x v="5"/>
    <x v="1"/>
    <n v="11"/>
    <x v="0"/>
    <x v="5"/>
    <x v="4"/>
    <x v="3"/>
    <n v="27"/>
    <e v="#N/A"/>
    <n v="3"/>
    <x v="4"/>
    <s v="z@mail.ru"/>
    <e v="#N/A"/>
  </r>
  <r>
    <x v="6"/>
    <x v="5"/>
    <n v="6"/>
    <x v="0"/>
    <x v="6"/>
    <x v="3"/>
    <x v="3"/>
    <n v="40"/>
    <e v="#N/A"/>
    <n v="3"/>
    <x v="4"/>
    <s v="z@mail.ru"/>
    <e v="#N/A"/>
  </r>
  <r>
    <x v="7"/>
    <x v="3"/>
    <n v="8"/>
    <x v="1"/>
    <x v="7"/>
    <x v="5"/>
    <x v="3"/>
    <n v="15"/>
    <e v="#N/A"/>
    <n v="2"/>
    <x v="2"/>
    <s v="bbb@bk.ru"/>
    <e v="#N/A"/>
  </r>
  <r>
    <x v="8"/>
    <x v="3"/>
    <n v="4"/>
    <x v="1"/>
    <x v="8"/>
    <x v="6"/>
    <x v="2"/>
    <n v="22"/>
    <e v="#N/A"/>
    <n v="1"/>
    <x v="3"/>
    <s v="pol@bk.ru"/>
    <e v="#N/A"/>
  </r>
  <r>
    <x v="9"/>
    <x v="1"/>
    <n v="19"/>
    <x v="0"/>
    <x v="9"/>
    <x v="7"/>
    <x v="2"/>
    <n v="33"/>
    <e v="#N/A"/>
    <n v="4"/>
    <x v="1"/>
    <s v="fish@zxz.ru"/>
    <e v="#N/A"/>
  </r>
  <r>
    <x v="10"/>
    <x v="2"/>
    <n v="5"/>
    <x v="1"/>
    <x v="10"/>
    <x v="2"/>
    <x v="2"/>
    <n v="37"/>
    <e v="#N/A"/>
    <n v="3"/>
    <x v="4"/>
    <s v="z@mail.ru"/>
    <e v="#N/A"/>
  </r>
  <r>
    <x v="11"/>
    <x v="0"/>
    <n v="3"/>
    <x v="1"/>
    <x v="11"/>
    <x v="7"/>
    <x v="2"/>
    <n v="39"/>
    <e v="#N/A"/>
    <n v="4"/>
    <x v="1"/>
    <s v="fish@zxz.ru"/>
    <e v="#N/A"/>
  </r>
  <r>
    <x v="12"/>
    <x v="2"/>
    <n v="15"/>
    <x v="0"/>
    <x v="12"/>
    <x v="8"/>
    <x v="1"/>
    <n v="10"/>
    <e v="#N/A"/>
    <n v="1"/>
    <x v="3"/>
    <s v="pol@bk.ru"/>
    <e v="#N/A"/>
  </r>
  <r>
    <x v="13"/>
    <x v="5"/>
    <n v="6"/>
    <x v="1"/>
    <x v="13"/>
    <x v="5"/>
    <x v="3"/>
    <n v="1"/>
    <e v="#N/A"/>
    <n v="2"/>
    <x v="2"/>
    <s v="bbb@bk.ru"/>
    <e v="#N/A"/>
  </r>
  <r>
    <x v="14"/>
    <x v="3"/>
    <n v="10"/>
    <x v="0"/>
    <x v="14"/>
    <x v="3"/>
    <x v="3"/>
    <n v="5"/>
    <e v="#N/A"/>
    <n v="2"/>
    <x v="2"/>
    <s v="bbb@bk.ru"/>
    <e v="#N/A"/>
  </r>
  <r>
    <x v="15"/>
    <x v="4"/>
    <n v="2"/>
    <x v="0"/>
    <x v="15"/>
    <x v="1"/>
    <x v="1"/>
    <n v="7"/>
    <e v="#N/A"/>
    <n v="4"/>
    <x v="1"/>
    <s v="fish@zxz.ru"/>
    <e v="#N/A"/>
  </r>
  <r>
    <x v="16"/>
    <x v="1"/>
    <n v="1"/>
    <x v="1"/>
    <x v="16"/>
    <x v="4"/>
    <x v="3"/>
    <n v="2"/>
    <e v="#N/A"/>
    <n v="5"/>
    <x v="0"/>
    <s v="iv@mail.ru"/>
    <e v="#N/A"/>
  </r>
  <r>
    <x v="17"/>
    <x v="5"/>
    <n v="9"/>
    <x v="0"/>
    <x v="17"/>
    <x v="9"/>
    <x v="3"/>
    <n v="9"/>
    <e v="#N/A"/>
    <n v="4"/>
    <x v="1"/>
    <s v="fish@zxz.ru"/>
    <e v="#N/A"/>
  </r>
  <r>
    <x v="18"/>
    <x v="0"/>
    <n v="13"/>
    <x v="0"/>
    <x v="18"/>
    <x v="6"/>
    <x v="2"/>
    <n v="16"/>
    <e v="#N/A"/>
    <n v="3"/>
    <x v="4"/>
    <s v="z@mail.ru"/>
    <e v="#N/A"/>
  </r>
  <r>
    <x v="19"/>
    <x v="1"/>
    <n v="7"/>
    <x v="1"/>
    <x v="19"/>
    <x v="2"/>
    <x v="2"/>
    <n v="8"/>
    <e v="#N/A"/>
    <n v="2"/>
    <x v="2"/>
    <s v="bbb@bk.ru"/>
    <e v="#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8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26:A143" firstHeaderRow="1" firstDataRow="1" firstDataCol="1"/>
  <pivotFields count="13">
    <pivotField axis="axisRow" showAll="0">
      <items count="21">
        <item x="1"/>
        <item x="16"/>
        <item x="18"/>
        <item x="15"/>
        <item x="4"/>
        <item x="17"/>
        <item x="6"/>
        <item x="8"/>
        <item x="3"/>
        <item x="5"/>
        <item x="10"/>
        <item x="7"/>
        <item x="14"/>
        <item x="12"/>
        <item x="11"/>
        <item x="2"/>
        <item x="0"/>
        <item x="9"/>
        <item x="13"/>
        <item x="19"/>
        <item t="default"/>
      </items>
    </pivotField>
    <pivotField axis="axisRow" showAll="0">
      <items count="7">
        <item x="4"/>
        <item x="3"/>
        <item x="5"/>
        <item x="0"/>
        <item x="2"/>
        <item x="1"/>
        <item t="default"/>
      </items>
    </pivotField>
    <pivotField showAll="0"/>
    <pivotField axis="axisRow" showAll="0">
      <items count="3">
        <item x="1"/>
        <item x="0"/>
        <item t="default"/>
      </items>
    </pivotField>
    <pivotField axis="axisRow" showAll="0">
      <items count="21">
        <item x="15"/>
        <item x="0"/>
        <item x="5"/>
        <item x="17"/>
        <item x="14"/>
        <item x="1"/>
        <item x="2"/>
        <item x="3"/>
        <item x="6"/>
        <item x="16"/>
        <item x="9"/>
        <item x="10"/>
        <item x="4"/>
        <item x="7"/>
        <item x="18"/>
        <item x="8"/>
        <item x="11"/>
        <item x="12"/>
        <item x="19"/>
        <item x="13"/>
        <item t="default"/>
      </items>
    </pivotField>
    <pivotField axis="axisRow" showAll="0">
      <items count="11">
        <item x="1"/>
        <item x="8"/>
        <item x="0"/>
        <item x="2"/>
        <item x="7"/>
        <item x="6"/>
        <item x="5"/>
        <item x="3"/>
        <item x="4"/>
        <item x="9"/>
        <item t="default"/>
      </items>
    </pivotField>
    <pivotField axis="axisRow" showAll="0">
      <items count="5">
        <item x="0"/>
        <item x="3"/>
        <item x="2"/>
        <item x="1"/>
        <item t="default"/>
      </items>
    </pivotField>
    <pivotField showAll="0"/>
    <pivotField showAll="0"/>
    <pivotField showAll="0"/>
    <pivotField axis="axisRow" showAll="0">
      <items count="6">
        <item x="2"/>
        <item x="4"/>
        <item x="0"/>
        <item x="3"/>
        <item x="1"/>
        <item t="default"/>
      </items>
    </pivotField>
    <pivotField showAll="0"/>
    <pivotField showAll="0"/>
  </pivotFields>
  <rowFields count="7">
    <field x="6"/>
    <field x="10"/>
    <field x="0"/>
    <field x="1"/>
    <field x="3"/>
    <field x="4"/>
    <field x="5"/>
  </rowFields>
  <rowItems count="117">
    <i>
      <x/>
    </i>
    <i r="1">
      <x v="2"/>
    </i>
    <i r="2">
      <x v="16"/>
    </i>
    <i r="3">
      <x v="3"/>
    </i>
    <i r="4">
      <x v="1"/>
    </i>
    <i r="5">
      <x v="1"/>
    </i>
    <i r="6">
      <x v="2"/>
    </i>
    <i>
      <x v="1"/>
    </i>
    <i r="1">
      <x/>
    </i>
    <i r="2">
      <x v="11"/>
    </i>
    <i r="3">
      <x v="1"/>
    </i>
    <i r="4">
      <x/>
    </i>
    <i r="5">
      <x v="13"/>
    </i>
    <i r="6">
      <x v="6"/>
    </i>
    <i r="2">
      <x v="12"/>
    </i>
    <i r="3">
      <x v="1"/>
    </i>
    <i r="4">
      <x v="1"/>
    </i>
    <i r="5">
      <x v="4"/>
    </i>
    <i r="6">
      <x v="7"/>
    </i>
    <i r="2">
      <x v="18"/>
    </i>
    <i r="3">
      <x v="2"/>
    </i>
    <i r="4">
      <x/>
    </i>
    <i r="5">
      <x v="19"/>
    </i>
    <i r="6">
      <x v="6"/>
    </i>
    <i r="1">
      <x v="1"/>
    </i>
    <i r="2">
      <x v="6"/>
    </i>
    <i r="3">
      <x v="2"/>
    </i>
    <i r="4">
      <x v="1"/>
    </i>
    <i r="5">
      <x v="8"/>
    </i>
    <i r="6">
      <x v="7"/>
    </i>
    <i r="2">
      <x v="9"/>
    </i>
    <i r="3">
      <x v="5"/>
    </i>
    <i r="4">
      <x v="1"/>
    </i>
    <i r="5">
      <x v="2"/>
    </i>
    <i r="6">
      <x v="8"/>
    </i>
    <i r="1">
      <x v="2"/>
    </i>
    <i r="2">
      <x v="1"/>
    </i>
    <i r="3">
      <x v="5"/>
    </i>
    <i r="4">
      <x/>
    </i>
    <i r="5">
      <x v="9"/>
    </i>
    <i r="6">
      <x v="8"/>
    </i>
    <i r="2">
      <x v="4"/>
    </i>
    <i r="3">
      <x/>
    </i>
    <i r="4">
      <x/>
    </i>
    <i r="5">
      <x v="12"/>
    </i>
    <i r="6">
      <x v="8"/>
    </i>
    <i r="1">
      <x v="3"/>
    </i>
    <i r="2">
      <x v="8"/>
    </i>
    <i r="3">
      <x v="1"/>
    </i>
    <i r="4">
      <x/>
    </i>
    <i r="5">
      <x v="7"/>
    </i>
    <i r="6">
      <x v="7"/>
    </i>
    <i r="1">
      <x v="4"/>
    </i>
    <i r="2">
      <x v="5"/>
    </i>
    <i r="3">
      <x v="2"/>
    </i>
    <i r="4">
      <x v="1"/>
    </i>
    <i r="5">
      <x v="3"/>
    </i>
    <i r="6">
      <x v="9"/>
    </i>
    <i>
      <x v="2"/>
    </i>
    <i r="1">
      <x/>
    </i>
    <i r="2">
      <x v="15"/>
    </i>
    <i r="3">
      <x v="4"/>
    </i>
    <i r="4">
      <x v="1"/>
    </i>
    <i r="5">
      <x v="6"/>
    </i>
    <i r="6">
      <x v="3"/>
    </i>
    <i r="2">
      <x v="19"/>
    </i>
    <i r="3">
      <x v="5"/>
    </i>
    <i r="4">
      <x/>
    </i>
    <i r="5">
      <x v="18"/>
    </i>
    <i r="6">
      <x v="3"/>
    </i>
    <i r="1">
      <x v="1"/>
    </i>
    <i r="2">
      <x v="2"/>
    </i>
    <i r="3">
      <x v="3"/>
    </i>
    <i r="4">
      <x v="1"/>
    </i>
    <i r="5">
      <x v="14"/>
    </i>
    <i r="6">
      <x v="5"/>
    </i>
    <i r="2">
      <x v="10"/>
    </i>
    <i r="3">
      <x v="4"/>
    </i>
    <i r="4">
      <x/>
    </i>
    <i r="5">
      <x v="11"/>
    </i>
    <i r="6">
      <x v="3"/>
    </i>
    <i r="1">
      <x v="3"/>
    </i>
    <i r="2">
      <x v="7"/>
    </i>
    <i r="3">
      <x v="1"/>
    </i>
    <i r="4">
      <x/>
    </i>
    <i r="5">
      <x v="15"/>
    </i>
    <i r="6">
      <x v="5"/>
    </i>
    <i r="1">
      <x v="4"/>
    </i>
    <i r="2">
      <x v="14"/>
    </i>
    <i r="3">
      <x v="3"/>
    </i>
    <i r="4">
      <x/>
    </i>
    <i r="5">
      <x v="16"/>
    </i>
    <i r="6">
      <x v="4"/>
    </i>
    <i r="2">
      <x v="17"/>
    </i>
    <i r="3">
      <x v="5"/>
    </i>
    <i r="4">
      <x v="1"/>
    </i>
    <i r="5">
      <x v="10"/>
    </i>
    <i r="6">
      <x v="4"/>
    </i>
    <i>
      <x v="3"/>
    </i>
    <i r="1">
      <x v="3"/>
    </i>
    <i r="2">
      <x v="13"/>
    </i>
    <i r="3">
      <x v="4"/>
    </i>
    <i r="4">
      <x v="1"/>
    </i>
    <i r="5">
      <x v="17"/>
    </i>
    <i r="6">
      <x v="1"/>
    </i>
    <i r="1">
      <x v="4"/>
    </i>
    <i r="2">
      <x/>
    </i>
    <i r="3">
      <x v="5"/>
    </i>
    <i r="4">
      <x/>
    </i>
    <i r="5">
      <x v="5"/>
    </i>
    <i r="6">
      <x/>
    </i>
    <i r="2">
      <x v="3"/>
    </i>
    <i r="3">
      <x/>
    </i>
    <i r="4">
      <x v="1"/>
    </i>
    <i r="5">
      <x/>
    </i>
    <i r="6">
      <x/>
    </i>
    <i t="grand">
      <x/>
    </i>
  </rowItems>
  <colItems count="1">
    <i/>
  </colItem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topLeftCell="A10" workbookViewId="0">
      <selection activeCell="B33" sqref="B33"/>
    </sheetView>
  </sheetViews>
  <sheetFormatPr defaultColWidth="11" defaultRowHeight="15.75" x14ac:dyDescent="0.25"/>
  <cols>
    <col min="1" max="1" width="26.375" style="12" customWidth="1"/>
    <col min="2" max="2" width="39.625" bestFit="1" customWidth="1"/>
    <col min="3" max="3" width="11.125" bestFit="1" customWidth="1"/>
    <col min="4" max="4" width="14.5" bestFit="1" customWidth="1"/>
    <col min="5" max="5" width="9.375" bestFit="1" customWidth="1"/>
    <col min="6" max="6" width="12.875" bestFit="1" customWidth="1"/>
    <col min="7" max="7" width="18" bestFit="1" customWidth="1"/>
    <col min="8" max="8" width="16.625" bestFit="1" customWidth="1"/>
    <col min="9" max="9" width="5.5" bestFit="1" customWidth="1"/>
    <col min="10" max="12" width="11.375" bestFit="1" customWidth="1"/>
    <col min="13" max="13" width="14.625" bestFit="1" customWidth="1"/>
  </cols>
  <sheetData>
    <row r="1" spans="1:13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33.950000000000003" customHeight="1" x14ac:dyDescent="0.25">
      <c r="A2" s="1" t="s">
        <v>1</v>
      </c>
      <c r="B2" s="2" t="s">
        <v>2</v>
      </c>
      <c r="C2" s="1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pans="1:13" x14ac:dyDescent="0.25">
      <c r="A3" s="4" t="s">
        <v>14</v>
      </c>
      <c r="B3" s="5">
        <v>3</v>
      </c>
      <c r="C3" s="5">
        <v>20</v>
      </c>
      <c r="D3" s="6" t="s">
        <v>15</v>
      </c>
      <c r="E3" s="5" t="s">
        <v>16</v>
      </c>
      <c r="F3" s="6">
        <v>2</v>
      </c>
      <c r="G3" s="6" t="str">
        <f>IF(F3&lt;=1,"Центр",IF(AND(F3&gt;1,F3&lt;=2.5),"Близко от центра",IF(AND(F3&gt;2,F3&lt;=5),"Недалеко от центра",IF(F3&gt;5,"На окраине"))))</f>
        <v>Близко от центра</v>
      </c>
      <c r="H3" s="6">
        <v>7</v>
      </c>
      <c r="I3" s="6" t="e">
        <f>VLOOKUP(G3,[1]Справочники!$A$4:$B$7,2,FALSE)+(B3^2+Отели!B3*3+1)*100+LOOKUP(H3,[1]Справочники!$D$4:$D$10,[1]Справочники!$E$4:$E$10)</f>
        <v>#N/A</v>
      </c>
      <c r="J3" s="6">
        <v>5</v>
      </c>
      <c r="K3" s="6" t="str">
        <f>CHOOSE(J3,"Полесов","Безенчук","Брунс","Щукин","Иванопуло")</f>
        <v>Иванопуло</v>
      </c>
      <c r="L3" s="6" t="str">
        <f>CHOOSE(J3,"pol@bk.ru","bbb@bk.ru","z@mail.ru","fish@zxz.ru","iv@mail.ru")</f>
        <v>iv@mail.ru</v>
      </c>
      <c r="M3" s="6" t="e">
        <f>CONCATENATE(8,"(",VLOOKUP(D3,[1]Справочники!$A$12:$B$13,2,FALSE),")",E3)</f>
        <v>#N/A</v>
      </c>
    </row>
    <row r="4" spans="1:13" x14ac:dyDescent="0.25">
      <c r="A4" s="4" t="s">
        <v>17</v>
      </c>
      <c r="B4" s="5">
        <v>5</v>
      </c>
      <c r="C4" s="5">
        <v>12</v>
      </c>
      <c r="D4" s="6" t="s">
        <v>18</v>
      </c>
      <c r="E4" s="5" t="s">
        <v>19</v>
      </c>
      <c r="F4" s="6">
        <v>0</v>
      </c>
      <c r="G4" s="6" t="str">
        <f>IF(F4&lt;=1,"Центр",IF(AND(F4&gt;1,F4&lt;=2.5),"Близко от центра",IF(AND(F4&gt;2,F4&lt;=5),"Недалеко от центра",IF(F4&gt;5,"На окраине"))))</f>
        <v>Центр</v>
      </c>
      <c r="H4" s="6">
        <v>5</v>
      </c>
      <c r="I4" s="6" t="e">
        <f>VLOOKUP(G4,[1]Справочники!$A$4:$B$7,2,FALSE)+(B4^2+Отели!B4*3+1)*100+LOOKUP(H4,[1]Справочники!$D$4:$D$10,[1]Справочники!$E$4:$E$10)</f>
        <v>#N/A</v>
      </c>
      <c r="J4" s="6">
        <v>4</v>
      </c>
      <c r="K4" s="6" t="str">
        <f>CHOOSE(J4,"Полесов","Безенчук","Брунс","Щукин","Иванопуло")</f>
        <v>Щукин</v>
      </c>
      <c r="L4" s="6" t="str">
        <f>CHOOSE(J4,"pol@bk.ru","bbb@bk.ru","z@mail.ru","fish@zxz.ru","iv@mail.ru")</f>
        <v>fish@zxz.ru</v>
      </c>
      <c r="M4" s="6" t="e">
        <f>CONCATENATE(8,"(",VLOOKUP(D4,[1]Справочники!$A$12:$B$13,2,FALSE),")",E4)</f>
        <v>#N/A</v>
      </c>
    </row>
    <row r="5" spans="1:13" ht="31.5" x14ac:dyDescent="0.25">
      <c r="A5" s="4" t="s">
        <v>20</v>
      </c>
      <c r="B5" s="5">
        <v>4</v>
      </c>
      <c r="C5" s="5">
        <v>8</v>
      </c>
      <c r="D5" s="6" t="s">
        <v>15</v>
      </c>
      <c r="E5" s="5" t="s">
        <v>21</v>
      </c>
      <c r="F5" s="6">
        <v>3</v>
      </c>
      <c r="G5" s="6" t="str">
        <f>IF(F5&lt;=1,"Центр",IF(AND(F5&gt;1,F5&lt;=2.5),"Близко от центра",IF(AND(F5&gt;2,F5&lt;=5),"Недалеко от центра",IF(F5&gt;5,"На окраине"))))</f>
        <v>Недалеко от центра</v>
      </c>
      <c r="H5" s="6">
        <v>3</v>
      </c>
      <c r="I5" s="6" t="e">
        <f>VLOOKUP(G5,[1]Справочники!$A$4:$B$7,2,FALSE)+(B5^2+Отели!B5*3+1)*100+LOOKUP(H5,[1]Справочники!$D$4:$D$10,[1]Справочники!$E$4:$E$10)</f>
        <v>#N/A</v>
      </c>
      <c r="J5" s="6">
        <v>2</v>
      </c>
      <c r="K5" s="6" t="str">
        <f>CHOOSE(J5,"Полесов","Безенчук","Брунс","Щукин","Иванопуло")</f>
        <v>Безенчук</v>
      </c>
      <c r="L5" s="6" t="str">
        <f>CHOOSE(J5,"pol@bk.ru","bbb@bk.ru","z@mail.ru","fish@zxz.ru","iv@mail.ru")</f>
        <v>bbb@bk.ru</v>
      </c>
      <c r="M5" s="6" t="e">
        <f>CONCATENATE(8,"(",VLOOKUP(D5,[1]Справочники!$A$12:$B$13,2,FALSE),")",E5)</f>
        <v>#N/A</v>
      </c>
    </row>
    <row r="6" spans="1:13" x14ac:dyDescent="0.25">
      <c r="A6" s="4" t="s">
        <v>22</v>
      </c>
      <c r="B6" s="7">
        <v>1</v>
      </c>
      <c r="C6" s="7">
        <v>20</v>
      </c>
      <c r="D6" s="8" t="s">
        <v>18</v>
      </c>
      <c r="E6" s="7" t="s">
        <v>23</v>
      </c>
      <c r="F6" s="6">
        <v>7</v>
      </c>
      <c r="G6" s="6" t="str">
        <f>IF(F6&lt;=1,"Центр",IF(AND(F6&gt;1,F6&lt;=2.5),"Близко от центра",IF(AND(F6&gt;2,F6&lt;=5),"Недалеко от центра",IF(F6&gt;5,"На окраине"))))</f>
        <v>На окраине</v>
      </c>
      <c r="H6" s="6">
        <v>6</v>
      </c>
      <c r="I6" s="6" t="e">
        <f>VLOOKUP(G6,[1]Справочники!$A$4:$B$7,2,FALSE)+(B6^2+Отели!B6*3+1)*100+LOOKUP(H6,[1]Справочники!$D$4:$D$10,[1]Справочники!$E$4:$E$10)</f>
        <v>#N/A</v>
      </c>
      <c r="J6" s="6">
        <v>1</v>
      </c>
      <c r="K6" s="6" t="str">
        <f>CHOOSE(J6,"Полесов","Безенчук","Брунс","Щукин","Иванопуло")</f>
        <v>Полесов</v>
      </c>
      <c r="L6" s="6" t="str">
        <f>CHOOSE(J6,"pol@bk.ru","bbb@bk.ru","z@mail.ru","fish@zxz.ru","iv@mail.ru")</f>
        <v>pol@bk.ru</v>
      </c>
      <c r="M6" s="6" t="e">
        <f>CONCATENATE(8,"(",VLOOKUP(D6,[1]Справочники!$A$12:$B$13,2,FALSE),")",E6)</f>
        <v>#N/A</v>
      </c>
    </row>
    <row r="7" spans="1:13" x14ac:dyDescent="0.25">
      <c r="A7" s="4" t="s">
        <v>24</v>
      </c>
      <c r="B7" s="5">
        <v>0</v>
      </c>
      <c r="C7" s="5">
        <v>18</v>
      </c>
      <c r="D7" s="6" t="s">
        <v>18</v>
      </c>
      <c r="E7" s="5" t="s">
        <v>25</v>
      </c>
      <c r="F7" s="6">
        <v>8</v>
      </c>
      <c r="G7" s="6" t="str">
        <f>IF(F7&lt;=1,"Центр",IF(AND(F7&gt;1,F7&lt;=2.5),"Близко от центра",IF(AND(F7&gt;2,F7&lt;=5),"Недалеко от центра",IF(F7&gt;5,"На окраине"))))</f>
        <v>На окраине</v>
      </c>
      <c r="H7" s="6">
        <v>26</v>
      </c>
      <c r="I7" s="6" t="e">
        <f>VLOOKUP(G7,[1]Справочники!$A$4:$B$7,2,FALSE)+(B7^2+Отели!B7*3+1)*100+LOOKUP(H7,[1]Справочники!$D$4:$D$10,[1]Справочники!$E$4:$E$10)</f>
        <v>#N/A</v>
      </c>
      <c r="J7" s="6">
        <v>5</v>
      </c>
      <c r="K7" s="6" t="str">
        <f>CHOOSE(J7,"Полесов","Безенчук","Брунс","Щукин","Иванопуло")</f>
        <v>Иванопуло</v>
      </c>
      <c r="L7" s="6" t="str">
        <f>CHOOSE(J7,"pol@bk.ru","bbb@bk.ru","z@mail.ru","fish@zxz.ru","iv@mail.ru")</f>
        <v>iv@mail.ru</v>
      </c>
      <c r="M7" s="6" t="e">
        <f>CONCATENATE(8,"(",VLOOKUP(D7,[1]Справочники!$A$12:$B$13,2,FALSE),")",E7)</f>
        <v>#N/A</v>
      </c>
    </row>
    <row r="8" spans="1:13" x14ac:dyDescent="0.25">
      <c r="A8" s="4" t="s">
        <v>26</v>
      </c>
      <c r="B8" s="5">
        <v>5</v>
      </c>
      <c r="C8" s="5">
        <v>11</v>
      </c>
      <c r="D8" s="6" t="s">
        <v>15</v>
      </c>
      <c r="E8" s="5" t="s">
        <v>27</v>
      </c>
      <c r="F8" s="6">
        <v>8</v>
      </c>
      <c r="G8" s="6" t="str">
        <f>IF(F8&lt;=1,"Центр",IF(AND(F8&gt;1,F8&lt;=2.5),"Близко от центра",IF(AND(F8&gt;2,F8&lt;=5),"Недалеко от центра",IF(F8&gt;5,"На окраине"))))</f>
        <v>На окраине</v>
      </c>
      <c r="H8" s="6">
        <v>27</v>
      </c>
      <c r="I8" s="6" t="e">
        <f>VLOOKUP(G8,[1]Справочники!$A$4:$B$7,2,FALSE)+(B8^2+Отели!B8*3+1)*100+LOOKUP(H8,[1]Справочники!$D$4:$D$10,[1]Справочники!$E$4:$E$10)</f>
        <v>#N/A</v>
      </c>
      <c r="J8" s="6">
        <v>3</v>
      </c>
      <c r="K8" s="6" t="str">
        <f>CHOOSE(J8,"Полесов","Безенчук","Брунс","Щукин","Иванопуло")</f>
        <v>Брунс</v>
      </c>
      <c r="L8" s="6" t="str">
        <f>CHOOSE(J8,"pol@bk.ru","bbb@bk.ru","z@mail.ru","fish@zxz.ru","iv@mail.ru")</f>
        <v>z@mail.ru</v>
      </c>
      <c r="M8" s="6" t="e">
        <f>CONCATENATE(8,"(",VLOOKUP(D8,[1]Справочники!$A$12:$B$13,2,FALSE),")",E8)</f>
        <v>#N/A</v>
      </c>
    </row>
    <row r="9" spans="1:13" x14ac:dyDescent="0.25">
      <c r="A9" s="4" t="s">
        <v>28</v>
      </c>
      <c r="B9" s="5">
        <v>2</v>
      </c>
      <c r="C9" s="5">
        <v>6</v>
      </c>
      <c r="D9" s="6" t="s">
        <v>15</v>
      </c>
      <c r="E9" s="5" t="s">
        <v>29</v>
      </c>
      <c r="F9" s="6">
        <v>7</v>
      </c>
      <c r="G9" s="6" t="str">
        <f>IF(F9&lt;=1,"Центр",IF(AND(F9&gt;1,F9&lt;=2.5),"Близко от центра",IF(AND(F9&gt;2,F9&lt;=5),"Недалеко от центра",IF(F9&gt;5,"На окраине"))))</f>
        <v>На окраине</v>
      </c>
      <c r="H9" s="6">
        <v>40</v>
      </c>
      <c r="I9" s="6" t="e">
        <f>VLOOKUP(G9,[1]Справочники!$A$4:$B$7,2,FALSE)+(B9^2+Отели!B9*3+1)*100+LOOKUP(H9,[1]Справочники!$D$4:$D$10,[1]Справочники!$E$4:$E$10)</f>
        <v>#N/A</v>
      </c>
      <c r="J9" s="6">
        <v>3</v>
      </c>
      <c r="K9" s="6" t="str">
        <f>CHOOSE(J9,"Полесов","Безенчук","Брунс","Щукин","Иванопуло")</f>
        <v>Брунс</v>
      </c>
      <c r="L9" s="6" t="str">
        <f>CHOOSE(J9,"pol@bk.ru","bbb@bk.ru","z@mail.ru","fish@zxz.ru","iv@mail.ru")</f>
        <v>z@mail.ru</v>
      </c>
      <c r="M9" s="6" t="e">
        <f>CONCATENATE(8,"(",VLOOKUP(D9,[1]Справочники!$A$12:$B$13,2,FALSE),")",E9)</f>
        <v>#N/A</v>
      </c>
    </row>
    <row r="10" spans="1:13" x14ac:dyDescent="0.25">
      <c r="A10" s="4" t="s">
        <v>30</v>
      </c>
      <c r="B10" s="5">
        <v>1</v>
      </c>
      <c r="C10" s="5">
        <v>8</v>
      </c>
      <c r="D10" s="6" t="s">
        <v>18</v>
      </c>
      <c r="E10" s="5" t="s">
        <v>31</v>
      </c>
      <c r="F10" s="6">
        <v>6</v>
      </c>
      <c r="G10" s="6" t="str">
        <f>IF(F10&lt;=1,"Центр",IF(AND(F10&gt;1,F10&lt;=2.5),"Близко от центра",IF(AND(F10&gt;2,F10&lt;=5),"Недалеко от центра",IF(F10&gt;5,"На окраине"))))</f>
        <v>На окраине</v>
      </c>
      <c r="H10" s="6">
        <v>15</v>
      </c>
      <c r="I10" s="6" t="e">
        <f>VLOOKUP(G10,[1]Справочники!$A$4:$B$7,2,FALSE)+(B10^2+Отели!B10*3+1)*100+LOOKUP(H10,[1]Справочники!$D$4:$D$10,[1]Справочники!$E$4:$E$10)</f>
        <v>#N/A</v>
      </c>
      <c r="J10" s="6">
        <v>2</v>
      </c>
      <c r="K10" s="6" t="str">
        <f>CHOOSE(J10,"Полесов","Безенчук","Брунс","Щукин","Иванопуло")</f>
        <v>Безенчук</v>
      </c>
      <c r="L10" s="6" t="str">
        <f>CHOOSE(J10,"pol@bk.ru","bbb@bk.ru","z@mail.ru","fish@zxz.ru","iv@mail.ru")</f>
        <v>bbb@bk.ru</v>
      </c>
      <c r="M10" s="6" t="e">
        <f>CONCATENATE(8,"(",VLOOKUP(D10,[1]Справочники!$A$12:$B$13,2,FALSE),")",E10)</f>
        <v>#N/A</v>
      </c>
    </row>
    <row r="11" spans="1:13" x14ac:dyDescent="0.25">
      <c r="A11" s="4" t="s">
        <v>32</v>
      </c>
      <c r="B11" s="5">
        <v>1</v>
      </c>
      <c r="C11" s="5">
        <v>4</v>
      </c>
      <c r="D11" s="6" t="s">
        <v>18</v>
      </c>
      <c r="E11" s="5" t="s">
        <v>33</v>
      </c>
      <c r="F11" s="6">
        <v>5</v>
      </c>
      <c r="G11" s="6" t="str">
        <f>IF(F11&lt;=1,"Центр",IF(AND(F11&gt;1,F11&lt;=2.5),"Близко от центра",IF(AND(F11&gt;2,F11&lt;=5),"Недалеко от центра",IF(F11&gt;5,"На окраине"))))</f>
        <v>Недалеко от центра</v>
      </c>
      <c r="H11" s="6">
        <v>22</v>
      </c>
      <c r="I11" s="6" t="e">
        <f>VLOOKUP(G11,[1]Справочники!$A$4:$B$7,2,FALSE)+(B11^2+Отели!B11*3+1)*100+LOOKUP(H11,[1]Справочники!$D$4:$D$10,[1]Справочники!$E$4:$E$10)</f>
        <v>#N/A</v>
      </c>
      <c r="J11" s="6">
        <v>1</v>
      </c>
      <c r="K11" s="6" t="str">
        <f>CHOOSE(J11,"Полесов","Безенчук","Брунс","Щукин","Иванопуло")</f>
        <v>Полесов</v>
      </c>
      <c r="L11" s="6" t="str">
        <f>CHOOSE(J11,"pol@bk.ru","bbb@bk.ru","z@mail.ru","fish@zxz.ru","iv@mail.ru")</f>
        <v>pol@bk.ru</v>
      </c>
      <c r="M11" s="6" t="e">
        <f>CONCATENATE(8,"(",VLOOKUP(D11,[1]Справочники!$A$12:$B$13,2,FALSE),")",E11)</f>
        <v>#N/A</v>
      </c>
    </row>
    <row r="12" spans="1:13" x14ac:dyDescent="0.25">
      <c r="A12" s="4" t="s">
        <v>34</v>
      </c>
      <c r="B12" s="5">
        <v>5</v>
      </c>
      <c r="C12" s="5">
        <v>19</v>
      </c>
      <c r="D12" s="6" t="s">
        <v>15</v>
      </c>
      <c r="E12" s="5" t="s">
        <v>35</v>
      </c>
      <c r="F12" s="6">
        <v>4</v>
      </c>
      <c r="G12" s="6" t="str">
        <f>IF(F12&lt;=1,"Центр",IF(AND(F12&gt;1,F12&lt;=2.5),"Близко от центра",IF(AND(F12&gt;2,F12&lt;=5),"Недалеко от центра",IF(F12&gt;5,"На окраине"))))</f>
        <v>Недалеко от центра</v>
      </c>
      <c r="H12" s="6">
        <v>33</v>
      </c>
      <c r="I12" s="6" t="e">
        <f>VLOOKUP(G12,[1]Справочники!$A$4:$B$7,2,FALSE)+(B12^2+Отели!B12*3+1)*100+LOOKUP(H12,[1]Справочники!$D$4:$D$10,[1]Справочники!$E$4:$E$10)</f>
        <v>#N/A</v>
      </c>
      <c r="J12" s="6">
        <v>4</v>
      </c>
      <c r="K12" s="6" t="str">
        <f>CHOOSE(J12,"Полесов","Безенчук","Брунс","Щукин","Иванопуло")</f>
        <v>Щукин</v>
      </c>
      <c r="L12" s="6" t="str">
        <f>CHOOSE(J12,"pol@bk.ru","bbb@bk.ru","z@mail.ru","fish@zxz.ru","iv@mail.ru")</f>
        <v>fish@zxz.ru</v>
      </c>
      <c r="M12" s="6" t="e">
        <f>CONCATENATE(8,"(",VLOOKUP(D12,[1]Справочники!$A$12:$B$13,2,FALSE),")",E12)</f>
        <v>#N/A</v>
      </c>
    </row>
    <row r="13" spans="1:13" x14ac:dyDescent="0.25">
      <c r="A13" s="4" t="s">
        <v>36</v>
      </c>
      <c r="B13" s="5">
        <v>4</v>
      </c>
      <c r="C13" s="5">
        <v>5</v>
      </c>
      <c r="D13" s="6" t="s">
        <v>18</v>
      </c>
      <c r="E13" s="5" t="s">
        <v>37</v>
      </c>
      <c r="F13" s="6">
        <v>3</v>
      </c>
      <c r="G13" s="6" t="str">
        <f>IF(F13&lt;=1,"Центр",IF(AND(F13&gt;1,F13&lt;=2.5),"Близко от центра",IF(AND(F13&gt;2,F13&lt;=5),"Недалеко от центра",IF(F13&gt;5,"На окраине"))))</f>
        <v>Недалеко от центра</v>
      </c>
      <c r="H13" s="6">
        <v>37</v>
      </c>
      <c r="I13" s="6" t="e">
        <f>VLOOKUP(G13,[1]Справочники!$A$4:$B$7,2,FALSE)+(B13^2+Отели!B13*3+1)*100+LOOKUP(H13,[1]Справочники!$D$4:$D$10,[1]Справочники!$E$4:$E$10)</f>
        <v>#N/A</v>
      </c>
      <c r="J13" s="6">
        <v>3</v>
      </c>
      <c r="K13" s="6" t="str">
        <f>CHOOSE(J13,"Полесов","Безенчук","Брунс","Щукин","Иванопуло")</f>
        <v>Брунс</v>
      </c>
      <c r="L13" s="6" t="str">
        <f>CHOOSE(J13,"pol@bk.ru","bbb@bk.ru","z@mail.ru","fish@zxz.ru","iv@mail.ru")</f>
        <v>z@mail.ru</v>
      </c>
      <c r="M13" s="6" t="e">
        <f>CONCATENATE(8,"(",VLOOKUP(D13,[1]Справочники!$A$12:$B$13,2,FALSE),")",E13)</f>
        <v>#N/A</v>
      </c>
    </row>
    <row r="14" spans="1:13" x14ac:dyDescent="0.25">
      <c r="A14" s="4" t="s">
        <v>38</v>
      </c>
      <c r="B14" s="5">
        <v>3</v>
      </c>
      <c r="C14" s="5">
        <v>3</v>
      </c>
      <c r="D14" s="6" t="s">
        <v>18</v>
      </c>
      <c r="E14" s="5" t="s">
        <v>39</v>
      </c>
      <c r="F14" s="6">
        <v>4</v>
      </c>
      <c r="G14" s="6" t="str">
        <f>IF(F14&lt;=1,"Центр",IF(AND(F14&gt;1,F14&lt;=2.5),"Близко от центра",IF(AND(F14&gt;2,F14&lt;=5),"Недалеко от центра",IF(F14&gt;5,"На окраине"))))</f>
        <v>Недалеко от центра</v>
      </c>
      <c r="H14" s="6">
        <v>39</v>
      </c>
      <c r="I14" s="6" t="e">
        <f>VLOOKUP(G14,[1]Справочники!$A$4:$B$7,2,FALSE)+(B14^2+Отели!B14*3+1)*100+LOOKUP(H14,[1]Справочники!$D$4:$D$10,[1]Справочники!$E$4:$E$10)</f>
        <v>#N/A</v>
      </c>
      <c r="J14" s="6">
        <v>4</v>
      </c>
      <c r="K14" s="6" t="str">
        <f>CHOOSE(J14,"Полесов","Безенчук","Брунс","Щукин","Иванопуло")</f>
        <v>Щукин</v>
      </c>
      <c r="L14" s="6" t="str">
        <f>CHOOSE(J14,"pol@bk.ru","bbb@bk.ru","z@mail.ru","fish@zxz.ru","iv@mail.ru")</f>
        <v>fish@zxz.ru</v>
      </c>
      <c r="M14" s="6" t="e">
        <f>CONCATENATE(8,"(",VLOOKUP(D14,[1]Справочники!$A$12:$B$13,2,FALSE),")",E14)</f>
        <v>#N/A</v>
      </c>
    </row>
    <row r="15" spans="1:13" x14ac:dyDescent="0.25">
      <c r="A15" s="4" t="s">
        <v>40</v>
      </c>
      <c r="B15" s="5">
        <v>4</v>
      </c>
      <c r="C15" s="5">
        <v>15</v>
      </c>
      <c r="D15" s="6" t="s">
        <v>15</v>
      </c>
      <c r="E15" s="5" t="s">
        <v>41</v>
      </c>
      <c r="F15" s="6">
        <v>1</v>
      </c>
      <c r="G15" s="6" t="str">
        <f>IF(F15&lt;=1,"Центр",IF(AND(F15&gt;1,F15&lt;=2.5),"Близко от центра",IF(AND(F15&gt;2,F15&lt;=5),"Недалеко от центра",IF(F15&gt;5,"На окраине"))))</f>
        <v>Центр</v>
      </c>
      <c r="H15" s="6">
        <v>10</v>
      </c>
      <c r="I15" s="6" t="e">
        <f>VLOOKUP(G15,[1]Справочники!$A$4:$B$7,2,FALSE)+(B15^2+Отели!B15*3+1)*100+LOOKUP(H15,[1]Справочники!$D$4:$D$10,[1]Справочники!$E$4:$E$10)</f>
        <v>#N/A</v>
      </c>
      <c r="J15" s="6">
        <v>1</v>
      </c>
      <c r="K15" s="6" t="str">
        <f>CHOOSE(J15,"Полесов","Безенчук","Брунс","Щукин","Иванопуло")</f>
        <v>Полесов</v>
      </c>
      <c r="L15" s="6" t="str">
        <f>CHOOSE(J15,"pol@bk.ru","bbb@bk.ru","z@mail.ru","fish@zxz.ru","iv@mail.ru")</f>
        <v>pol@bk.ru</v>
      </c>
      <c r="M15" s="6" t="e">
        <f>CONCATENATE(8,"(",VLOOKUP(D15,[1]Справочники!$A$12:$B$13,2,FALSE),")",E15)</f>
        <v>#N/A</v>
      </c>
    </row>
    <row r="16" spans="1:13" x14ac:dyDescent="0.25">
      <c r="A16" s="4" t="s">
        <v>42</v>
      </c>
      <c r="B16" s="5">
        <v>2</v>
      </c>
      <c r="C16" s="5">
        <v>6</v>
      </c>
      <c r="D16" s="6" t="s">
        <v>18</v>
      </c>
      <c r="E16" s="5" t="s">
        <v>43</v>
      </c>
      <c r="F16" s="6">
        <v>6</v>
      </c>
      <c r="G16" s="6" t="str">
        <f>IF(F16&lt;=1,"Центр",IF(AND(F16&gt;1,F16&lt;=2.5),"Близко от центра",IF(AND(F16&gt;2,F16&lt;=5),"Недалеко от центра",IF(F16&gt;5,"На окраине"))))</f>
        <v>На окраине</v>
      </c>
      <c r="H16" s="6">
        <v>1</v>
      </c>
      <c r="I16" s="6" t="e">
        <f>VLOOKUP(G16,[1]Справочники!$A$4:$B$7,2,FALSE)+(B16^2+Отели!B16*3+1)*100+LOOKUP(H16,[1]Справочники!$D$4:$D$10,[1]Справочники!$E$4:$E$10)</f>
        <v>#N/A</v>
      </c>
      <c r="J16" s="6">
        <v>2</v>
      </c>
      <c r="K16" s="6" t="str">
        <f>CHOOSE(J16,"Полесов","Безенчук","Брунс","Щукин","Иванопуло")</f>
        <v>Безенчук</v>
      </c>
      <c r="L16" s="6" t="str">
        <f>CHOOSE(J16,"pol@bk.ru","bbb@bk.ru","z@mail.ru","fish@zxz.ru","iv@mail.ru")</f>
        <v>bbb@bk.ru</v>
      </c>
      <c r="M16" s="6" t="e">
        <f>CONCATENATE(8,"(",VLOOKUP(D16,[1]Справочники!$A$12:$B$13,2,FALSE),")",E16)</f>
        <v>#N/A</v>
      </c>
    </row>
    <row r="17" spans="1:13" x14ac:dyDescent="0.25">
      <c r="A17" s="4" t="s">
        <v>44</v>
      </c>
      <c r="B17" s="5">
        <v>1</v>
      </c>
      <c r="C17" s="5">
        <v>10</v>
      </c>
      <c r="D17" s="6" t="s">
        <v>15</v>
      </c>
      <c r="E17" s="5" t="s">
        <v>45</v>
      </c>
      <c r="F17" s="6">
        <v>7</v>
      </c>
      <c r="G17" s="6" t="str">
        <f>IF(F17&lt;=1,"Центр",IF(AND(F17&gt;1,F17&lt;=2.5),"Близко от центра",IF(AND(F17&gt;2,F17&lt;=5),"Недалеко от центра",IF(F17&gt;5,"На окраине"))))</f>
        <v>На окраине</v>
      </c>
      <c r="H17" s="6">
        <v>5</v>
      </c>
      <c r="I17" s="6" t="e">
        <f>VLOOKUP(G17,[1]Справочники!$A$4:$B$7,2,FALSE)+(B17^2+Отели!B17*3+1)*100+LOOKUP(H17,[1]Справочники!$D$4:$D$10,[1]Справочники!$E$4:$E$10)</f>
        <v>#N/A</v>
      </c>
      <c r="J17" s="6">
        <v>2</v>
      </c>
      <c r="K17" s="6" t="str">
        <f>CHOOSE(J17,"Полесов","Безенчук","Брунс","Щукин","Иванопуло")</f>
        <v>Безенчук</v>
      </c>
      <c r="L17" s="6" t="str">
        <f>CHOOSE(J17,"pol@bk.ru","bbb@bk.ru","z@mail.ru","fish@zxz.ru","iv@mail.ru")</f>
        <v>bbb@bk.ru</v>
      </c>
      <c r="M17" s="6" t="e">
        <f>CONCATENATE(8,"(",VLOOKUP(D17,[1]Справочники!$A$12:$B$13,2,FALSE),")",E17)</f>
        <v>#N/A</v>
      </c>
    </row>
    <row r="18" spans="1:13" x14ac:dyDescent="0.25">
      <c r="A18" s="4" t="s">
        <v>46</v>
      </c>
      <c r="B18" s="5">
        <v>0</v>
      </c>
      <c r="C18" s="5">
        <v>2</v>
      </c>
      <c r="D18" s="6" t="s">
        <v>15</v>
      </c>
      <c r="E18" s="5" t="s">
        <v>47</v>
      </c>
      <c r="F18" s="6">
        <v>0</v>
      </c>
      <c r="G18" s="6" t="str">
        <f>IF(F18&lt;=1,"Центр",IF(AND(F18&gt;1,F18&lt;=2.5),"Близко от центра",IF(AND(F18&gt;2,F18&lt;=5),"Недалеко от центра",IF(F18&gt;5,"На окраине"))))</f>
        <v>Центр</v>
      </c>
      <c r="H18" s="6">
        <v>7</v>
      </c>
      <c r="I18" s="6" t="e">
        <f>VLOOKUP(G18,[1]Справочники!$A$4:$B$7,2,FALSE)+(B18^2+Отели!B18*3+1)*100+LOOKUP(H18,[1]Справочники!$D$4:$D$10,[1]Справочники!$E$4:$E$10)</f>
        <v>#N/A</v>
      </c>
      <c r="J18" s="6">
        <v>4</v>
      </c>
      <c r="K18" s="6" t="str">
        <f>CHOOSE(J18,"Полесов","Безенчук","Брунс","Щукин","Иванопуло")</f>
        <v>Щукин</v>
      </c>
      <c r="L18" s="6" t="str">
        <f>CHOOSE(J18,"pol@bk.ru","bbb@bk.ru","z@mail.ru","fish@zxz.ru","iv@mail.ru")</f>
        <v>fish@zxz.ru</v>
      </c>
      <c r="M18" s="6" t="e">
        <f>CONCATENATE(8,"(",VLOOKUP(D18,[1]Справочники!$A$12:$B$13,2,FALSE),")",E18)</f>
        <v>#N/A</v>
      </c>
    </row>
    <row r="19" spans="1:13" x14ac:dyDescent="0.25">
      <c r="A19" s="4" t="s">
        <v>48</v>
      </c>
      <c r="B19" s="5">
        <v>5</v>
      </c>
      <c r="C19" s="5">
        <v>1</v>
      </c>
      <c r="D19" s="6" t="s">
        <v>18</v>
      </c>
      <c r="E19" s="5" t="s">
        <v>49</v>
      </c>
      <c r="F19" s="6">
        <v>8</v>
      </c>
      <c r="G19" s="6" t="str">
        <f>IF(F19&lt;=1,"Центр",IF(AND(F19&gt;1,F19&lt;=2.5),"Близко от центра",IF(AND(F19&gt;2,F19&lt;=5),"Недалеко от центра",IF(F19&gt;5,"На окраине"))))</f>
        <v>На окраине</v>
      </c>
      <c r="H19" s="6">
        <v>2</v>
      </c>
      <c r="I19" s="6" t="e">
        <f>VLOOKUP(G19,[1]Справочники!$A$4:$B$7,2,FALSE)+(B19^2+Отели!B19*3+1)*100+LOOKUP(H19,[1]Справочники!$D$4:$D$10,[1]Справочники!$E$4:$E$10)</f>
        <v>#N/A</v>
      </c>
      <c r="J19" s="6">
        <v>5</v>
      </c>
      <c r="K19" s="6" t="str">
        <f>CHOOSE(J19,"Полесов","Безенчук","Брунс","Щукин","Иванопуло")</f>
        <v>Иванопуло</v>
      </c>
      <c r="L19" s="6" t="str">
        <f>CHOOSE(J19,"pol@bk.ru","bbb@bk.ru","z@mail.ru","fish@zxz.ru","iv@mail.ru")</f>
        <v>iv@mail.ru</v>
      </c>
      <c r="M19" s="6" t="e">
        <f>CONCATENATE(8,"(",VLOOKUP(D19,[1]Справочники!$A$12:$B$13,2,FALSE),")",E19)</f>
        <v>#N/A</v>
      </c>
    </row>
    <row r="20" spans="1:13" x14ac:dyDescent="0.25">
      <c r="A20" s="4" t="s">
        <v>50</v>
      </c>
      <c r="B20" s="5">
        <v>2</v>
      </c>
      <c r="C20" s="5">
        <v>9</v>
      </c>
      <c r="D20" s="6" t="s">
        <v>15</v>
      </c>
      <c r="E20" s="5" t="s">
        <v>51</v>
      </c>
      <c r="F20" s="6">
        <v>9</v>
      </c>
      <c r="G20" s="6" t="str">
        <f>IF(F20&lt;=1,"Центр",IF(AND(F20&gt;1,F20&lt;=2.5),"Близко от центра",IF(AND(F20&gt;2,F20&lt;=5),"Недалеко от центра",IF(F20&gt;5,"На окраине"))))</f>
        <v>На окраине</v>
      </c>
      <c r="H20" s="6">
        <v>9</v>
      </c>
      <c r="I20" s="6" t="e">
        <f>VLOOKUP(G20,[1]Справочники!$A$4:$B$7,2,FALSE)+(B20^2+Отели!B20*3+1)*100+LOOKUP(H20,[1]Справочники!$D$4:$D$10,[1]Справочники!$E$4:$E$10)</f>
        <v>#N/A</v>
      </c>
      <c r="J20" s="6">
        <v>4</v>
      </c>
      <c r="K20" s="6" t="str">
        <f>CHOOSE(J20,"Полесов","Безенчук","Брунс","Щукин","Иванопуло")</f>
        <v>Щукин</v>
      </c>
      <c r="L20" s="6" t="str">
        <f>CHOOSE(J20,"pol@bk.ru","bbb@bk.ru","z@mail.ru","fish@zxz.ru","iv@mail.ru")</f>
        <v>fish@zxz.ru</v>
      </c>
      <c r="M20" s="6" t="e">
        <f>CONCATENATE(8,"(",VLOOKUP(D20,[1]Справочники!$A$12:$B$13,2,FALSE),")",E20)</f>
        <v>#N/A</v>
      </c>
    </row>
    <row r="21" spans="1:13" x14ac:dyDescent="0.25">
      <c r="A21" s="9" t="s">
        <v>52</v>
      </c>
      <c r="B21" s="10">
        <v>3</v>
      </c>
      <c r="C21" s="10">
        <v>13</v>
      </c>
      <c r="D21" s="11" t="s">
        <v>15</v>
      </c>
      <c r="E21" s="10" t="s">
        <v>53</v>
      </c>
      <c r="F21" s="6">
        <v>5</v>
      </c>
      <c r="G21" s="6" t="str">
        <f>IF(F21&lt;=1,"Центр",IF(AND(F21&gt;1,F21&lt;=2.5),"Близко от центра",IF(AND(F21&gt;2,F21&lt;=5),"Недалеко от центра",IF(F21&gt;5,"На окраине"))))</f>
        <v>Недалеко от центра</v>
      </c>
      <c r="H21" s="6">
        <v>16</v>
      </c>
      <c r="I21" s="6" t="e">
        <f>VLOOKUP(G21,[1]Справочники!$A$4:$B$7,2,FALSE)+(B21^2+Отели!B21*3+1)*100+LOOKUP(H21,[1]Справочники!$D$4:$D$10,[1]Справочники!$E$4:$E$10)</f>
        <v>#N/A</v>
      </c>
      <c r="J21" s="6">
        <v>3</v>
      </c>
      <c r="K21" s="6" t="str">
        <f>CHOOSE(J21,"Полесов","Безенчук","Брунс","Щукин","Иванопуло")</f>
        <v>Брунс</v>
      </c>
      <c r="L21" s="6" t="str">
        <f>CHOOSE(J21,"pol@bk.ru","bbb@bk.ru","z@mail.ru","fish@zxz.ru","iv@mail.ru")</f>
        <v>z@mail.ru</v>
      </c>
      <c r="M21" s="6" t="e">
        <f>CONCATENATE(8,"(",VLOOKUP(D21,[1]Справочники!$A$12:$B$13,2,FALSE),")",E21)</f>
        <v>#N/A</v>
      </c>
    </row>
    <row r="22" spans="1:13" x14ac:dyDescent="0.25">
      <c r="A22" s="9" t="s">
        <v>54</v>
      </c>
      <c r="B22" s="10">
        <v>5</v>
      </c>
      <c r="C22" s="10">
        <v>7</v>
      </c>
      <c r="D22" s="11" t="s">
        <v>18</v>
      </c>
      <c r="E22" s="10" t="s">
        <v>55</v>
      </c>
      <c r="F22" s="6">
        <v>3</v>
      </c>
      <c r="G22" s="6" t="str">
        <f>IF(F22&lt;=1,"Центр",IF(AND(F22&gt;1,F22&lt;=2.5),"Близко от центра",IF(AND(F22&gt;2,F22&lt;=5),"Недалеко от центра",IF(F22&gt;5,"На окраине"))))</f>
        <v>Недалеко от центра</v>
      </c>
      <c r="H22" s="6">
        <v>8</v>
      </c>
      <c r="I22" s="6" t="e">
        <f>VLOOKUP(G22,[1]Справочники!$A$4:$B$7,2,FALSE)+(B22^2+Отели!B22*3+1)*100+LOOKUP(H22,[1]Справочники!$D$4:$D$10,[1]Справочники!$E$4:$E$10)</f>
        <v>#N/A</v>
      </c>
      <c r="J22" s="6">
        <v>2</v>
      </c>
      <c r="K22" s="6" t="str">
        <f>CHOOSE(J22,"Полесов","Безенчук","Брунс","Щукин","Иванопуло")</f>
        <v>Безенчук</v>
      </c>
      <c r="L22" s="6" t="str">
        <f>CHOOSE(J22,"pol@bk.ru","bbb@bk.ru","z@mail.ru","fish@zxz.ru","iv@mail.ru")</f>
        <v>bbb@bk.ru</v>
      </c>
      <c r="M22" s="6" t="e">
        <f>CONCATENATE(8,"(",VLOOKUP(D22,[1]Справочники!$A$12:$B$13,2,FALSE),")",E22)</f>
        <v>#N/A</v>
      </c>
    </row>
    <row r="24" spans="1:13" x14ac:dyDescent="0.25">
      <c r="A24" s="12" t="s">
        <v>56</v>
      </c>
    </row>
    <row r="26" spans="1:13" x14ac:dyDescent="0.25">
      <c r="A26" s="14" t="s">
        <v>57</v>
      </c>
    </row>
    <row r="27" spans="1:13" x14ac:dyDescent="0.25">
      <c r="A27" s="15" t="s">
        <v>58</v>
      </c>
    </row>
    <row r="28" spans="1:13" x14ac:dyDescent="0.25">
      <c r="A28" s="16" t="s">
        <v>63</v>
      </c>
    </row>
    <row r="29" spans="1:13" x14ac:dyDescent="0.25">
      <c r="A29" s="17" t="s">
        <v>14</v>
      </c>
    </row>
    <row r="30" spans="1:13" x14ac:dyDescent="0.25">
      <c r="A30" s="18">
        <v>3</v>
      </c>
    </row>
    <row r="31" spans="1:13" x14ac:dyDescent="0.25">
      <c r="A31" s="19" t="s">
        <v>15</v>
      </c>
    </row>
    <row r="32" spans="1:13" x14ac:dyDescent="0.25">
      <c r="A32" s="20" t="s">
        <v>16</v>
      </c>
    </row>
    <row r="33" spans="1:1" x14ac:dyDescent="0.25">
      <c r="A33" s="21">
        <v>2</v>
      </c>
    </row>
    <row r="34" spans="1:1" x14ac:dyDescent="0.25">
      <c r="A34" s="15" t="s">
        <v>59</v>
      </c>
    </row>
    <row r="35" spans="1:1" x14ac:dyDescent="0.25">
      <c r="A35" s="16" t="s">
        <v>64</v>
      </c>
    </row>
    <row r="36" spans="1:1" x14ac:dyDescent="0.25">
      <c r="A36" s="17" t="s">
        <v>30</v>
      </c>
    </row>
    <row r="37" spans="1:1" x14ac:dyDescent="0.25">
      <c r="A37" s="18">
        <v>1</v>
      </c>
    </row>
    <row r="38" spans="1:1" x14ac:dyDescent="0.25">
      <c r="A38" s="19" t="s">
        <v>18</v>
      </c>
    </row>
    <row r="39" spans="1:1" x14ac:dyDescent="0.25">
      <c r="A39" s="20" t="s">
        <v>31</v>
      </c>
    </row>
    <row r="40" spans="1:1" x14ac:dyDescent="0.25">
      <c r="A40" s="21">
        <v>6</v>
      </c>
    </row>
    <row r="41" spans="1:1" x14ac:dyDescent="0.25">
      <c r="A41" s="17" t="s">
        <v>44</v>
      </c>
    </row>
    <row r="42" spans="1:1" x14ac:dyDescent="0.25">
      <c r="A42" s="18">
        <v>1</v>
      </c>
    </row>
    <row r="43" spans="1:1" x14ac:dyDescent="0.25">
      <c r="A43" s="19" t="s">
        <v>15</v>
      </c>
    </row>
    <row r="44" spans="1:1" x14ac:dyDescent="0.25">
      <c r="A44" s="20" t="s">
        <v>45</v>
      </c>
    </row>
    <row r="45" spans="1:1" x14ac:dyDescent="0.25">
      <c r="A45" s="21">
        <v>7</v>
      </c>
    </row>
    <row r="46" spans="1:1" x14ac:dyDescent="0.25">
      <c r="A46" s="17" t="s">
        <v>42</v>
      </c>
    </row>
    <row r="47" spans="1:1" x14ac:dyDescent="0.25">
      <c r="A47" s="18">
        <v>2</v>
      </c>
    </row>
    <row r="48" spans="1:1" x14ac:dyDescent="0.25">
      <c r="A48" s="19" t="s">
        <v>18</v>
      </c>
    </row>
    <row r="49" spans="1:1" x14ac:dyDescent="0.25">
      <c r="A49" s="20" t="s">
        <v>43</v>
      </c>
    </row>
    <row r="50" spans="1:1" x14ac:dyDescent="0.25">
      <c r="A50" s="21">
        <v>6</v>
      </c>
    </row>
    <row r="51" spans="1:1" x14ac:dyDescent="0.25">
      <c r="A51" s="16" t="s">
        <v>65</v>
      </c>
    </row>
    <row r="52" spans="1:1" x14ac:dyDescent="0.25">
      <c r="A52" s="17" t="s">
        <v>28</v>
      </c>
    </row>
    <row r="53" spans="1:1" x14ac:dyDescent="0.25">
      <c r="A53" s="18">
        <v>2</v>
      </c>
    </row>
    <row r="54" spans="1:1" x14ac:dyDescent="0.25">
      <c r="A54" s="19" t="s">
        <v>15</v>
      </c>
    </row>
    <row r="55" spans="1:1" x14ac:dyDescent="0.25">
      <c r="A55" s="20" t="s">
        <v>29</v>
      </c>
    </row>
    <row r="56" spans="1:1" x14ac:dyDescent="0.25">
      <c r="A56" s="21">
        <v>7</v>
      </c>
    </row>
    <row r="57" spans="1:1" x14ac:dyDescent="0.25">
      <c r="A57" s="17" t="s">
        <v>26</v>
      </c>
    </row>
    <row r="58" spans="1:1" x14ac:dyDescent="0.25">
      <c r="A58" s="18">
        <v>5</v>
      </c>
    </row>
    <row r="59" spans="1:1" x14ac:dyDescent="0.25">
      <c r="A59" s="19" t="s">
        <v>15</v>
      </c>
    </row>
    <row r="60" spans="1:1" x14ac:dyDescent="0.25">
      <c r="A60" s="20" t="s">
        <v>27</v>
      </c>
    </row>
    <row r="61" spans="1:1" x14ac:dyDescent="0.25">
      <c r="A61" s="21">
        <v>8</v>
      </c>
    </row>
    <row r="62" spans="1:1" x14ac:dyDescent="0.25">
      <c r="A62" s="16" t="s">
        <v>63</v>
      </c>
    </row>
    <row r="63" spans="1:1" x14ac:dyDescent="0.25">
      <c r="A63" s="17" t="s">
        <v>48</v>
      </c>
    </row>
    <row r="64" spans="1:1" x14ac:dyDescent="0.25">
      <c r="A64" s="18">
        <v>5</v>
      </c>
    </row>
    <row r="65" spans="1:1" x14ac:dyDescent="0.25">
      <c r="A65" s="19" t="s">
        <v>18</v>
      </c>
    </row>
    <row r="66" spans="1:1" x14ac:dyDescent="0.25">
      <c r="A66" s="20" t="s">
        <v>49</v>
      </c>
    </row>
    <row r="67" spans="1:1" x14ac:dyDescent="0.25">
      <c r="A67" s="21">
        <v>8</v>
      </c>
    </row>
    <row r="68" spans="1:1" x14ac:dyDescent="0.25">
      <c r="A68" s="17" t="s">
        <v>24</v>
      </c>
    </row>
    <row r="69" spans="1:1" x14ac:dyDescent="0.25">
      <c r="A69" s="18">
        <v>0</v>
      </c>
    </row>
    <row r="70" spans="1:1" x14ac:dyDescent="0.25">
      <c r="A70" s="19" t="s">
        <v>18</v>
      </c>
    </row>
    <row r="71" spans="1:1" x14ac:dyDescent="0.25">
      <c r="A71" s="20" t="s">
        <v>25</v>
      </c>
    </row>
    <row r="72" spans="1:1" x14ac:dyDescent="0.25">
      <c r="A72" s="21">
        <v>8</v>
      </c>
    </row>
    <row r="73" spans="1:1" x14ac:dyDescent="0.25">
      <c r="A73" s="16" t="s">
        <v>66</v>
      </c>
    </row>
    <row r="74" spans="1:1" x14ac:dyDescent="0.25">
      <c r="A74" s="17" t="s">
        <v>22</v>
      </c>
    </row>
    <row r="75" spans="1:1" x14ac:dyDescent="0.25">
      <c r="A75" s="18">
        <v>1</v>
      </c>
    </row>
    <row r="76" spans="1:1" x14ac:dyDescent="0.25">
      <c r="A76" s="19" t="s">
        <v>18</v>
      </c>
    </row>
    <row r="77" spans="1:1" x14ac:dyDescent="0.25">
      <c r="A77" s="20" t="s">
        <v>23</v>
      </c>
    </row>
    <row r="78" spans="1:1" x14ac:dyDescent="0.25">
      <c r="A78" s="21">
        <v>7</v>
      </c>
    </row>
    <row r="79" spans="1:1" x14ac:dyDescent="0.25">
      <c r="A79" s="16" t="s">
        <v>67</v>
      </c>
    </row>
    <row r="80" spans="1:1" x14ac:dyDescent="0.25">
      <c r="A80" s="17" t="s">
        <v>50</v>
      </c>
    </row>
    <row r="81" spans="1:1" x14ac:dyDescent="0.25">
      <c r="A81" s="18">
        <v>2</v>
      </c>
    </row>
    <row r="82" spans="1:1" x14ac:dyDescent="0.25">
      <c r="A82" s="19" t="s">
        <v>15</v>
      </c>
    </row>
    <row r="83" spans="1:1" x14ac:dyDescent="0.25">
      <c r="A83" s="20" t="s">
        <v>51</v>
      </c>
    </row>
    <row r="84" spans="1:1" x14ac:dyDescent="0.25">
      <c r="A84" s="21">
        <v>9</v>
      </c>
    </row>
    <row r="85" spans="1:1" x14ac:dyDescent="0.25">
      <c r="A85" s="15" t="s">
        <v>60</v>
      </c>
    </row>
    <row r="86" spans="1:1" x14ac:dyDescent="0.25">
      <c r="A86" s="16" t="s">
        <v>64</v>
      </c>
    </row>
    <row r="87" spans="1:1" x14ac:dyDescent="0.25">
      <c r="A87" s="17" t="s">
        <v>20</v>
      </c>
    </row>
    <row r="88" spans="1:1" x14ac:dyDescent="0.25">
      <c r="A88" s="18">
        <v>4</v>
      </c>
    </row>
    <row r="89" spans="1:1" x14ac:dyDescent="0.25">
      <c r="A89" s="19" t="s">
        <v>15</v>
      </c>
    </row>
    <row r="90" spans="1:1" x14ac:dyDescent="0.25">
      <c r="A90" s="20" t="s">
        <v>21</v>
      </c>
    </row>
    <row r="91" spans="1:1" x14ac:dyDescent="0.25">
      <c r="A91" s="21">
        <v>3</v>
      </c>
    </row>
    <row r="92" spans="1:1" x14ac:dyDescent="0.25">
      <c r="A92" s="17" t="s">
        <v>54</v>
      </c>
    </row>
    <row r="93" spans="1:1" x14ac:dyDescent="0.25">
      <c r="A93" s="18">
        <v>5</v>
      </c>
    </row>
    <row r="94" spans="1:1" x14ac:dyDescent="0.25">
      <c r="A94" s="19" t="s">
        <v>18</v>
      </c>
    </row>
    <row r="95" spans="1:1" x14ac:dyDescent="0.25">
      <c r="A95" s="20" t="s">
        <v>55</v>
      </c>
    </row>
    <row r="96" spans="1:1" x14ac:dyDescent="0.25">
      <c r="A96" s="21">
        <v>3</v>
      </c>
    </row>
    <row r="97" spans="1:1" x14ac:dyDescent="0.25">
      <c r="A97" s="16" t="s">
        <v>65</v>
      </c>
    </row>
    <row r="98" spans="1:1" x14ac:dyDescent="0.25">
      <c r="A98" s="17" t="s">
        <v>52</v>
      </c>
    </row>
    <row r="99" spans="1:1" x14ac:dyDescent="0.25">
      <c r="A99" s="18">
        <v>3</v>
      </c>
    </row>
    <row r="100" spans="1:1" x14ac:dyDescent="0.25">
      <c r="A100" s="19" t="s">
        <v>15</v>
      </c>
    </row>
    <row r="101" spans="1:1" x14ac:dyDescent="0.25">
      <c r="A101" s="20" t="s">
        <v>53</v>
      </c>
    </row>
    <row r="102" spans="1:1" x14ac:dyDescent="0.25">
      <c r="A102" s="21">
        <v>5</v>
      </c>
    </row>
    <row r="103" spans="1:1" x14ac:dyDescent="0.25">
      <c r="A103" s="17" t="s">
        <v>36</v>
      </c>
    </row>
    <row r="104" spans="1:1" x14ac:dyDescent="0.25">
      <c r="A104" s="18">
        <v>4</v>
      </c>
    </row>
    <row r="105" spans="1:1" x14ac:dyDescent="0.25">
      <c r="A105" s="19" t="s">
        <v>18</v>
      </c>
    </row>
    <row r="106" spans="1:1" x14ac:dyDescent="0.25">
      <c r="A106" s="20" t="s">
        <v>37</v>
      </c>
    </row>
    <row r="107" spans="1:1" x14ac:dyDescent="0.25">
      <c r="A107" s="21">
        <v>3</v>
      </c>
    </row>
    <row r="108" spans="1:1" x14ac:dyDescent="0.25">
      <c r="A108" s="16" t="s">
        <v>66</v>
      </c>
    </row>
    <row r="109" spans="1:1" x14ac:dyDescent="0.25">
      <c r="A109" s="17" t="s">
        <v>32</v>
      </c>
    </row>
    <row r="110" spans="1:1" x14ac:dyDescent="0.25">
      <c r="A110" s="18">
        <v>1</v>
      </c>
    </row>
    <row r="111" spans="1:1" x14ac:dyDescent="0.25">
      <c r="A111" s="19" t="s">
        <v>18</v>
      </c>
    </row>
    <row r="112" spans="1:1" x14ac:dyDescent="0.25">
      <c r="A112" s="20" t="s">
        <v>33</v>
      </c>
    </row>
    <row r="113" spans="1:1" x14ac:dyDescent="0.25">
      <c r="A113" s="21">
        <v>5</v>
      </c>
    </row>
    <row r="114" spans="1:1" x14ac:dyDescent="0.25">
      <c r="A114" s="16" t="s">
        <v>67</v>
      </c>
    </row>
    <row r="115" spans="1:1" x14ac:dyDescent="0.25">
      <c r="A115" s="17" t="s">
        <v>38</v>
      </c>
    </row>
    <row r="116" spans="1:1" x14ac:dyDescent="0.25">
      <c r="A116" s="18">
        <v>3</v>
      </c>
    </row>
    <row r="117" spans="1:1" x14ac:dyDescent="0.25">
      <c r="A117" s="19" t="s">
        <v>18</v>
      </c>
    </row>
    <row r="118" spans="1:1" x14ac:dyDescent="0.25">
      <c r="A118" s="20" t="s">
        <v>39</v>
      </c>
    </row>
    <row r="119" spans="1:1" x14ac:dyDescent="0.25">
      <c r="A119" s="21">
        <v>4</v>
      </c>
    </row>
    <row r="120" spans="1:1" x14ac:dyDescent="0.25">
      <c r="A120" s="17" t="s">
        <v>34</v>
      </c>
    </row>
    <row r="121" spans="1:1" x14ac:dyDescent="0.25">
      <c r="A121" s="18">
        <v>5</v>
      </c>
    </row>
    <row r="122" spans="1:1" x14ac:dyDescent="0.25">
      <c r="A122" s="19" t="s">
        <v>15</v>
      </c>
    </row>
    <row r="123" spans="1:1" x14ac:dyDescent="0.25">
      <c r="A123" s="20" t="s">
        <v>35</v>
      </c>
    </row>
    <row r="124" spans="1:1" x14ac:dyDescent="0.25">
      <c r="A124" s="21">
        <v>4</v>
      </c>
    </row>
    <row r="125" spans="1:1" x14ac:dyDescent="0.25">
      <c r="A125" s="15" t="s">
        <v>61</v>
      </c>
    </row>
    <row r="126" spans="1:1" x14ac:dyDescent="0.25">
      <c r="A126" s="16" t="s">
        <v>66</v>
      </c>
    </row>
    <row r="127" spans="1:1" x14ac:dyDescent="0.25">
      <c r="A127" s="17" t="s">
        <v>40</v>
      </c>
    </row>
    <row r="128" spans="1:1" x14ac:dyDescent="0.25">
      <c r="A128" s="18">
        <v>4</v>
      </c>
    </row>
    <row r="129" spans="1:1" x14ac:dyDescent="0.25">
      <c r="A129" s="19" t="s">
        <v>15</v>
      </c>
    </row>
    <row r="130" spans="1:1" x14ac:dyDescent="0.25">
      <c r="A130" s="20" t="s">
        <v>41</v>
      </c>
    </row>
    <row r="131" spans="1:1" x14ac:dyDescent="0.25">
      <c r="A131" s="21">
        <v>1</v>
      </c>
    </row>
    <row r="132" spans="1:1" x14ac:dyDescent="0.25">
      <c r="A132" s="16" t="s">
        <v>67</v>
      </c>
    </row>
    <row r="133" spans="1:1" x14ac:dyDescent="0.25">
      <c r="A133" s="17" t="s">
        <v>17</v>
      </c>
    </row>
    <row r="134" spans="1:1" x14ac:dyDescent="0.25">
      <c r="A134" s="18">
        <v>5</v>
      </c>
    </row>
    <row r="135" spans="1:1" x14ac:dyDescent="0.25">
      <c r="A135" s="19" t="s">
        <v>18</v>
      </c>
    </row>
    <row r="136" spans="1:1" x14ac:dyDescent="0.25">
      <c r="A136" s="20" t="s">
        <v>19</v>
      </c>
    </row>
    <row r="137" spans="1:1" x14ac:dyDescent="0.25">
      <c r="A137" s="21">
        <v>0</v>
      </c>
    </row>
    <row r="138" spans="1:1" x14ac:dyDescent="0.25">
      <c r="A138" s="17" t="s">
        <v>46</v>
      </c>
    </row>
    <row r="139" spans="1:1" x14ac:dyDescent="0.25">
      <c r="A139" s="18">
        <v>0</v>
      </c>
    </row>
    <row r="140" spans="1:1" x14ac:dyDescent="0.25">
      <c r="A140" s="19" t="s">
        <v>15</v>
      </c>
    </row>
    <row r="141" spans="1:1" x14ac:dyDescent="0.25">
      <c r="A141" s="20" t="s">
        <v>47</v>
      </c>
    </row>
    <row r="142" spans="1:1" x14ac:dyDescent="0.25">
      <c r="A142" s="21">
        <v>0</v>
      </c>
    </row>
    <row r="143" spans="1:1" x14ac:dyDescent="0.25">
      <c r="A143" s="15" t="s">
        <v>62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Отели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2016-11-28T14:41:08Z</dcterms:created>
  <dcterms:modified xsi:type="dcterms:W3CDTF">2016-11-28T15:29:29Z</dcterms:modified>
</cp:coreProperties>
</file>