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C:\Users\popov.y\Downloads\"/>
    </mc:Choice>
  </mc:AlternateContent>
  <bookViews>
    <workbookView xWindow="120" yWindow="120" windowWidth="9720" windowHeight="7320"/>
  </bookViews>
  <sheets>
    <sheet name="Лист4" sheetId="6" r:id="rId1"/>
    <sheet name="Лист3" sheetId="3" r:id="rId2"/>
  </sheets>
  <definedNames>
    <definedName name="_xlnm._FilterDatabase" localSheetId="0" hidden="1">Лист4!$A$1:$C$24</definedName>
  </definedNames>
  <calcPr calcId="162913"/>
  <pivotCaches>
    <pivotCache cacheId="13" r:id="rId3"/>
    <pivotCache cacheId="19" r:id="rId4"/>
  </pivotCaches>
</workbook>
</file>

<file path=xl/calcChain.xml><?xml version="1.0" encoding="utf-8"?>
<calcChain xmlns="http://schemas.openxmlformats.org/spreadsheetml/2006/main">
  <c r="F3" i="6" l="1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" i="6"/>
  <c r="E3" i="6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" i="6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" i="6"/>
  <c r="D3" i="6"/>
  <c r="N3" i="3"/>
  <c r="O3" i="3"/>
  <c r="P3" i="3"/>
  <c r="Q3" i="3"/>
  <c r="N4" i="3"/>
  <c r="O4" i="3"/>
  <c r="P4" i="3"/>
  <c r="Q4" i="3"/>
  <c r="N5" i="3"/>
  <c r="O5" i="3"/>
  <c r="P5" i="3"/>
  <c r="Q5" i="3"/>
  <c r="N6" i="3"/>
  <c r="O6" i="3"/>
  <c r="P6" i="3"/>
  <c r="Q6" i="3"/>
  <c r="N7" i="3"/>
  <c r="O7" i="3"/>
  <c r="P7" i="3"/>
  <c r="Q7" i="3"/>
  <c r="N8" i="3"/>
  <c r="O8" i="3"/>
  <c r="P8" i="3"/>
  <c r="Q8" i="3"/>
  <c r="N9" i="3"/>
  <c r="O9" i="3"/>
  <c r="P9" i="3"/>
  <c r="Q9" i="3"/>
  <c r="N10" i="3"/>
  <c r="O10" i="3"/>
  <c r="P10" i="3"/>
  <c r="Q10" i="3"/>
  <c r="N11" i="3"/>
  <c r="O11" i="3"/>
  <c r="P11" i="3"/>
  <c r="Q11" i="3"/>
  <c r="N12" i="3"/>
  <c r="O12" i="3"/>
  <c r="P12" i="3"/>
  <c r="Q12" i="3"/>
  <c r="O2" i="3"/>
  <c r="P2" i="3"/>
  <c r="Q2" i="3"/>
  <c r="N2" i="3"/>
</calcChain>
</file>

<file path=xl/sharedStrings.xml><?xml version="1.0" encoding="utf-8"?>
<sst xmlns="http://schemas.openxmlformats.org/spreadsheetml/2006/main" count="95" uniqueCount="25">
  <si>
    <t>КЦ.612.016-05</t>
  </si>
  <si>
    <t>КЦ.612.</t>
  </si>
  <si>
    <t>3012.023</t>
  </si>
  <si>
    <t>3012.027</t>
  </si>
  <si>
    <t>3016.044</t>
  </si>
  <si>
    <t>3031.082-01</t>
  </si>
  <si>
    <t>3031.082-03</t>
  </si>
  <si>
    <t>3036.116</t>
  </si>
  <si>
    <t>КМРЗ-1а-III-10/2000У3</t>
  </si>
  <si>
    <t>КМРЗБП-1а-III-10/2000У3</t>
  </si>
  <si>
    <t>ОБРАЗЕЦ</t>
  </si>
  <si>
    <t>Направление</t>
  </si>
  <si>
    <t>Группа</t>
  </si>
  <si>
    <t>код</t>
  </si>
  <si>
    <t>количество</t>
  </si>
  <si>
    <t>Общий итог</t>
  </si>
  <si>
    <t>Сумма по полю количество</t>
  </si>
  <si>
    <t>Код</t>
  </si>
  <si>
    <t>Значения</t>
  </si>
  <si>
    <t>тип</t>
  </si>
  <si>
    <t>Напр</t>
  </si>
  <si>
    <t>Проверка</t>
  </si>
  <si>
    <t>Количество</t>
  </si>
  <si>
    <t>Сумма по полю Количество</t>
  </si>
  <si>
    <t>ЛОЖЬ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</si>
</sst>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sz val="10"/>
      <name val="Arial Cyr"/>
      <charset val="204"/>
    </font>
    <font>
      <sz val="9"/>
      <name val="Arial Cyr"/>
      <charset val="204"/>
    </font>
    <font>
      <b/>
      <sz val="9"/>
      <name val="Arial Cyr"/>
      <charset val="204"/>
    </font>
    <font>
      <sz val="10"/>
      <color rgb="FFFF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1" xfId="1" applyFont="1" applyFill="1" applyBorder="1"/>
    <xf numFmtId="0" fontId="3" fillId="2" borderId="2" xfId="1" applyFont="1" applyFill="1" applyBorder="1" applyAlignment="1">
      <alignment horizontal="center" textRotation="90"/>
    </xf>
    <xf numFmtId="0" fontId="2" fillId="2" borderId="2" xfId="1" applyFont="1" applyFill="1" applyBorder="1" applyAlignment="1">
      <alignment horizontal="center" textRotation="90"/>
    </xf>
    <xf numFmtId="0" fontId="1" fillId="0" borderId="1" xfId="1" applyFill="1" applyBorder="1"/>
    <xf numFmtId="0" fontId="1" fillId="0" borderId="3" xfId="1" applyFill="1" applyBorder="1" applyAlignment="1">
      <alignment horizontal="center"/>
    </xf>
    <xf numFmtId="0" fontId="1" fillId="0" borderId="1" xfId="1" applyFill="1" applyBorder="1" applyAlignment="1">
      <alignment horizontal="center"/>
    </xf>
    <xf numFmtId="0" fontId="4" fillId="0" borderId="0" xfId="0" applyFont="1"/>
    <xf numFmtId="0" fontId="0" fillId="3" borderId="0" xfId="0" applyFill="1"/>
    <xf numFmtId="0" fontId="0" fillId="4" borderId="0" xfId="0" applyFill="1"/>
    <xf numFmtId="0" fontId="0" fillId="4" borderId="0" xfId="0" applyFill="1" applyAlignment="1">
      <alignment textRotation="90"/>
    </xf>
    <xf numFmtId="0" fontId="0" fillId="4" borderId="0" xfId="0" applyNumberFormat="1" applyFill="1"/>
    <xf numFmtId="0" fontId="0" fillId="2" borderId="1" xfId="0" applyFill="1" applyBorder="1"/>
    <xf numFmtId="0" fontId="0" fillId="0" borderId="1" xfId="0" applyBorder="1"/>
    <xf numFmtId="0" fontId="0" fillId="2" borderId="4" xfId="0" applyFill="1" applyBorder="1"/>
    <xf numFmtId="0" fontId="0" fillId="0" borderId="0" xfId="0" pivotButton="1"/>
    <xf numFmtId="0" fontId="0" fillId="0" borderId="0" xfId="0" applyNumberFormat="1"/>
  </cellXfs>
  <cellStyles count="2">
    <cellStyle name="Обычный" xfId="0" builtinId="0"/>
    <cellStyle name="Обычный 2" xfId="1"/>
  </cellStyles>
  <dxfs count="12">
    <dxf>
      <fill>
        <patternFill>
          <bgColor theme="4" tint="0.79998168889431442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alignment textRotation="9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Попов Ярослав" refreshedDate="42699.420095023146" createdVersion="1" refreshedVersion="4" recordCount="12" upgradeOnRefresh="1">
  <cacheSource type="worksheet">
    <worksheetSource ref="N1:Q13" sheet="Лист3"/>
  </cacheSource>
  <cacheFields count="4">
    <cacheField name="Направление" numFmtId="0">
      <sharedItems containsBlank="1"/>
    </cacheField>
    <cacheField name="Группа" numFmtId="0">
      <sharedItems containsBlank="1" count="4">
        <s v="КМРЗ-1а-III-10/2000У3"/>
        <s v=""/>
        <s v="КМРЗБП-1а-III-10/2000У3"/>
        <m/>
      </sharedItems>
    </cacheField>
    <cacheField name="код" numFmtId="0">
      <sharedItems containsBlank="1" count="8">
        <s v="3012.023"/>
        <s v="3012.027"/>
        <s v="3031.082-01"/>
        <s v="3031.082-03"/>
        <s v="3036.116"/>
        <s v=""/>
        <s v="3016.044"/>
        <m/>
      </sharedItems>
    </cacheField>
    <cacheField name="количество" numFmtId="0">
      <sharedItems containsBlank="1" containsMixedTypes="1" containsNumber="1" containsInteger="1" minValue="2" maxValue="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Попов Ярослав" refreshedDate="42699.441950462962" createdVersion="6" refreshedVersion="6" minRefreshableVersion="3" recordCount="25">
  <cacheSource type="worksheet">
    <worksheetSource ref="A1:F26" sheet="Лист4"/>
  </cacheSource>
  <cacheFields count="6">
    <cacheField name="тип" numFmtId="0">
      <sharedItems containsBlank="1" count="5">
        <s v="КЦ.612."/>
        <s v="КМРЗ-1а-III-10/2000У3"/>
        <s v="КЦ.612.016-05"/>
        <s v="КМРЗБП-1а-III-10/2000У3"/>
        <m/>
      </sharedItems>
    </cacheField>
    <cacheField name="Код" numFmtId="0">
      <sharedItems containsBlank="1" containsMixedTypes="1" containsNumber="1" minValue="3012.0230000000001" maxValue="3036.116" count="7">
        <n v="3012.0230000000001"/>
        <n v="3012.027"/>
        <n v="3016.0439999999999"/>
        <s v="3031.082-01"/>
        <s v="3031.082-03"/>
        <n v="3036.116"/>
        <m/>
      </sharedItems>
    </cacheField>
    <cacheField name="Значения2" numFmtId="0">
      <sharedItems containsString="0" containsBlank="1" containsNumber="1" containsInteger="1" minValue="2" maxValue="8"/>
    </cacheField>
    <cacheField name="Напр" numFmtId="0">
      <sharedItems containsBlank="1" count="3">
        <s v="КЦ.612."/>
        <s v="КЦ.612.016-05"/>
        <m/>
      </sharedItems>
    </cacheField>
    <cacheField name="Проверка" numFmtId="0">
      <sharedItems containsBlank="1" count="3">
        <b v="1"/>
        <b v="0"/>
        <m/>
      </sharedItems>
    </cacheField>
    <cacheField name="Количество" numFmtId="0">
      <sharedItems containsString="0" containsBlank="1" containsNumber="1" containsInteger="1" minValue="0" maxValue="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">
  <r>
    <s v="КЦ.612."/>
    <x v="0"/>
    <x v="0"/>
    <n v="4"/>
  </r>
  <r>
    <s v="КЦ.612."/>
    <x v="0"/>
    <x v="1"/>
    <n v="2"/>
  </r>
  <r>
    <s v="КЦ.612."/>
    <x v="0"/>
    <x v="2"/>
    <n v="3"/>
  </r>
  <r>
    <s v="КЦ.612."/>
    <x v="0"/>
    <x v="3"/>
    <n v="3"/>
  </r>
  <r>
    <s v="КЦ.612."/>
    <x v="0"/>
    <x v="4"/>
    <n v="2"/>
  </r>
  <r>
    <s v=""/>
    <x v="1"/>
    <x v="5"/>
    <s v=""/>
  </r>
  <r>
    <s v="КЦ.612.016-05"/>
    <x v="2"/>
    <x v="0"/>
    <n v="8"/>
  </r>
  <r>
    <s v="КЦ.612.016-05"/>
    <x v="2"/>
    <x v="1"/>
    <n v="3"/>
  </r>
  <r>
    <s v="КЦ.612.016-05"/>
    <x v="2"/>
    <x v="6"/>
    <n v="5"/>
  </r>
  <r>
    <s v="КЦ.612.016-05"/>
    <x v="2"/>
    <x v="3"/>
    <n v="2"/>
  </r>
  <r>
    <s v="КЦ.612.016-05"/>
    <x v="2"/>
    <x v="4"/>
    <n v="2"/>
  </r>
  <r>
    <m/>
    <x v="3"/>
    <x v="7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5">
  <r>
    <x v="0"/>
    <x v="0"/>
    <n v="4"/>
    <x v="0"/>
    <x v="0"/>
    <n v="4"/>
  </r>
  <r>
    <x v="1"/>
    <x v="0"/>
    <m/>
    <x v="0"/>
    <x v="1"/>
    <n v="4"/>
  </r>
  <r>
    <x v="2"/>
    <x v="0"/>
    <n v="8"/>
    <x v="1"/>
    <x v="0"/>
    <n v="8"/>
  </r>
  <r>
    <x v="3"/>
    <x v="0"/>
    <m/>
    <x v="1"/>
    <x v="1"/>
    <n v="8"/>
  </r>
  <r>
    <x v="0"/>
    <x v="1"/>
    <n v="2"/>
    <x v="0"/>
    <x v="0"/>
    <n v="2"/>
  </r>
  <r>
    <x v="1"/>
    <x v="1"/>
    <m/>
    <x v="0"/>
    <x v="1"/>
    <n v="2"/>
  </r>
  <r>
    <x v="2"/>
    <x v="1"/>
    <n v="3"/>
    <x v="1"/>
    <x v="0"/>
    <n v="3"/>
  </r>
  <r>
    <x v="3"/>
    <x v="1"/>
    <m/>
    <x v="1"/>
    <x v="1"/>
    <n v="3"/>
  </r>
  <r>
    <x v="0"/>
    <x v="2"/>
    <m/>
    <x v="0"/>
    <x v="0"/>
    <n v="0"/>
  </r>
  <r>
    <x v="1"/>
    <x v="2"/>
    <m/>
    <x v="0"/>
    <x v="1"/>
    <n v="0"/>
  </r>
  <r>
    <x v="2"/>
    <x v="2"/>
    <n v="5"/>
    <x v="1"/>
    <x v="0"/>
    <n v="5"/>
  </r>
  <r>
    <x v="3"/>
    <x v="2"/>
    <m/>
    <x v="1"/>
    <x v="1"/>
    <n v="5"/>
  </r>
  <r>
    <x v="0"/>
    <x v="3"/>
    <n v="3"/>
    <x v="0"/>
    <x v="0"/>
    <n v="3"/>
  </r>
  <r>
    <x v="1"/>
    <x v="3"/>
    <m/>
    <x v="0"/>
    <x v="1"/>
    <n v="3"/>
  </r>
  <r>
    <x v="2"/>
    <x v="3"/>
    <m/>
    <x v="1"/>
    <x v="0"/>
    <n v="0"/>
  </r>
  <r>
    <x v="3"/>
    <x v="3"/>
    <m/>
    <x v="1"/>
    <x v="1"/>
    <n v="0"/>
  </r>
  <r>
    <x v="0"/>
    <x v="4"/>
    <n v="3"/>
    <x v="0"/>
    <x v="0"/>
    <n v="3"/>
  </r>
  <r>
    <x v="1"/>
    <x v="4"/>
    <m/>
    <x v="0"/>
    <x v="1"/>
    <n v="3"/>
  </r>
  <r>
    <x v="2"/>
    <x v="4"/>
    <n v="2"/>
    <x v="1"/>
    <x v="0"/>
    <n v="2"/>
  </r>
  <r>
    <x v="3"/>
    <x v="4"/>
    <m/>
    <x v="1"/>
    <x v="1"/>
    <n v="2"/>
  </r>
  <r>
    <x v="0"/>
    <x v="5"/>
    <n v="2"/>
    <x v="0"/>
    <x v="0"/>
    <n v="2"/>
  </r>
  <r>
    <x v="1"/>
    <x v="5"/>
    <m/>
    <x v="0"/>
    <x v="1"/>
    <n v="2"/>
  </r>
  <r>
    <x v="2"/>
    <x v="5"/>
    <n v="2"/>
    <x v="1"/>
    <x v="0"/>
    <n v="2"/>
  </r>
  <r>
    <x v="3"/>
    <x v="5"/>
    <m/>
    <x v="1"/>
    <x v="1"/>
    <n v="2"/>
  </r>
  <r>
    <x v="4"/>
    <x v="6"/>
    <m/>
    <x v="2"/>
    <x v="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2" cacheId="19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compact="0" compactData="0" multipleFieldFilters="0">
  <location ref="H3:K14" firstHeaderRow="1" firstDataRow="1" firstDataCol="3" rowPageCount="1" colPageCount="1"/>
  <pivotFields count="6">
    <pivotField axis="axisRow" compact="0" outline="0" showAll="0" defaultSubtotal="0">
      <items count="5">
        <item x="1"/>
        <item x="3"/>
        <item x="0"/>
        <item x="2"/>
        <item x="4"/>
      </items>
    </pivotField>
    <pivotField axis="axisRow" compact="0" outline="0" showAll="0" measureFilter="1">
      <items count="8">
        <item x="0"/>
        <item x="1"/>
        <item x="2"/>
        <item x="5"/>
        <item x="3"/>
        <item x="4"/>
        <item x="6"/>
        <item t="default"/>
      </items>
    </pivotField>
    <pivotField compact="0" outline="0" showAll="0"/>
    <pivotField axis="axisRow" compact="0" outline="0" showAll="0" defaultSubtotal="0">
      <items count="3">
        <item x="0"/>
        <item x="1"/>
        <item x="2"/>
      </items>
    </pivotField>
    <pivotField axis="axisPage" compact="0" outline="0" showAll="0">
      <items count="4">
        <item x="1"/>
        <item x="0"/>
        <item x="2"/>
        <item t="default"/>
      </items>
    </pivotField>
    <pivotField dataField="1" compact="0" outline="0" showAll="0"/>
  </pivotFields>
  <rowFields count="3">
    <field x="3"/>
    <field x="0"/>
    <field x="1"/>
  </rowFields>
  <rowItems count="11">
    <i>
      <x/>
      <x/>
      <x/>
    </i>
    <i r="2">
      <x v="1"/>
    </i>
    <i r="2">
      <x v="3"/>
    </i>
    <i r="2">
      <x v="4"/>
    </i>
    <i r="2">
      <x v="5"/>
    </i>
    <i>
      <x v="1"/>
      <x v="1"/>
      <x/>
    </i>
    <i r="2">
      <x v="1"/>
    </i>
    <i r="2">
      <x v="2"/>
    </i>
    <i r="2">
      <x v="3"/>
    </i>
    <i r="2">
      <x v="5"/>
    </i>
    <i t="grand">
      <x/>
    </i>
  </rowItems>
  <colItems count="1">
    <i/>
  </colItems>
  <pageFields count="1">
    <pageField fld="4" item="0" hier="-1"/>
  </pageFields>
  <dataFields count="1">
    <dataField name="Сумма по полю Количество" fld="5" baseField="0" baseItem="0"/>
  </dataFields>
  <pivotTableStyleInfo name="PivotStyleLight16" showRowHeaders="1" showColHeaders="1" showRowStripes="0" showColStripes="0" showLastColumn="1"/>
  <filters count="1">
    <filter fld="1" type="valueGreaterThan" evalOrder="-1" id="1" iMeasureFld="0">
      <autoFilter ref="A1">
        <filterColumn colId="0">
          <customFilters>
            <customFilter operator="greaterThan" val="0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Сводная таблица1" cacheId="13" dataOnRows="1" applyNumberFormats="0" applyBorderFormats="0" applyFontFormats="0" applyPatternFormats="0" applyAlignmentFormats="0" applyWidthHeightFormats="1" dataCaption="Данные" updatedVersion="6" showMemberPropertyTips="0" useAutoFormatting="1" itemPrintTitles="1" createdVersion="1" indent="0" compact="0" compactData="0" gridDropZones="1">
  <location ref="N14:Q22" firstHeaderRow="1" firstDataRow="2" firstDataCol="1"/>
  <pivotFields count="4">
    <pivotField compact="0" outline="0" subtotalTop="0" showAll="0" includeNewItemsInFilter="1"/>
    <pivotField axis="axisCol" compact="0" outline="0" subtotalTop="0" showAll="0" includeNewItemsInFilter="1">
      <items count="5">
        <item h="1" x="1"/>
        <item x="0"/>
        <item x="2"/>
        <item h="1" x="3"/>
        <item t="default"/>
      </items>
    </pivotField>
    <pivotField axis="axisRow" compact="0" outline="0" subtotalTop="0" showAll="0" includeNewItemsInFilter="1">
      <items count="9">
        <item x="5"/>
        <item x="0"/>
        <item x="1"/>
        <item x="6"/>
        <item x="2"/>
        <item x="3"/>
        <item x="4"/>
        <item x="7"/>
        <item t="default"/>
      </items>
    </pivotField>
    <pivotField dataField="1" compact="0" outline="0" subtotalTop="0" showAll="0" includeNewItemsInFilter="1"/>
  </pivotFields>
  <rowFields count="1">
    <field x="2"/>
  </rowFields>
  <rowItems count="7"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1"/>
  </colFields>
  <colItems count="3">
    <i>
      <x v="1"/>
    </i>
    <i>
      <x v="2"/>
    </i>
    <i t="grand">
      <x/>
    </i>
  </colItems>
  <dataFields count="1">
    <dataField name="Сумма по полю количество" fld="3" baseField="0" baseItem="0"/>
  </dataFields>
  <formats count="12">
    <format dxfId="11">
      <pivotArea dataOnly="0" labelOnly="1" outline="0" fieldPosition="0">
        <references count="1">
          <reference field="1" count="2">
            <x v="1"/>
            <x v="2"/>
          </reference>
        </references>
      </pivotArea>
    </format>
    <format dxfId="10">
      <pivotArea type="all" dataOnly="0" outline="0" fieldPosition="0"/>
    </format>
    <format dxfId="9">
      <pivotArea outline="0" fieldPosition="0"/>
    </format>
    <format dxfId="8">
      <pivotArea type="origin" dataOnly="0" labelOnly="1" outline="0" fieldPosition="0"/>
    </format>
    <format dxfId="7">
      <pivotArea field="1" type="button" dataOnly="0" labelOnly="1" outline="0" axis="axisCol" fieldPosition="0"/>
    </format>
    <format dxfId="6">
      <pivotArea type="topRight" dataOnly="0" labelOnly="1" outline="0" fieldPosition="0"/>
    </format>
    <format dxfId="5">
      <pivotArea field="2" type="button" dataOnly="0" labelOnly="1" outline="0" axis="axisRow" fieldPosition="0"/>
    </format>
    <format dxfId="4">
      <pivotArea dataOnly="0" labelOnly="1" outline="0" fieldPosition="0">
        <references count="1">
          <reference field="2" count="6">
            <x v="1"/>
            <x v="2"/>
            <x v="3"/>
            <x v="4"/>
            <x v="5"/>
            <x v="6"/>
          </reference>
        </references>
      </pivotArea>
    </format>
    <format dxfId="3">
      <pivotArea dataOnly="0" labelOnly="1" grandRow="1" outline="0" fieldPosition="0"/>
    </format>
    <format dxfId="2">
      <pivotArea dataOnly="0" labelOnly="1" outline="0" fieldPosition="0">
        <references count="1">
          <reference field="1" count="0"/>
        </references>
      </pivotArea>
    </format>
    <format dxfId="1">
      <pivotArea dataOnly="0" labelOnly="1" grandCol="1" outline="0" fieldPosition="0"/>
    </format>
    <format dxfId="0">
      <pivotArea type="all" dataOnly="0" outline="0" fieldPosition="0"/>
    </format>
  </formats>
  <pivotTableStyleInfo name="PivotStyleLight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J17" sqref="J17"/>
    </sheetView>
  </sheetViews>
  <sheetFormatPr defaultRowHeight="12.75" x14ac:dyDescent="0.2"/>
  <cols>
    <col min="1" max="1" width="22.85546875" bestFit="1" customWidth="1"/>
    <col min="2" max="2" width="11.140625" bestFit="1" customWidth="1"/>
    <col min="4" max="4" width="20" customWidth="1"/>
    <col min="6" max="6" width="10.85546875" bestFit="1" customWidth="1"/>
    <col min="8" max="8" width="27.85546875" bestFit="1" customWidth="1"/>
    <col min="9" max="9" width="27.5703125" customWidth="1"/>
    <col min="10" max="10" width="11.140625" customWidth="1"/>
    <col min="11" max="11" width="27.5703125" bestFit="1" customWidth="1"/>
    <col min="12" max="12" width="14" bestFit="1" customWidth="1"/>
    <col min="13" max="13" width="11.140625" bestFit="1" customWidth="1"/>
  </cols>
  <sheetData>
    <row r="1" spans="1:11" x14ac:dyDescent="0.2">
      <c r="A1" s="12" t="s">
        <v>19</v>
      </c>
      <c r="B1" s="12" t="s">
        <v>17</v>
      </c>
      <c r="C1" s="12" t="s">
        <v>18</v>
      </c>
      <c r="D1" t="s">
        <v>20</v>
      </c>
      <c r="E1" s="14" t="s">
        <v>21</v>
      </c>
      <c r="F1" s="14" t="s">
        <v>22</v>
      </c>
      <c r="H1" s="15" t="s">
        <v>21</v>
      </c>
      <c r="I1" t="s">
        <v>24</v>
      </c>
    </row>
    <row r="2" spans="1:11" x14ac:dyDescent="0.2">
      <c r="A2" s="13" t="s">
        <v>1</v>
      </c>
      <c r="B2" s="13">
        <v>3012.0230000000001</v>
      </c>
      <c r="C2" s="13">
        <v>4</v>
      </c>
      <c r="D2" t="str">
        <f>IF(LEFT(A2,2)="КЦ",A2,D1)</f>
        <v>КЦ.612.</v>
      </c>
      <c r="E2" t="b">
        <f>D2=A2</f>
        <v>1</v>
      </c>
      <c r="F2">
        <f>IF(E2,C2,F1)</f>
        <v>4</v>
      </c>
    </row>
    <row r="3" spans="1:11" x14ac:dyDescent="0.2">
      <c r="A3" s="13" t="s">
        <v>8</v>
      </c>
      <c r="B3" s="13">
        <v>3012.0230000000001</v>
      </c>
      <c r="C3" s="13"/>
      <c r="D3" t="str">
        <f t="shared" ref="D3:D25" si="0">IF(LEFT(A3,2)="КЦ",A3,D2)</f>
        <v>КЦ.612.</v>
      </c>
      <c r="E3" t="b">
        <f t="shared" ref="E3:E25" si="1">D3=A3</f>
        <v>0</v>
      </c>
      <c r="F3">
        <f t="shared" ref="F3:F25" si="2">IF(E3,C3,F2)</f>
        <v>4</v>
      </c>
      <c r="H3" s="15" t="s">
        <v>20</v>
      </c>
      <c r="I3" s="15" t="s">
        <v>19</v>
      </c>
      <c r="J3" s="15" t="s">
        <v>17</v>
      </c>
      <c r="K3" t="s">
        <v>23</v>
      </c>
    </row>
    <row r="4" spans="1:11" x14ac:dyDescent="0.2">
      <c r="A4" s="13" t="s">
        <v>0</v>
      </c>
      <c r="B4" s="13">
        <v>3012.0230000000001</v>
      </c>
      <c r="C4" s="13">
        <v>8</v>
      </c>
      <c r="D4" t="str">
        <f t="shared" si="0"/>
        <v>КЦ.612.016-05</v>
      </c>
      <c r="E4" t="b">
        <f t="shared" si="1"/>
        <v>1</v>
      </c>
      <c r="F4">
        <f t="shared" si="2"/>
        <v>8</v>
      </c>
      <c r="H4" t="s">
        <v>1</v>
      </c>
      <c r="I4" t="s">
        <v>8</v>
      </c>
      <c r="J4">
        <v>3012.0230000000001</v>
      </c>
      <c r="K4" s="16">
        <v>4</v>
      </c>
    </row>
    <row r="5" spans="1:11" x14ac:dyDescent="0.2">
      <c r="A5" s="13" t="s">
        <v>9</v>
      </c>
      <c r="B5" s="13">
        <v>3012.0230000000001</v>
      </c>
      <c r="C5" s="13"/>
      <c r="D5" t="str">
        <f t="shared" si="0"/>
        <v>КЦ.612.016-05</v>
      </c>
      <c r="E5" t="b">
        <f t="shared" si="1"/>
        <v>0</v>
      </c>
      <c r="F5">
        <f t="shared" si="2"/>
        <v>8</v>
      </c>
      <c r="J5">
        <v>3012.027</v>
      </c>
      <c r="K5" s="16">
        <v>2</v>
      </c>
    </row>
    <row r="6" spans="1:11" x14ac:dyDescent="0.2">
      <c r="A6" s="13" t="s">
        <v>1</v>
      </c>
      <c r="B6" s="13">
        <v>3012.027</v>
      </c>
      <c r="C6" s="13">
        <v>2</v>
      </c>
      <c r="D6" t="str">
        <f t="shared" si="0"/>
        <v>КЦ.612.</v>
      </c>
      <c r="E6" t="b">
        <f t="shared" si="1"/>
        <v>1</v>
      </c>
      <c r="F6">
        <f t="shared" si="2"/>
        <v>2</v>
      </c>
      <c r="J6">
        <v>3036.116</v>
      </c>
      <c r="K6" s="16">
        <v>2</v>
      </c>
    </row>
    <row r="7" spans="1:11" x14ac:dyDescent="0.2">
      <c r="A7" s="13" t="s">
        <v>8</v>
      </c>
      <c r="B7" s="13">
        <v>3012.027</v>
      </c>
      <c r="C7" s="13"/>
      <c r="D7" t="str">
        <f t="shared" si="0"/>
        <v>КЦ.612.</v>
      </c>
      <c r="E7" t="b">
        <f t="shared" si="1"/>
        <v>0</v>
      </c>
      <c r="F7">
        <f t="shared" si="2"/>
        <v>2</v>
      </c>
      <c r="J7" t="s">
        <v>5</v>
      </c>
      <c r="K7" s="16">
        <v>3</v>
      </c>
    </row>
    <row r="8" spans="1:11" x14ac:dyDescent="0.2">
      <c r="A8" s="13" t="s">
        <v>0</v>
      </c>
      <c r="B8" s="13">
        <v>3012.027</v>
      </c>
      <c r="C8" s="13">
        <v>3</v>
      </c>
      <c r="D8" t="str">
        <f t="shared" si="0"/>
        <v>КЦ.612.016-05</v>
      </c>
      <c r="E8" t="b">
        <f t="shared" si="1"/>
        <v>1</v>
      </c>
      <c r="F8">
        <f t="shared" si="2"/>
        <v>3</v>
      </c>
      <c r="J8" t="s">
        <v>6</v>
      </c>
      <c r="K8" s="16">
        <v>3</v>
      </c>
    </row>
    <row r="9" spans="1:11" x14ac:dyDescent="0.2">
      <c r="A9" s="13" t="s">
        <v>9</v>
      </c>
      <c r="B9" s="13">
        <v>3012.027</v>
      </c>
      <c r="C9" s="13"/>
      <c r="D9" t="str">
        <f t="shared" si="0"/>
        <v>КЦ.612.016-05</v>
      </c>
      <c r="E9" t="b">
        <f t="shared" si="1"/>
        <v>0</v>
      </c>
      <c r="F9">
        <f t="shared" si="2"/>
        <v>3</v>
      </c>
      <c r="H9" t="s">
        <v>0</v>
      </c>
      <c r="I9" t="s">
        <v>9</v>
      </c>
      <c r="J9">
        <v>3012.0230000000001</v>
      </c>
      <c r="K9" s="16">
        <v>8</v>
      </c>
    </row>
    <row r="10" spans="1:11" x14ac:dyDescent="0.2">
      <c r="A10" s="13" t="s">
        <v>1</v>
      </c>
      <c r="B10" s="13">
        <v>3016.0439999999999</v>
      </c>
      <c r="C10" s="13"/>
      <c r="D10" t="str">
        <f t="shared" si="0"/>
        <v>КЦ.612.</v>
      </c>
      <c r="E10" t="b">
        <f t="shared" si="1"/>
        <v>1</v>
      </c>
      <c r="F10">
        <f t="shared" si="2"/>
        <v>0</v>
      </c>
      <c r="J10">
        <v>3012.027</v>
      </c>
      <c r="K10" s="16">
        <v>3</v>
      </c>
    </row>
    <row r="11" spans="1:11" x14ac:dyDescent="0.2">
      <c r="A11" s="13" t="s">
        <v>8</v>
      </c>
      <c r="B11" s="13">
        <v>3016.0439999999999</v>
      </c>
      <c r="C11" s="13"/>
      <c r="D11" t="str">
        <f t="shared" si="0"/>
        <v>КЦ.612.</v>
      </c>
      <c r="E11" t="b">
        <f t="shared" si="1"/>
        <v>0</v>
      </c>
      <c r="F11">
        <f t="shared" si="2"/>
        <v>0</v>
      </c>
      <c r="J11">
        <v>3016.0439999999999</v>
      </c>
      <c r="K11" s="16">
        <v>5</v>
      </c>
    </row>
    <row r="12" spans="1:11" x14ac:dyDescent="0.2">
      <c r="A12" s="13" t="s">
        <v>0</v>
      </c>
      <c r="B12" s="13">
        <v>3016.0439999999999</v>
      </c>
      <c r="C12" s="13">
        <v>5</v>
      </c>
      <c r="D12" t="str">
        <f t="shared" si="0"/>
        <v>КЦ.612.016-05</v>
      </c>
      <c r="E12" t="b">
        <f t="shared" si="1"/>
        <v>1</v>
      </c>
      <c r="F12">
        <f t="shared" si="2"/>
        <v>5</v>
      </c>
      <c r="J12">
        <v>3036.116</v>
      </c>
      <c r="K12" s="16">
        <v>2</v>
      </c>
    </row>
    <row r="13" spans="1:11" x14ac:dyDescent="0.2">
      <c r="A13" s="13" t="s">
        <v>9</v>
      </c>
      <c r="B13" s="13">
        <v>3016.0439999999999</v>
      </c>
      <c r="C13" s="13"/>
      <c r="D13" t="str">
        <f t="shared" si="0"/>
        <v>КЦ.612.016-05</v>
      </c>
      <c r="E13" t="b">
        <f t="shared" si="1"/>
        <v>0</v>
      </c>
      <c r="F13">
        <f t="shared" si="2"/>
        <v>5</v>
      </c>
      <c r="J13" t="s">
        <v>6</v>
      </c>
      <c r="K13" s="16">
        <v>2</v>
      </c>
    </row>
    <row r="14" spans="1:11" x14ac:dyDescent="0.2">
      <c r="A14" s="13" t="s">
        <v>1</v>
      </c>
      <c r="B14" s="13" t="s">
        <v>5</v>
      </c>
      <c r="C14" s="13">
        <v>3</v>
      </c>
      <c r="D14" t="str">
        <f t="shared" si="0"/>
        <v>КЦ.612.</v>
      </c>
      <c r="E14" t="b">
        <f t="shared" si="1"/>
        <v>1</v>
      </c>
      <c r="F14">
        <f t="shared" si="2"/>
        <v>3</v>
      </c>
      <c r="H14" t="s">
        <v>15</v>
      </c>
      <c r="K14" s="16">
        <v>34</v>
      </c>
    </row>
    <row r="15" spans="1:11" x14ac:dyDescent="0.2">
      <c r="A15" s="13" t="s">
        <v>8</v>
      </c>
      <c r="B15" s="13" t="s">
        <v>5</v>
      </c>
      <c r="C15" s="13"/>
      <c r="D15" t="str">
        <f t="shared" si="0"/>
        <v>КЦ.612.</v>
      </c>
      <c r="E15" t="b">
        <f t="shared" si="1"/>
        <v>0</v>
      </c>
      <c r="F15">
        <f t="shared" si="2"/>
        <v>3</v>
      </c>
    </row>
    <row r="16" spans="1:11" x14ac:dyDescent="0.2">
      <c r="A16" s="13" t="s">
        <v>0</v>
      </c>
      <c r="B16" s="13" t="s">
        <v>5</v>
      </c>
      <c r="C16" s="13"/>
      <c r="D16" t="str">
        <f t="shared" si="0"/>
        <v>КЦ.612.016-05</v>
      </c>
      <c r="E16" t="b">
        <f t="shared" si="1"/>
        <v>1</v>
      </c>
      <c r="F16">
        <f t="shared" si="2"/>
        <v>0</v>
      </c>
    </row>
    <row r="17" spans="1:6" x14ac:dyDescent="0.2">
      <c r="A17" s="13" t="s">
        <v>9</v>
      </c>
      <c r="B17" s="13" t="s">
        <v>5</v>
      </c>
      <c r="C17" s="13"/>
      <c r="D17" t="str">
        <f t="shared" si="0"/>
        <v>КЦ.612.016-05</v>
      </c>
      <c r="E17" t="b">
        <f t="shared" si="1"/>
        <v>0</v>
      </c>
      <c r="F17">
        <f t="shared" si="2"/>
        <v>0</v>
      </c>
    </row>
    <row r="18" spans="1:6" x14ac:dyDescent="0.2">
      <c r="A18" s="13" t="s">
        <v>1</v>
      </c>
      <c r="B18" s="13" t="s">
        <v>6</v>
      </c>
      <c r="C18" s="13">
        <v>3</v>
      </c>
      <c r="D18" t="str">
        <f t="shared" si="0"/>
        <v>КЦ.612.</v>
      </c>
      <c r="E18" t="b">
        <f t="shared" si="1"/>
        <v>1</v>
      </c>
      <c r="F18">
        <f t="shared" si="2"/>
        <v>3</v>
      </c>
    </row>
    <row r="19" spans="1:6" x14ac:dyDescent="0.2">
      <c r="A19" s="13" t="s">
        <v>8</v>
      </c>
      <c r="B19" s="13" t="s">
        <v>6</v>
      </c>
      <c r="C19" s="13"/>
      <c r="D19" t="str">
        <f t="shared" si="0"/>
        <v>КЦ.612.</v>
      </c>
      <c r="E19" t="b">
        <f t="shared" si="1"/>
        <v>0</v>
      </c>
      <c r="F19">
        <f t="shared" si="2"/>
        <v>3</v>
      </c>
    </row>
    <row r="20" spans="1:6" x14ac:dyDescent="0.2">
      <c r="A20" s="13" t="s">
        <v>0</v>
      </c>
      <c r="B20" s="13" t="s">
        <v>6</v>
      </c>
      <c r="C20" s="13">
        <v>2</v>
      </c>
      <c r="D20" t="str">
        <f t="shared" si="0"/>
        <v>КЦ.612.016-05</v>
      </c>
      <c r="E20" t="b">
        <f t="shared" si="1"/>
        <v>1</v>
      </c>
      <c r="F20">
        <f t="shared" si="2"/>
        <v>2</v>
      </c>
    </row>
    <row r="21" spans="1:6" x14ac:dyDescent="0.2">
      <c r="A21" s="13" t="s">
        <v>9</v>
      </c>
      <c r="B21" s="13" t="s">
        <v>6</v>
      </c>
      <c r="C21" s="13"/>
      <c r="D21" t="str">
        <f t="shared" si="0"/>
        <v>КЦ.612.016-05</v>
      </c>
      <c r="E21" t="b">
        <f t="shared" si="1"/>
        <v>0</v>
      </c>
      <c r="F21">
        <f t="shared" si="2"/>
        <v>2</v>
      </c>
    </row>
    <row r="22" spans="1:6" x14ac:dyDescent="0.2">
      <c r="A22" s="13" t="s">
        <v>1</v>
      </c>
      <c r="B22" s="13">
        <v>3036.116</v>
      </c>
      <c r="C22" s="13">
        <v>2</v>
      </c>
      <c r="D22" t="str">
        <f t="shared" si="0"/>
        <v>КЦ.612.</v>
      </c>
      <c r="E22" t="b">
        <f t="shared" si="1"/>
        <v>1</v>
      </c>
      <c r="F22">
        <f t="shared" si="2"/>
        <v>2</v>
      </c>
    </row>
    <row r="23" spans="1:6" x14ac:dyDescent="0.2">
      <c r="A23" s="13" t="s">
        <v>8</v>
      </c>
      <c r="B23" s="13">
        <v>3036.116</v>
      </c>
      <c r="C23" s="13"/>
      <c r="D23" t="str">
        <f t="shared" si="0"/>
        <v>КЦ.612.</v>
      </c>
      <c r="E23" t="b">
        <f t="shared" si="1"/>
        <v>0</v>
      </c>
      <c r="F23">
        <f t="shared" si="2"/>
        <v>2</v>
      </c>
    </row>
    <row r="24" spans="1:6" x14ac:dyDescent="0.2">
      <c r="A24" s="13" t="s">
        <v>0</v>
      </c>
      <c r="B24" s="13">
        <v>3036.116</v>
      </c>
      <c r="C24" s="13">
        <v>2</v>
      </c>
      <c r="D24" t="str">
        <f t="shared" si="0"/>
        <v>КЦ.612.016-05</v>
      </c>
      <c r="E24" t="b">
        <f t="shared" si="1"/>
        <v>1</v>
      </c>
      <c r="F24">
        <f t="shared" si="2"/>
        <v>2</v>
      </c>
    </row>
    <row r="25" spans="1:6" x14ac:dyDescent="0.2">
      <c r="A25" s="13" t="s">
        <v>9</v>
      </c>
      <c r="B25" s="13">
        <v>3036.116</v>
      </c>
      <c r="C25" s="13"/>
      <c r="D25" t="str">
        <f t="shared" si="0"/>
        <v>КЦ.612.016-05</v>
      </c>
      <c r="E25" t="b">
        <f t="shared" si="1"/>
        <v>0</v>
      </c>
      <c r="F25">
        <f t="shared" si="2"/>
        <v>2</v>
      </c>
    </row>
  </sheetData>
  <autoFilter ref="A1:C24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zoomScale="85" zoomScaleNormal="85" workbookViewId="0">
      <selection activeCell="L2" sqref="L2:L13"/>
    </sheetView>
  </sheetViews>
  <sheetFormatPr defaultRowHeight="12.75" x14ac:dyDescent="0.2"/>
  <cols>
    <col min="1" max="1" width="15.85546875" customWidth="1"/>
    <col min="2" max="5" width="3.140625" bestFit="1" customWidth="1"/>
    <col min="9" max="9" width="13.42578125" bestFit="1" customWidth="1"/>
    <col min="10" max="10" width="22.85546875" bestFit="1" customWidth="1"/>
    <col min="11" max="11" width="11.140625" bestFit="1" customWidth="1"/>
    <col min="12" max="12" width="6" customWidth="1"/>
    <col min="14" max="14" width="27.7109375" bestFit="1" customWidth="1"/>
    <col min="15" max="15" width="10.28515625" bestFit="1" customWidth="1"/>
    <col min="16" max="16" width="10.28515625" customWidth="1"/>
    <col min="17" max="17" width="12.140625" customWidth="1"/>
    <col min="18" max="18" width="10.28515625" bestFit="1" customWidth="1"/>
    <col min="19" max="19" width="12.140625" bestFit="1" customWidth="1"/>
    <col min="20" max="20" width="15.42578125" customWidth="1"/>
    <col min="21" max="21" width="22.85546875" bestFit="1" customWidth="1"/>
    <col min="22" max="23" width="3.28515625" bestFit="1" customWidth="1"/>
    <col min="24" max="24" width="22.85546875" bestFit="1" customWidth="1"/>
    <col min="25" max="25" width="11.140625" bestFit="1" customWidth="1"/>
  </cols>
  <sheetData>
    <row r="1" spans="1:17" ht="114.75" x14ac:dyDescent="0.2">
      <c r="A1" s="1" t="s">
        <v>17</v>
      </c>
      <c r="B1" s="2" t="s">
        <v>1</v>
      </c>
      <c r="C1" s="3" t="s">
        <v>8</v>
      </c>
      <c r="D1" s="2" t="s">
        <v>0</v>
      </c>
      <c r="E1" s="3" t="s">
        <v>9</v>
      </c>
      <c r="J1" s="7" t="s">
        <v>10</v>
      </c>
      <c r="N1" s="8" t="s">
        <v>11</v>
      </c>
      <c r="O1" s="8" t="s">
        <v>12</v>
      </c>
      <c r="P1" s="8" t="s">
        <v>13</v>
      </c>
      <c r="Q1" s="8" t="s">
        <v>14</v>
      </c>
    </row>
    <row r="2" spans="1:17" x14ac:dyDescent="0.2">
      <c r="A2" s="4" t="s">
        <v>2</v>
      </c>
      <c r="B2" s="5">
        <v>4</v>
      </c>
      <c r="C2" s="5"/>
      <c r="D2" s="5">
        <v>8</v>
      </c>
      <c r="E2" s="5"/>
      <c r="I2" t="s">
        <v>1</v>
      </c>
      <c r="J2" t="s">
        <v>8</v>
      </c>
      <c r="K2" t="s">
        <v>2</v>
      </c>
      <c r="L2">
        <v>4</v>
      </c>
      <c r="N2" s="8" t="str">
        <f>IF($K2="","",
IF(I2="",N1,I2))</f>
        <v>КЦ.612.</v>
      </c>
      <c r="O2" s="8" t="str">
        <f>IF($K2="","",
IF(J2="",O1,J2))</f>
        <v>КМРЗ-1а-III-10/2000У3</v>
      </c>
      <c r="P2" s="8" t="str">
        <f>IF($K2="","",
IF(K2="",P1,K2))</f>
        <v>3012.023</v>
      </c>
      <c r="Q2" s="8">
        <f>IF($K2="","",
IF(L2="",Q1,L2))</f>
        <v>4</v>
      </c>
    </row>
    <row r="3" spans="1:17" x14ac:dyDescent="0.2">
      <c r="A3" s="4" t="s">
        <v>3</v>
      </c>
      <c r="B3" s="5">
        <v>2</v>
      </c>
      <c r="C3" s="5"/>
      <c r="D3" s="5">
        <v>3</v>
      </c>
      <c r="E3" s="5"/>
      <c r="K3" t="s">
        <v>3</v>
      </c>
      <c r="L3">
        <v>2</v>
      </c>
      <c r="N3" s="8" t="str">
        <f t="shared" ref="N3:N12" si="0">IF($K3="","",
IF(I3="",N2,I3))</f>
        <v>КЦ.612.</v>
      </c>
      <c r="O3" s="8" t="str">
        <f t="shared" ref="O3:O12" si="1">IF($K3="","",
IF(J3="",O2,J3))</f>
        <v>КМРЗ-1а-III-10/2000У3</v>
      </c>
      <c r="P3" s="8" t="str">
        <f t="shared" ref="P3:P12" si="2">IF($K3="","",
IF(K3="",P2,K3))</f>
        <v>3012.027</v>
      </c>
      <c r="Q3" s="8">
        <f t="shared" ref="Q3:Q12" si="3">IF($K3="","",
IF(L3="",Q2,L3))</f>
        <v>2</v>
      </c>
    </row>
    <row r="4" spans="1:17" x14ac:dyDescent="0.2">
      <c r="A4" s="4" t="s">
        <v>4</v>
      </c>
      <c r="B4" s="6"/>
      <c r="C4" s="5"/>
      <c r="D4" s="6">
        <v>5</v>
      </c>
      <c r="E4" s="5"/>
      <c r="K4" t="s">
        <v>5</v>
      </c>
      <c r="L4">
        <v>3</v>
      </c>
      <c r="N4" s="8" t="str">
        <f t="shared" si="0"/>
        <v>КЦ.612.</v>
      </c>
      <c r="O4" s="8" t="str">
        <f t="shared" si="1"/>
        <v>КМРЗ-1а-III-10/2000У3</v>
      </c>
      <c r="P4" s="8" t="str">
        <f t="shared" si="2"/>
        <v>3031.082-01</v>
      </c>
      <c r="Q4" s="8">
        <f t="shared" si="3"/>
        <v>3</v>
      </c>
    </row>
    <row r="5" spans="1:17" x14ac:dyDescent="0.2">
      <c r="A5" s="4" t="s">
        <v>5</v>
      </c>
      <c r="B5" s="6">
        <v>3</v>
      </c>
      <c r="C5" s="5"/>
      <c r="D5" s="6"/>
      <c r="E5" s="5"/>
      <c r="K5" t="s">
        <v>6</v>
      </c>
      <c r="L5">
        <v>3</v>
      </c>
      <c r="N5" s="8" t="str">
        <f t="shared" si="0"/>
        <v>КЦ.612.</v>
      </c>
      <c r="O5" s="8" t="str">
        <f t="shared" si="1"/>
        <v>КМРЗ-1а-III-10/2000У3</v>
      </c>
      <c r="P5" s="8" t="str">
        <f t="shared" si="2"/>
        <v>3031.082-03</v>
      </c>
      <c r="Q5" s="8">
        <f t="shared" si="3"/>
        <v>3</v>
      </c>
    </row>
    <row r="6" spans="1:17" x14ac:dyDescent="0.2">
      <c r="A6" s="4" t="s">
        <v>6</v>
      </c>
      <c r="B6" s="6">
        <v>3</v>
      </c>
      <c r="C6" s="5"/>
      <c r="D6" s="6">
        <v>2</v>
      </c>
      <c r="E6" s="5"/>
      <c r="K6" t="s">
        <v>7</v>
      </c>
      <c r="L6">
        <v>2</v>
      </c>
      <c r="N6" s="8" t="str">
        <f t="shared" si="0"/>
        <v>КЦ.612.</v>
      </c>
      <c r="O6" s="8" t="str">
        <f t="shared" si="1"/>
        <v>КМРЗ-1а-III-10/2000У3</v>
      </c>
      <c r="P6" s="8" t="str">
        <f t="shared" si="2"/>
        <v>3036.116</v>
      </c>
      <c r="Q6" s="8">
        <f t="shared" si="3"/>
        <v>2</v>
      </c>
    </row>
    <row r="7" spans="1:17" x14ac:dyDescent="0.2">
      <c r="A7" s="4" t="s">
        <v>7</v>
      </c>
      <c r="B7" s="6">
        <v>2</v>
      </c>
      <c r="C7" s="5"/>
      <c r="D7" s="6">
        <v>2</v>
      </c>
      <c r="E7" s="5"/>
      <c r="N7" s="8" t="str">
        <f t="shared" si="0"/>
        <v/>
      </c>
      <c r="O7" s="8" t="str">
        <f t="shared" si="1"/>
        <v/>
      </c>
      <c r="P7" s="8" t="str">
        <f t="shared" si="2"/>
        <v/>
      </c>
      <c r="Q7" s="8" t="str">
        <f t="shared" si="3"/>
        <v/>
      </c>
    </row>
    <row r="8" spans="1:17" x14ac:dyDescent="0.2">
      <c r="I8" t="s">
        <v>0</v>
      </c>
      <c r="J8" t="s">
        <v>9</v>
      </c>
      <c r="K8" t="s">
        <v>2</v>
      </c>
      <c r="L8">
        <v>8</v>
      </c>
      <c r="N8" s="8" t="str">
        <f t="shared" si="0"/>
        <v>КЦ.612.016-05</v>
      </c>
      <c r="O8" s="8" t="str">
        <f t="shared" si="1"/>
        <v>КМРЗБП-1а-III-10/2000У3</v>
      </c>
      <c r="P8" s="8" t="str">
        <f t="shared" si="2"/>
        <v>3012.023</v>
      </c>
      <c r="Q8" s="8">
        <f t="shared" si="3"/>
        <v>8</v>
      </c>
    </row>
    <row r="9" spans="1:17" x14ac:dyDescent="0.2">
      <c r="K9" t="s">
        <v>3</v>
      </c>
      <c r="L9">
        <v>3</v>
      </c>
      <c r="N9" s="8" t="str">
        <f t="shared" si="0"/>
        <v>КЦ.612.016-05</v>
      </c>
      <c r="O9" s="8" t="str">
        <f t="shared" si="1"/>
        <v>КМРЗБП-1а-III-10/2000У3</v>
      </c>
      <c r="P9" s="8" t="str">
        <f t="shared" si="2"/>
        <v>3012.027</v>
      </c>
      <c r="Q9" s="8">
        <f t="shared" si="3"/>
        <v>3</v>
      </c>
    </row>
    <row r="10" spans="1:17" x14ac:dyDescent="0.2">
      <c r="K10" t="s">
        <v>4</v>
      </c>
      <c r="L10">
        <v>5</v>
      </c>
      <c r="N10" s="8" t="str">
        <f t="shared" si="0"/>
        <v>КЦ.612.016-05</v>
      </c>
      <c r="O10" s="8" t="str">
        <f t="shared" si="1"/>
        <v>КМРЗБП-1а-III-10/2000У3</v>
      </c>
      <c r="P10" s="8" t="str">
        <f t="shared" si="2"/>
        <v>3016.044</v>
      </c>
      <c r="Q10" s="8">
        <f t="shared" si="3"/>
        <v>5</v>
      </c>
    </row>
    <row r="11" spans="1:17" x14ac:dyDescent="0.2">
      <c r="K11" t="s">
        <v>6</v>
      </c>
      <c r="L11">
        <v>2</v>
      </c>
      <c r="N11" s="8" t="str">
        <f t="shared" si="0"/>
        <v>КЦ.612.016-05</v>
      </c>
      <c r="O11" s="8" t="str">
        <f t="shared" si="1"/>
        <v>КМРЗБП-1а-III-10/2000У3</v>
      </c>
      <c r="P11" s="8" t="str">
        <f t="shared" si="2"/>
        <v>3031.082-03</v>
      </c>
      <c r="Q11" s="8">
        <f t="shared" si="3"/>
        <v>2</v>
      </c>
    </row>
    <row r="12" spans="1:17" x14ac:dyDescent="0.2">
      <c r="K12" t="s">
        <v>7</v>
      </c>
      <c r="L12">
        <v>2</v>
      </c>
      <c r="N12" s="8" t="str">
        <f t="shared" si="0"/>
        <v>КЦ.612.016-05</v>
      </c>
      <c r="O12" s="8" t="str">
        <f t="shared" si="1"/>
        <v>КМРЗБП-1а-III-10/2000У3</v>
      </c>
      <c r="P12" s="8" t="str">
        <f t="shared" si="2"/>
        <v>3036.116</v>
      </c>
      <c r="Q12" s="8">
        <f t="shared" si="3"/>
        <v>2</v>
      </c>
    </row>
    <row r="14" spans="1:17" x14ac:dyDescent="0.2">
      <c r="N14" s="9" t="s">
        <v>16</v>
      </c>
      <c r="O14" s="9" t="s">
        <v>12</v>
      </c>
      <c r="P14" s="9"/>
      <c r="Q14" s="9"/>
    </row>
    <row r="15" spans="1:17" ht="120" x14ac:dyDescent="0.2">
      <c r="N15" s="9" t="s">
        <v>13</v>
      </c>
      <c r="O15" s="10" t="s">
        <v>8</v>
      </c>
      <c r="P15" s="10" t="s">
        <v>9</v>
      </c>
      <c r="Q15" s="9" t="s">
        <v>15</v>
      </c>
    </row>
    <row r="16" spans="1:17" x14ac:dyDescent="0.2">
      <c r="N16" s="9" t="s">
        <v>2</v>
      </c>
      <c r="O16" s="11">
        <v>4</v>
      </c>
      <c r="P16" s="11">
        <v>8</v>
      </c>
      <c r="Q16" s="11">
        <v>12</v>
      </c>
    </row>
    <row r="17" spans="14:17" x14ac:dyDescent="0.2">
      <c r="N17" s="9" t="s">
        <v>3</v>
      </c>
      <c r="O17" s="11">
        <v>2</v>
      </c>
      <c r="P17" s="11">
        <v>3</v>
      </c>
      <c r="Q17" s="11">
        <v>5</v>
      </c>
    </row>
    <row r="18" spans="14:17" x14ac:dyDescent="0.2">
      <c r="N18" s="9" t="s">
        <v>4</v>
      </c>
      <c r="O18" s="11"/>
      <c r="P18" s="11">
        <v>5</v>
      </c>
      <c r="Q18" s="11">
        <v>5</v>
      </c>
    </row>
    <row r="19" spans="14:17" x14ac:dyDescent="0.2">
      <c r="N19" s="9" t="s">
        <v>5</v>
      </c>
      <c r="O19" s="11">
        <v>3</v>
      </c>
      <c r="P19" s="11"/>
      <c r="Q19" s="11">
        <v>3</v>
      </c>
    </row>
    <row r="20" spans="14:17" x14ac:dyDescent="0.2">
      <c r="N20" s="9" t="s">
        <v>6</v>
      </c>
      <c r="O20" s="11">
        <v>3</v>
      </c>
      <c r="P20" s="11">
        <v>2</v>
      </c>
      <c r="Q20" s="11">
        <v>5</v>
      </c>
    </row>
    <row r="21" spans="14:17" x14ac:dyDescent="0.2">
      <c r="N21" s="9" t="s">
        <v>7</v>
      </c>
      <c r="O21" s="11">
        <v>2</v>
      </c>
      <c r="P21" s="11">
        <v>2</v>
      </c>
      <c r="Q21" s="11">
        <v>4</v>
      </c>
    </row>
    <row r="22" spans="14:17" x14ac:dyDescent="0.2">
      <c r="N22" s="9" t="s">
        <v>15</v>
      </c>
      <c r="O22" s="11">
        <v>14</v>
      </c>
      <c r="P22" s="11">
        <v>20</v>
      </c>
      <c r="Q22" s="11">
        <v>34</v>
      </c>
    </row>
  </sheetData>
  <phoneticPr fontId="0" type="noConversion"/>
  <pageMargins left="0.75" right="0.75" top="1" bottom="1" header="0.5" footer="0.5"/>
  <pageSetup paperSize="9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Лист4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Попов Ярослав</cp:lastModifiedBy>
  <dcterms:created xsi:type="dcterms:W3CDTF">1996-10-08T23:32:33Z</dcterms:created>
  <dcterms:modified xsi:type="dcterms:W3CDTF">2016-11-25T08:37:15Z</dcterms:modified>
</cp:coreProperties>
</file>