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ive\Данные\Экономики\Новый расчет\Пример 2\"/>
    </mc:Choice>
  </mc:AlternateContent>
  <bookViews>
    <workbookView xWindow="0" yWindow="0" windowWidth="28800" windowHeight="12585"/>
  </bookViews>
  <sheets>
    <sheet name="Базис, экономия" sheetId="1" r:id="rId1"/>
    <sheet name="CF" sheetId="7" r:id="rId2"/>
    <sheet name="Объект 1" sheetId="2" r:id="rId3"/>
    <sheet name="Объект 2" sheetId="11" r:id="rId4"/>
    <sheet name="Объект 3" sheetId="12" r:id="rId5"/>
    <sheet name="Объект 4" sheetId="13" r:id="rId6"/>
  </sheets>
  <externalReferences>
    <externalReference r:id="rId7"/>
  </externalReferences>
  <definedNames>
    <definedName name="_xlnm.Print_Area" localSheetId="1">CF!$A$1:$C$96</definedName>
    <definedName name="_xlnm.Print_Area" localSheetId="2">'Объект 1'!$A$1:$C$96</definedName>
    <definedName name="_xlnm.Print_Area" localSheetId="3">'Объект 2'!$A$1:$C$96</definedName>
    <definedName name="_xlnm.Print_Area" localSheetId="4">'Объект 3'!$A$1:$C$96</definedName>
    <definedName name="_xlnm.Print_Area" localSheetId="5">'Объект 4'!$A$1:$C$96</definedName>
    <definedName name="ТДАТА" localSheetId="1">CF!#REF!</definedName>
    <definedName name="ТДАТА" localSheetId="3">'Объект 2'!$R$13</definedName>
    <definedName name="ТДАТА" localSheetId="4">'Объект 3'!$R$13</definedName>
    <definedName name="ТДАТА" localSheetId="5">'Объект 4'!$R$13</definedName>
    <definedName name="ТДАТА">'Объект 1'!$R$13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3" l="1"/>
  <c r="M4" i="13" s="1"/>
  <c r="M5" i="13" s="1"/>
  <c r="M6" i="13" s="1"/>
  <c r="M7" i="13" s="1"/>
  <c r="M8" i="13" s="1"/>
  <c r="M9" i="13" s="1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M43" i="13" s="1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M69" i="13" s="1"/>
  <c r="M70" i="13" s="1"/>
  <c r="M71" i="13" s="1"/>
  <c r="M72" i="13" s="1"/>
  <c r="M73" i="13" s="1"/>
  <c r="M74" i="13" s="1"/>
  <c r="M75" i="13" s="1"/>
  <c r="M76" i="13" s="1"/>
  <c r="M77" i="13" s="1"/>
  <c r="M78" i="13" s="1"/>
  <c r="M79" i="13" s="1"/>
  <c r="M80" i="13" s="1"/>
  <c r="M81" i="13" s="1"/>
  <c r="M82" i="13" s="1"/>
  <c r="M83" i="13" s="1"/>
  <c r="M84" i="13" s="1"/>
  <c r="M85" i="13" s="1"/>
  <c r="M86" i="13" s="1"/>
  <c r="M87" i="13" s="1"/>
  <c r="M88" i="13" s="1"/>
  <c r="M89" i="13" s="1"/>
  <c r="M90" i="13" s="1"/>
  <c r="M91" i="13" s="1"/>
  <c r="M92" i="13" s="1"/>
  <c r="M93" i="13" s="1"/>
  <c r="M94" i="13" s="1"/>
  <c r="M95" i="13" s="1"/>
  <c r="M96" i="13" s="1"/>
  <c r="J3" i="13"/>
  <c r="N3" i="13" s="1"/>
  <c r="O3" i="13" s="1"/>
  <c r="A3" i="13"/>
  <c r="A4" i="13" s="1"/>
  <c r="M3" i="12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M69" i="12" s="1"/>
  <c r="M70" i="12" s="1"/>
  <c r="M71" i="12" s="1"/>
  <c r="M72" i="12" s="1"/>
  <c r="M73" i="12" s="1"/>
  <c r="M74" i="12" s="1"/>
  <c r="M75" i="12" s="1"/>
  <c r="M76" i="12" s="1"/>
  <c r="M77" i="12" s="1"/>
  <c r="M78" i="12" s="1"/>
  <c r="M79" i="12" s="1"/>
  <c r="M80" i="12" s="1"/>
  <c r="M81" i="12" s="1"/>
  <c r="M82" i="12" s="1"/>
  <c r="M83" i="12" s="1"/>
  <c r="M84" i="12" s="1"/>
  <c r="M85" i="12" s="1"/>
  <c r="M86" i="12" s="1"/>
  <c r="M87" i="12" s="1"/>
  <c r="M88" i="12" s="1"/>
  <c r="M89" i="12" s="1"/>
  <c r="M90" i="12" s="1"/>
  <c r="M91" i="12" s="1"/>
  <c r="M92" i="12" s="1"/>
  <c r="M93" i="12" s="1"/>
  <c r="M94" i="12" s="1"/>
  <c r="M95" i="12" s="1"/>
  <c r="M96" i="12" s="1"/>
  <c r="J3" i="12"/>
  <c r="N3" i="12" s="1"/>
  <c r="O3" i="12" s="1"/>
  <c r="A3" i="12"/>
  <c r="B3" i="12" s="1"/>
  <c r="C3" i="12" s="1"/>
  <c r="M3" i="11"/>
  <c r="M4" i="11" s="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  <c r="M82" i="11" s="1"/>
  <c r="M83" i="11" s="1"/>
  <c r="M84" i="11" s="1"/>
  <c r="M85" i="11" s="1"/>
  <c r="M86" i="11" s="1"/>
  <c r="M87" i="11" s="1"/>
  <c r="M88" i="11" s="1"/>
  <c r="M89" i="11" s="1"/>
  <c r="M90" i="11" s="1"/>
  <c r="M91" i="11" s="1"/>
  <c r="M92" i="11" s="1"/>
  <c r="M93" i="11" s="1"/>
  <c r="M94" i="11" s="1"/>
  <c r="M95" i="11" s="1"/>
  <c r="M96" i="11" s="1"/>
  <c r="J3" i="11"/>
  <c r="N3" i="11" s="1"/>
  <c r="O3" i="11" s="1"/>
  <c r="A3" i="11"/>
  <c r="B3" i="11" s="1"/>
  <c r="C3" i="11" s="1"/>
  <c r="K3" i="13" l="1"/>
  <c r="L3" i="13" s="1"/>
  <c r="J4" i="13"/>
  <c r="J5" i="13" s="1"/>
  <c r="N5" i="13" s="1"/>
  <c r="A5" i="13"/>
  <c r="B4" i="13"/>
  <c r="K3" i="11"/>
  <c r="L3" i="11" s="1"/>
  <c r="J4" i="12"/>
  <c r="K4" i="12" s="1"/>
  <c r="J4" i="11"/>
  <c r="K3" i="12"/>
  <c r="L3" i="12" s="1"/>
  <c r="B3" i="13"/>
  <c r="C3" i="13" s="1"/>
  <c r="A4" i="12"/>
  <c r="N4" i="11"/>
  <c r="O4" i="11" s="1"/>
  <c r="A4" i="11"/>
  <c r="N4" i="1"/>
  <c r="N5" i="1"/>
  <c r="N6" i="1"/>
  <c r="N3" i="1"/>
  <c r="J3" i="2"/>
  <c r="K3" i="2" s="1"/>
  <c r="M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N4" i="13" l="1"/>
  <c r="O4" i="13" s="1"/>
  <c r="K4" i="13"/>
  <c r="L4" i="13" s="1"/>
  <c r="J6" i="13"/>
  <c r="N6" i="13" s="1"/>
  <c r="N4" i="12"/>
  <c r="O4" i="12" s="1"/>
  <c r="O5" i="13"/>
  <c r="J5" i="12"/>
  <c r="J6" i="12" s="1"/>
  <c r="K5" i="13"/>
  <c r="L5" i="13" s="1"/>
  <c r="J7" i="13"/>
  <c r="C4" i="13"/>
  <c r="L4" i="12"/>
  <c r="K4" i="11"/>
  <c r="L4" i="11" s="1"/>
  <c r="J5" i="11"/>
  <c r="A6" i="13"/>
  <c r="B5" i="13"/>
  <c r="A5" i="12"/>
  <c r="B4" i="12"/>
  <c r="C4" i="12" s="1"/>
  <c r="N5" i="12"/>
  <c r="A5" i="11"/>
  <c r="B4" i="11"/>
  <c r="C4" i="11" s="1"/>
  <c r="N3" i="2"/>
  <c r="O5" i="12" l="1"/>
  <c r="K6" i="13"/>
  <c r="O6" i="13"/>
  <c r="K5" i="12"/>
  <c r="L5" i="12" s="1"/>
  <c r="C5" i="13"/>
  <c r="L6" i="13"/>
  <c r="B6" i="13"/>
  <c r="C6" i="13" s="1"/>
  <c r="A7" i="13"/>
  <c r="J8" i="13"/>
  <c r="K7" i="13"/>
  <c r="L7" i="13" s="1"/>
  <c r="N7" i="13"/>
  <c r="O7" i="13" s="1"/>
  <c r="J6" i="11"/>
  <c r="N5" i="11"/>
  <c r="O5" i="11" s="1"/>
  <c r="K5" i="11"/>
  <c r="L5" i="11" s="1"/>
  <c r="N6" i="12"/>
  <c r="O6" i="12" s="1"/>
  <c r="K6" i="12"/>
  <c r="J7" i="12"/>
  <c r="A6" i="12"/>
  <c r="B5" i="12"/>
  <c r="C5" i="12" s="1"/>
  <c r="A6" i="11"/>
  <c r="B5" i="11"/>
  <c r="C5" i="11" s="1"/>
  <c r="L6" i="12" l="1"/>
  <c r="J9" i="13"/>
  <c r="K8" i="13"/>
  <c r="L8" i="13" s="1"/>
  <c r="N8" i="13"/>
  <c r="O8" i="13" s="1"/>
  <c r="J7" i="11"/>
  <c r="N6" i="11"/>
  <c r="O6" i="11" s="1"/>
  <c r="K6" i="11"/>
  <c r="L6" i="11" s="1"/>
  <c r="A8" i="13"/>
  <c r="B7" i="13"/>
  <c r="C7" i="13" s="1"/>
  <c r="A7" i="12"/>
  <c r="B6" i="12"/>
  <c r="C6" i="12" s="1"/>
  <c r="J8" i="12"/>
  <c r="N7" i="12"/>
  <c r="O7" i="12" s="1"/>
  <c r="K7" i="12"/>
  <c r="B6" i="11"/>
  <c r="C6" i="11" s="1"/>
  <c r="A7" i="11"/>
  <c r="L7" i="12" l="1"/>
  <c r="J8" i="11"/>
  <c r="N7" i="11"/>
  <c r="O7" i="11" s="1"/>
  <c r="K7" i="11"/>
  <c r="L7" i="11" s="1"/>
  <c r="A9" i="13"/>
  <c r="B8" i="13"/>
  <c r="C8" i="13" s="1"/>
  <c r="N9" i="13"/>
  <c r="O9" i="13" s="1"/>
  <c r="J10" i="13"/>
  <c r="K9" i="13"/>
  <c r="L9" i="13" s="1"/>
  <c r="J9" i="12"/>
  <c r="N8" i="12"/>
  <c r="O8" i="12" s="1"/>
  <c r="K8" i="12"/>
  <c r="L8" i="12" s="1"/>
  <c r="B7" i="12"/>
  <c r="C7" i="12" s="1"/>
  <c r="A8" i="12"/>
  <c r="A8" i="11"/>
  <c r="B7" i="11"/>
  <c r="C7" i="11" s="1"/>
  <c r="A10" i="13" l="1"/>
  <c r="B9" i="13"/>
  <c r="C9" i="13" s="1"/>
  <c r="J11" i="13"/>
  <c r="K10" i="13"/>
  <c r="L10" i="13" s="1"/>
  <c r="N10" i="13"/>
  <c r="O10" i="13" s="1"/>
  <c r="K8" i="11"/>
  <c r="L8" i="11" s="1"/>
  <c r="N8" i="11"/>
  <c r="O8" i="11" s="1"/>
  <c r="J9" i="11"/>
  <c r="A9" i="12"/>
  <c r="B8" i="12"/>
  <c r="C8" i="12" s="1"/>
  <c r="J10" i="12"/>
  <c r="K9" i="12"/>
  <c r="L9" i="12" s="1"/>
  <c r="N9" i="12"/>
  <c r="O9" i="12" s="1"/>
  <c r="A9" i="11"/>
  <c r="B8" i="11"/>
  <c r="C8" i="11" s="1"/>
  <c r="N9" i="11" l="1"/>
  <c r="O9" i="11" s="1"/>
  <c r="J10" i="11"/>
  <c r="K9" i="11"/>
  <c r="L9" i="11" s="1"/>
  <c r="N11" i="13"/>
  <c r="O11" i="13" s="1"/>
  <c r="J12" i="13"/>
  <c r="K11" i="13"/>
  <c r="L11" i="13" s="1"/>
  <c r="A11" i="13"/>
  <c r="B10" i="13"/>
  <c r="C10" i="13" s="1"/>
  <c r="N10" i="12"/>
  <c r="O10" i="12" s="1"/>
  <c r="J11" i="12"/>
  <c r="K10" i="12"/>
  <c r="L10" i="12" s="1"/>
  <c r="A10" i="12"/>
  <c r="B9" i="12"/>
  <c r="C9" i="12" s="1"/>
  <c r="A10" i="11"/>
  <c r="B9" i="11"/>
  <c r="C9" i="11" s="1"/>
  <c r="A12" i="13" l="1"/>
  <c r="B11" i="13"/>
  <c r="C11" i="13" s="1"/>
  <c r="J11" i="11"/>
  <c r="K10" i="11"/>
  <c r="L10" i="11" s="1"/>
  <c r="N10" i="11"/>
  <c r="O10" i="11" s="1"/>
  <c r="J13" i="13"/>
  <c r="K12" i="13"/>
  <c r="L12" i="13" s="1"/>
  <c r="N12" i="13"/>
  <c r="O12" i="13" s="1"/>
  <c r="B10" i="12"/>
  <c r="C10" i="12" s="1"/>
  <c r="A11" i="12"/>
  <c r="J12" i="12"/>
  <c r="N11" i="12"/>
  <c r="O11" i="12" s="1"/>
  <c r="K11" i="12"/>
  <c r="L11" i="12" s="1"/>
  <c r="A11" i="11"/>
  <c r="B10" i="11"/>
  <c r="C10" i="11" s="1"/>
  <c r="K11" i="11" l="1"/>
  <c r="L11" i="11" s="1"/>
  <c r="N11" i="11"/>
  <c r="O11" i="11" s="1"/>
  <c r="J12" i="11"/>
  <c r="N13" i="13"/>
  <c r="O13" i="13" s="1"/>
  <c r="J14" i="13"/>
  <c r="K13" i="13"/>
  <c r="L13" i="13" s="1"/>
  <c r="A13" i="13"/>
  <c r="B12" i="13"/>
  <c r="C12" i="13" s="1"/>
  <c r="K12" i="12"/>
  <c r="L12" i="12" s="1"/>
  <c r="J13" i="12"/>
  <c r="N12" i="12"/>
  <c r="O12" i="12" s="1"/>
  <c r="B11" i="12"/>
  <c r="C11" i="12" s="1"/>
  <c r="A12" i="12"/>
  <c r="A12" i="11"/>
  <c r="B11" i="11"/>
  <c r="C11" i="11" s="1"/>
  <c r="A14" i="13" l="1"/>
  <c r="B13" i="13"/>
  <c r="C13" i="13" s="1"/>
  <c r="K12" i="11"/>
  <c r="L12" i="11" s="1"/>
  <c r="J13" i="11"/>
  <c r="N12" i="11"/>
  <c r="O12" i="11" s="1"/>
  <c r="J15" i="13"/>
  <c r="K14" i="13"/>
  <c r="L14" i="13" s="1"/>
  <c r="N14" i="13"/>
  <c r="O14" i="13" s="1"/>
  <c r="J14" i="12"/>
  <c r="K13" i="12"/>
  <c r="L13" i="12" s="1"/>
  <c r="N13" i="12"/>
  <c r="O13" i="12" s="1"/>
  <c r="A13" i="12"/>
  <c r="B12" i="12"/>
  <c r="C12" i="12" s="1"/>
  <c r="B12" i="11"/>
  <c r="C12" i="11" s="1"/>
  <c r="A13" i="11"/>
  <c r="N13" i="11" l="1"/>
  <c r="O13" i="11" s="1"/>
  <c r="K13" i="11"/>
  <c r="L13" i="11" s="1"/>
  <c r="J14" i="11"/>
  <c r="J16" i="13"/>
  <c r="K15" i="13"/>
  <c r="L15" i="13" s="1"/>
  <c r="N15" i="13"/>
  <c r="O15" i="13" s="1"/>
  <c r="A15" i="13"/>
  <c r="B14" i="13"/>
  <c r="C14" i="13" s="1"/>
  <c r="B13" i="12"/>
  <c r="C13" i="12" s="1"/>
  <c r="A14" i="12"/>
  <c r="N14" i="12"/>
  <c r="O14" i="12" s="1"/>
  <c r="J15" i="12"/>
  <c r="K14" i="12"/>
  <c r="L14" i="12" s="1"/>
  <c r="A14" i="11"/>
  <c r="B13" i="11"/>
  <c r="C13" i="11" s="1"/>
  <c r="J17" i="13" l="1"/>
  <c r="K16" i="13"/>
  <c r="L16" i="13" s="1"/>
  <c r="N16" i="13"/>
  <c r="O16" i="13" s="1"/>
  <c r="A16" i="13"/>
  <c r="B15" i="13"/>
  <c r="C15" i="13" s="1"/>
  <c r="J15" i="11"/>
  <c r="K14" i="11"/>
  <c r="L14" i="11" s="1"/>
  <c r="N14" i="11"/>
  <c r="O14" i="11" s="1"/>
  <c r="K15" i="12"/>
  <c r="L15" i="12" s="1"/>
  <c r="J16" i="12"/>
  <c r="N15" i="12"/>
  <c r="O15" i="12" s="1"/>
  <c r="B14" i="12"/>
  <c r="C14" i="12" s="1"/>
  <c r="A15" i="12"/>
  <c r="A15" i="11"/>
  <c r="B14" i="11"/>
  <c r="C14" i="11" s="1"/>
  <c r="J16" i="11" l="1"/>
  <c r="N15" i="11"/>
  <c r="O15" i="11" s="1"/>
  <c r="K15" i="11"/>
  <c r="L15" i="11" s="1"/>
  <c r="A17" i="13"/>
  <c r="B16" i="13"/>
  <c r="C16" i="13" s="1"/>
  <c r="N17" i="13"/>
  <c r="O17" i="13" s="1"/>
  <c r="K17" i="13"/>
  <c r="L17" i="13" s="1"/>
  <c r="J18" i="13"/>
  <c r="K16" i="12"/>
  <c r="L16" i="12" s="1"/>
  <c r="J17" i="12"/>
  <c r="N16" i="12"/>
  <c r="O16" i="12" s="1"/>
  <c r="A16" i="12"/>
  <c r="B15" i="12"/>
  <c r="C15" i="12" s="1"/>
  <c r="B15" i="11"/>
  <c r="C15" i="11" s="1"/>
  <c r="A16" i="11"/>
  <c r="N18" i="13" l="1"/>
  <c r="O18" i="13" s="1"/>
  <c r="J19" i="13"/>
  <c r="K18" i="13"/>
  <c r="L18" i="13" s="1"/>
  <c r="A18" i="13"/>
  <c r="B17" i="13"/>
  <c r="C17" i="13" s="1"/>
  <c r="N16" i="11"/>
  <c r="O16" i="11" s="1"/>
  <c r="K16" i="11"/>
  <c r="L16" i="11" s="1"/>
  <c r="J17" i="11"/>
  <c r="A17" i="12"/>
  <c r="B16" i="12"/>
  <c r="C16" i="12" s="1"/>
  <c r="J18" i="12"/>
  <c r="K17" i="12"/>
  <c r="L17" i="12" s="1"/>
  <c r="N17" i="12"/>
  <c r="O17" i="12" s="1"/>
  <c r="B16" i="11"/>
  <c r="C16" i="11" s="1"/>
  <c r="A17" i="11"/>
  <c r="J18" i="11" l="1"/>
  <c r="N17" i="11"/>
  <c r="O17" i="11" s="1"/>
  <c r="K17" i="11"/>
  <c r="L17" i="11" s="1"/>
  <c r="A19" i="13"/>
  <c r="B18" i="13"/>
  <c r="C18" i="13" s="1"/>
  <c r="J20" i="13"/>
  <c r="K19" i="13"/>
  <c r="L19" i="13" s="1"/>
  <c r="N19" i="13"/>
  <c r="O19" i="13" s="1"/>
  <c r="N18" i="12"/>
  <c r="O18" i="12" s="1"/>
  <c r="K18" i="12"/>
  <c r="L18" i="12" s="1"/>
  <c r="J19" i="12"/>
  <c r="B17" i="12"/>
  <c r="C17" i="12" s="1"/>
  <c r="A18" i="12"/>
  <c r="A18" i="11"/>
  <c r="B17" i="11"/>
  <c r="C17" i="11" s="1"/>
  <c r="A20" i="13" l="1"/>
  <c r="B19" i="13"/>
  <c r="C19" i="13" s="1"/>
  <c r="J21" i="13"/>
  <c r="K20" i="13"/>
  <c r="L20" i="13" s="1"/>
  <c r="N20" i="13"/>
  <c r="O20" i="13" s="1"/>
  <c r="J19" i="11"/>
  <c r="K18" i="11"/>
  <c r="L18" i="11" s="1"/>
  <c r="N18" i="11"/>
  <c r="O18" i="11" s="1"/>
  <c r="K19" i="12"/>
  <c r="L19" i="12" s="1"/>
  <c r="J20" i="12"/>
  <c r="N19" i="12"/>
  <c r="O19" i="12" s="1"/>
  <c r="A19" i="12"/>
  <c r="B18" i="12"/>
  <c r="C18" i="12" s="1"/>
  <c r="B18" i="11"/>
  <c r="C18" i="11" s="1"/>
  <c r="A19" i="11"/>
  <c r="N21" i="13" l="1"/>
  <c r="O21" i="13" s="1"/>
  <c r="J22" i="13"/>
  <c r="K21" i="13"/>
  <c r="L21" i="13" s="1"/>
  <c r="K19" i="11"/>
  <c r="L19" i="11" s="1"/>
  <c r="N19" i="11"/>
  <c r="O19" i="11" s="1"/>
  <c r="J20" i="11"/>
  <c r="A21" i="13"/>
  <c r="B20" i="13"/>
  <c r="C20" i="13" s="1"/>
  <c r="J21" i="12"/>
  <c r="N20" i="12"/>
  <c r="O20" i="12" s="1"/>
  <c r="K20" i="12"/>
  <c r="L20" i="12" s="1"/>
  <c r="A20" i="12"/>
  <c r="B19" i="12"/>
  <c r="C19" i="12" s="1"/>
  <c r="B19" i="11"/>
  <c r="C19" i="11" s="1"/>
  <c r="A20" i="11"/>
  <c r="A22" i="13" l="1"/>
  <c r="B21" i="13"/>
  <c r="C21" i="13" s="1"/>
  <c r="K20" i="11"/>
  <c r="L20" i="11" s="1"/>
  <c r="J21" i="11"/>
  <c r="N20" i="11"/>
  <c r="O20" i="11" s="1"/>
  <c r="J23" i="13"/>
  <c r="K22" i="13"/>
  <c r="L22" i="13" s="1"/>
  <c r="N22" i="13"/>
  <c r="O22" i="13" s="1"/>
  <c r="A21" i="12"/>
  <c r="B20" i="12"/>
  <c r="C20" i="12" s="1"/>
  <c r="J22" i="12"/>
  <c r="K21" i="12"/>
  <c r="L21" i="12" s="1"/>
  <c r="N21" i="12"/>
  <c r="O21" i="12" s="1"/>
  <c r="A21" i="11"/>
  <c r="B20" i="11"/>
  <c r="C20" i="11" s="1"/>
  <c r="K21" i="11" l="1"/>
  <c r="L21" i="11" s="1"/>
  <c r="N21" i="11"/>
  <c r="O21" i="11" s="1"/>
  <c r="J22" i="11"/>
  <c r="J24" i="13"/>
  <c r="K23" i="13"/>
  <c r="L23" i="13" s="1"/>
  <c r="N23" i="13"/>
  <c r="O23" i="13" s="1"/>
  <c r="A23" i="13"/>
  <c r="B22" i="13"/>
  <c r="C22" i="13" s="1"/>
  <c r="N22" i="12"/>
  <c r="O22" i="12" s="1"/>
  <c r="K22" i="12"/>
  <c r="L22" i="12" s="1"/>
  <c r="J23" i="12"/>
  <c r="A22" i="12"/>
  <c r="B21" i="12"/>
  <c r="C21" i="12" s="1"/>
  <c r="A22" i="11"/>
  <c r="B21" i="11"/>
  <c r="C21" i="11" s="1"/>
  <c r="J25" i="13" l="1"/>
  <c r="K24" i="13"/>
  <c r="L24" i="13" s="1"/>
  <c r="N24" i="13"/>
  <c r="O24" i="13" s="1"/>
  <c r="A24" i="13"/>
  <c r="B23" i="13"/>
  <c r="C23" i="13" s="1"/>
  <c r="J23" i="11"/>
  <c r="K22" i="11"/>
  <c r="L22" i="11" s="1"/>
  <c r="N22" i="11"/>
  <c r="O22" i="11" s="1"/>
  <c r="A23" i="12"/>
  <c r="B22" i="12"/>
  <c r="C22" i="12" s="1"/>
  <c r="J24" i="12"/>
  <c r="N23" i="12"/>
  <c r="O23" i="12" s="1"/>
  <c r="K23" i="12"/>
  <c r="L23" i="12" s="1"/>
  <c r="B22" i="11"/>
  <c r="C22" i="11" s="1"/>
  <c r="A23" i="11"/>
  <c r="A25" i="13" l="1"/>
  <c r="B24" i="13"/>
  <c r="C24" i="13" s="1"/>
  <c r="J24" i="11"/>
  <c r="N23" i="11"/>
  <c r="O23" i="11" s="1"/>
  <c r="K23" i="11"/>
  <c r="L23" i="11" s="1"/>
  <c r="N25" i="13"/>
  <c r="O25" i="13" s="1"/>
  <c r="J26" i="13"/>
  <c r="K25" i="13"/>
  <c r="L25" i="13" s="1"/>
  <c r="J25" i="12"/>
  <c r="N24" i="12"/>
  <c r="O24" i="12" s="1"/>
  <c r="K24" i="12"/>
  <c r="L24" i="12" s="1"/>
  <c r="B23" i="12"/>
  <c r="C23" i="12" s="1"/>
  <c r="A24" i="12"/>
  <c r="A24" i="11"/>
  <c r="B23" i="11"/>
  <c r="C23" i="11" s="1"/>
  <c r="N26" i="13" l="1"/>
  <c r="O26" i="13" s="1"/>
  <c r="J27" i="13"/>
  <c r="K26" i="13"/>
  <c r="L26" i="13" s="1"/>
  <c r="K24" i="11"/>
  <c r="L24" i="11" s="1"/>
  <c r="N24" i="11"/>
  <c r="O24" i="11" s="1"/>
  <c r="J25" i="11"/>
  <c r="A26" i="13"/>
  <c r="B25" i="13"/>
  <c r="C25" i="13" s="1"/>
  <c r="A25" i="12"/>
  <c r="B24" i="12"/>
  <c r="C24" i="12" s="1"/>
  <c r="J26" i="12"/>
  <c r="K25" i="12"/>
  <c r="L25" i="12" s="1"/>
  <c r="N25" i="12"/>
  <c r="O25" i="12" s="1"/>
  <c r="A25" i="11"/>
  <c r="B24" i="11"/>
  <c r="C24" i="11" s="1"/>
  <c r="A27" i="13" l="1"/>
  <c r="B26" i="13"/>
  <c r="C26" i="13" s="1"/>
  <c r="J26" i="11"/>
  <c r="K25" i="11"/>
  <c r="L25" i="11" s="1"/>
  <c r="N25" i="11"/>
  <c r="O25" i="11" s="1"/>
  <c r="J28" i="13"/>
  <c r="K27" i="13"/>
  <c r="L27" i="13" s="1"/>
  <c r="N27" i="13"/>
  <c r="O27" i="13" s="1"/>
  <c r="N26" i="12"/>
  <c r="O26" i="12" s="1"/>
  <c r="J27" i="12"/>
  <c r="K26" i="12"/>
  <c r="L26" i="12" s="1"/>
  <c r="A26" i="12"/>
  <c r="B25" i="12"/>
  <c r="C25" i="12" s="1"/>
  <c r="A26" i="11"/>
  <c r="B25" i="11"/>
  <c r="C25" i="11" s="1"/>
  <c r="K26" i="11" l="1"/>
  <c r="L26" i="11" s="1"/>
  <c r="N26" i="11"/>
  <c r="O26" i="11" s="1"/>
  <c r="J27" i="11"/>
  <c r="J29" i="13"/>
  <c r="K28" i="13"/>
  <c r="L28" i="13" s="1"/>
  <c r="N28" i="13"/>
  <c r="O28" i="13" s="1"/>
  <c r="A28" i="13"/>
  <c r="B27" i="13"/>
  <c r="C27" i="13" s="1"/>
  <c r="B26" i="12"/>
  <c r="C26" i="12" s="1"/>
  <c r="A27" i="12"/>
  <c r="J28" i="12"/>
  <c r="N27" i="12"/>
  <c r="O27" i="12" s="1"/>
  <c r="K27" i="12"/>
  <c r="L27" i="12" s="1"/>
  <c r="B26" i="11"/>
  <c r="C26" i="11" s="1"/>
  <c r="A27" i="11"/>
  <c r="N29" i="13" l="1"/>
  <c r="O29" i="13" s="1"/>
  <c r="J30" i="13"/>
  <c r="K29" i="13"/>
  <c r="L29" i="13" s="1"/>
  <c r="A29" i="13"/>
  <c r="B28" i="13"/>
  <c r="C28" i="13" s="1"/>
  <c r="N27" i="11"/>
  <c r="O27" i="11" s="1"/>
  <c r="K27" i="11"/>
  <c r="L27" i="11" s="1"/>
  <c r="J28" i="11"/>
  <c r="K28" i="12"/>
  <c r="L28" i="12" s="1"/>
  <c r="J29" i="12"/>
  <c r="N28" i="12"/>
  <c r="O28" i="12" s="1"/>
  <c r="B27" i="12"/>
  <c r="C27" i="12" s="1"/>
  <c r="A28" i="12"/>
  <c r="A28" i="11"/>
  <c r="B27" i="11"/>
  <c r="C27" i="11" s="1"/>
  <c r="N28" i="11" l="1"/>
  <c r="O28" i="11" s="1"/>
  <c r="J29" i="11"/>
  <c r="K28" i="11"/>
  <c r="L28" i="11" s="1"/>
  <c r="A30" i="13"/>
  <c r="B29" i="13"/>
  <c r="C29" i="13" s="1"/>
  <c r="J31" i="13"/>
  <c r="K30" i="13"/>
  <c r="L30" i="13" s="1"/>
  <c r="N30" i="13"/>
  <c r="O30" i="13" s="1"/>
  <c r="J30" i="12"/>
  <c r="K29" i="12"/>
  <c r="L29" i="12" s="1"/>
  <c r="N29" i="12"/>
  <c r="O29" i="12" s="1"/>
  <c r="A29" i="12"/>
  <c r="B28" i="12"/>
  <c r="C28" i="12" s="1"/>
  <c r="A29" i="11"/>
  <c r="B28" i="11"/>
  <c r="C28" i="11" s="1"/>
  <c r="J32" i="13" l="1"/>
  <c r="K31" i="13"/>
  <c r="L31" i="13" s="1"/>
  <c r="N31" i="13"/>
  <c r="O31" i="13" s="1"/>
  <c r="N29" i="11"/>
  <c r="O29" i="11" s="1"/>
  <c r="K29" i="11"/>
  <c r="L29" i="11" s="1"/>
  <c r="J30" i="11"/>
  <c r="A31" i="13"/>
  <c r="B30" i="13"/>
  <c r="C30" i="13" s="1"/>
  <c r="B29" i="12"/>
  <c r="C29" i="12" s="1"/>
  <c r="A30" i="12"/>
  <c r="N30" i="12"/>
  <c r="O30" i="12" s="1"/>
  <c r="J31" i="12"/>
  <c r="K30" i="12"/>
  <c r="L30" i="12" s="1"/>
  <c r="A30" i="11"/>
  <c r="B29" i="11"/>
  <c r="C29" i="11" s="1"/>
  <c r="A32" i="13" l="1"/>
  <c r="B31" i="13"/>
  <c r="C31" i="13" s="1"/>
  <c r="J31" i="11"/>
  <c r="K30" i="11"/>
  <c r="L30" i="11" s="1"/>
  <c r="N30" i="11"/>
  <c r="O30" i="11" s="1"/>
  <c r="J33" i="13"/>
  <c r="K32" i="13"/>
  <c r="L32" i="13" s="1"/>
  <c r="N32" i="13"/>
  <c r="O32" i="13" s="1"/>
  <c r="K31" i="12"/>
  <c r="L31" i="12" s="1"/>
  <c r="J32" i="12"/>
  <c r="N31" i="12"/>
  <c r="O31" i="12" s="1"/>
  <c r="B30" i="12"/>
  <c r="C30" i="12" s="1"/>
  <c r="A31" i="12"/>
  <c r="A31" i="11"/>
  <c r="B30" i="11"/>
  <c r="C30" i="11" s="1"/>
  <c r="N31" i="11" l="1"/>
  <c r="O31" i="11" s="1"/>
  <c r="J32" i="11"/>
  <c r="K31" i="11"/>
  <c r="L31" i="11" s="1"/>
  <c r="N33" i="13"/>
  <c r="O33" i="13" s="1"/>
  <c r="J34" i="13"/>
  <c r="K33" i="13"/>
  <c r="L33" i="13" s="1"/>
  <c r="A33" i="13"/>
  <c r="B32" i="13"/>
  <c r="C32" i="13" s="1"/>
  <c r="K32" i="12"/>
  <c r="L32" i="12" s="1"/>
  <c r="J33" i="12"/>
  <c r="N32" i="12"/>
  <c r="O32" i="12" s="1"/>
  <c r="A32" i="12"/>
  <c r="B31" i="12"/>
  <c r="C31" i="12" s="1"/>
  <c r="A32" i="11"/>
  <c r="B31" i="11"/>
  <c r="C31" i="11" s="1"/>
  <c r="A34" i="13" l="1"/>
  <c r="B33" i="13"/>
  <c r="C33" i="13" s="1"/>
  <c r="J33" i="11"/>
  <c r="N32" i="11"/>
  <c r="O32" i="11" s="1"/>
  <c r="K32" i="11"/>
  <c r="L32" i="11" s="1"/>
  <c r="N34" i="13"/>
  <c r="O34" i="13" s="1"/>
  <c r="J35" i="13"/>
  <c r="K34" i="13"/>
  <c r="L34" i="13" s="1"/>
  <c r="A33" i="12"/>
  <c r="B32" i="12"/>
  <c r="C32" i="12" s="1"/>
  <c r="J34" i="12"/>
  <c r="K33" i="12"/>
  <c r="L33" i="12" s="1"/>
  <c r="N33" i="12"/>
  <c r="O33" i="12" s="1"/>
  <c r="A33" i="11"/>
  <c r="B32" i="11"/>
  <c r="C32" i="11" s="1"/>
  <c r="J36" i="13" l="1"/>
  <c r="K35" i="13"/>
  <c r="L35" i="13" s="1"/>
  <c r="N35" i="13"/>
  <c r="O35" i="13" s="1"/>
  <c r="K33" i="11"/>
  <c r="L33" i="11" s="1"/>
  <c r="N33" i="11"/>
  <c r="O33" i="11" s="1"/>
  <c r="J34" i="11"/>
  <c r="A35" i="13"/>
  <c r="B34" i="13"/>
  <c r="C34" i="13" s="1"/>
  <c r="N34" i="12"/>
  <c r="O34" i="12" s="1"/>
  <c r="K34" i="12"/>
  <c r="L34" i="12" s="1"/>
  <c r="J35" i="12"/>
  <c r="B33" i="12"/>
  <c r="C33" i="12" s="1"/>
  <c r="A34" i="12"/>
  <c r="A34" i="11"/>
  <c r="B33" i="11"/>
  <c r="C33" i="11" s="1"/>
  <c r="K34" i="11" l="1"/>
  <c r="L34" i="11" s="1"/>
  <c r="N34" i="11"/>
  <c r="O34" i="11" s="1"/>
  <c r="J35" i="11"/>
  <c r="B35" i="13"/>
  <c r="C35" i="13" s="1"/>
  <c r="A36" i="13"/>
  <c r="N36" i="13"/>
  <c r="O36" i="13" s="1"/>
  <c r="J37" i="13"/>
  <c r="K36" i="13"/>
  <c r="L36" i="13" s="1"/>
  <c r="K35" i="12"/>
  <c r="L35" i="12" s="1"/>
  <c r="J36" i="12"/>
  <c r="N35" i="12"/>
  <c r="O35" i="12" s="1"/>
  <c r="A35" i="12"/>
  <c r="B34" i="12"/>
  <c r="C34" i="12" s="1"/>
  <c r="A35" i="11"/>
  <c r="B34" i="11"/>
  <c r="C34" i="11" s="1"/>
  <c r="K37" i="13" l="1"/>
  <c r="L37" i="13" s="1"/>
  <c r="J38" i="13"/>
  <c r="N37" i="13"/>
  <c r="O37" i="13" s="1"/>
  <c r="J36" i="11"/>
  <c r="K35" i="11"/>
  <c r="L35" i="11" s="1"/>
  <c r="N35" i="11"/>
  <c r="O35" i="11" s="1"/>
  <c r="B36" i="13"/>
  <c r="C36" i="13" s="1"/>
  <c r="A37" i="13"/>
  <c r="A36" i="12"/>
  <c r="B35" i="12"/>
  <c r="C35" i="12" s="1"/>
  <c r="J37" i="12"/>
  <c r="N36" i="12"/>
  <c r="O36" i="12" s="1"/>
  <c r="K36" i="12"/>
  <c r="L36" i="12" s="1"/>
  <c r="A36" i="11"/>
  <c r="B35" i="11"/>
  <c r="C35" i="11" s="1"/>
  <c r="A38" i="13" l="1"/>
  <c r="B37" i="13"/>
  <c r="C37" i="13" s="1"/>
  <c r="J37" i="11"/>
  <c r="K36" i="11"/>
  <c r="L36" i="11" s="1"/>
  <c r="N36" i="11"/>
  <c r="O36" i="11" s="1"/>
  <c r="K38" i="13"/>
  <c r="L38" i="13" s="1"/>
  <c r="J39" i="13"/>
  <c r="N38" i="13"/>
  <c r="O38" i="13" s="1"/>
  <c r="J38" i="12"/>
  <c r="K37" i="12"/>
  <c r="L37" i="12" s="1"/>
  <c r="N37" i="12"/>
  <c r="O37" i="12" s="1"/>
  <c r="A37" i="12"/>
  <c r="B36" i="12"/>
  <c r="C36" i="12" s="1"/>
  <c r="A37" i="11"/>
  <c r="B36" i="11"/>
  <c r="C36" i="11" s="1"/>
  <c r="A39" i="13" l="1"/>
  <c r="B38" i="13"/>
  <c r="C38" i="13" s="1"/>
  <c r="J40" i="13"/>
  <c r="K39" i="13"/>
  <c r="L39" i="13" s="1"/>
  <c r="N39" i="13"/>
  <c r="O39" i="13" s="1"/>
  <c r="J38" i="11"/>
  <c r="K37" i="11"/>
  <c r="L37" i="11" s="1"/>
  <c r="N37" i="11"/>
  <c r="O37" i="11" s="1"/>
  <c r="A38" i="12"/>
  <c r="B37" i="12"/>
  <c r="C37" i="12" s="1"/>
  <c r="N38" i="12"/>
  <c r="O38" i="12" s="1"/>
  <c r="K38" i="12"/>
  <c r="L38" i="12" s="1"/>
  <c r="J39" i="12"/>
  <c r="A38" i="11"/>
  <c r="B37" i="11"/>
  <c r="C37" i="11" s="1"/>
  <c r="N40" i="13" l="1"/>
  <c r="O40" i="13" s="1"/>
  <c r="K40" i="13"/>
  <c r="L40" i="13" s="1"/>
  <c r="J41" i="13"/>
  <c r="B39" i="13"/>
  <c r="C39" i="13" s="1"/>
  <c r="A40" i="13"/>
  <c r="N38" i="11"/>
  <c r="O38" i="11" s="1"/>
  <c r="K38" i="11"/>
  <c r="L38" i="11" s="1"/>
  <c r="J39" i="11"/>
  <c r="J40" i="12"/>
  <c r="N39" i="12"/>
  <c r="O39" i="12" s="1"/>
  <c r="K39" i="12"/>
  <c r="L39" i="12" s="1"/>
  <c r="A39" i="12"/>
  <c r="B38" i="12"/>
  <c r="C38" i="12" s="1"/>
  <c r="A39" i="11"/>
  <c r="B38" i="11"/>
  <c r="C38" i="11" s="1"/>
  <c r="J42" i="13" l="1"/>
  <c r="K41" i="13"/>
  <c r="L41" i="13" s="1"/>
  <c r="N41" i="13"/>
  <c r="O41" i="13" s="1"/>
  <c r="A41" i="13"/>
  <c r="B40" i="13"/>
  <c r="C40" i="13" s="1"/>
  <c r="N39" i="11"/>
  <c r="O39" i="11" s="1"/>
  <c r="J40" i="11"/>
  <c r="K39" i="11"/>
  <c r="L39" i="11" s="1"/>
  <c r="B39" i="12"/>
  <c r="C39" i="12" s="1"/>
  <c r="A40" i="12"/>
  <c r="J41" i="12"/>
  <c r="N40" i="12"/>
  <c r="O40" i="12" s="1"/>
  <c r="K40" i="12"/>
  <c r="L40" i="12" s="1"/>
  <c r="A40" i="11"/>
  <c r="B39" i="11"/>
  <c r="C39" i="11" s="1"/>
  <c r="A42" i="13" l="1"/>
  <c r="B41" i="13"/>
  <c r="C41" i="13" s="1"/>
  <c r="N40" i="11"/>
  <c r="O40" i="11" s="1"/>
  <c r="J41" i="11"/>
  <c r="K40" i="11"/>
  <c r="L40" i="11" s="1"/>
  <c r="N42" i="13"/>
  <c r="O42" i="13" s="1"/>
  <c r="J43" i="13"/>
  <c r="K42" i="13"/>
  <c r="L42" i="13" s="1"/>
  <c r="J42" i="12"/>
  <c r="K41" i="12"/>
  <c r="L41" i="12" s="1"/>
  <c r="N41" i="12"/>
  <c r="O41" i="12" s="1"/>
  <c r="A41" i="12"/>
  <c r="B40" i="12"/>
  <c r="C40" i="12" s="1"/>
  <c r="A41" i="11"/>
  <c r="B40" i="11"/>
  <c r="C40" i="11" s="1"/>
  <c r="J44" i="13" l="1"/>
  <c r="K43" i="13"/>
  <c r="L43" i="13" s="1"/>
  <c r="N43" i="13"/>
  <c r="O43" i="13" s="1"/>
  <c r="J42" i="11"/>
  <c r="K41" i="11"/>
  <c r="L41" i="11" s="1"/>
  <c r="N41" i="11"/>
  <c r="O41" i="11" s="1"/>
  <c r="A43" i="13"/>
  <c r="B42" i="13"/>
  <c r="C42" i="13" s="1"/>
  <c r="A42" i="12"/>
  <c r="B41" i="12"/>
  <c r="C41" i="12" s="1"/>
  <c r="N42" i="12"/>
  <c r="O42" i="12" s="1"/>
  <c r="J43" i="12"/>
  <c r="K42" i="12"/>
  <c r="L42" i="12" s="1"/>
  <c r="A42" i="11"/>
  <c r="B41" i="11"/>
  <c r="C41" i="11" s="1"/>
  <c r="J43" i="11" l="1"/>
  <c r="K42" i="11"/>
  <c r="L42" i="11" s="1"/>
  <c r="N42" i="11"/>
  <c r="O42" i="11" s="1"/>
  <c r="A44" i="13"/>
  <c r="B43" i="13"/>
  <c r="C43" i="13" s="1"/>
  <c r="N44" i="13"/>
  <c r="O44" i="13" s="1"/>
  <c r="J45" i="13"/>
  <c r="K44" i="13"/>
  <c r="L44" i="13" s="1"/>
  <c r="J44" i="12"/>
  <c r="N43" i="12"/>
  <c r="O43" i="12" s="1"/>
  <c r="K43" i="12"/>
  <c r="L43" i="12" s="1"/>
  <c r="B42" i="12"/>
  <c r="C42" i="12" s="1"/>
  <c r="A43" i="12"/>
  <c r="A43" i="11"/>
  <c r="B42" i="11"/>
  <c r="C42" i="11" s="1"/>
  <c r="A45" i="13" l="1"/>
  <c r="B44" i="13"/>
  <c r="C44" i="13" s="1"/>
  <c r="J46" i="13"/>
  <c r="K45" i="13"/>
  <c r="L45" i="13" s="1"/>
  <c r="N45" i="13"/>
  <c r="O45" i="13" s="1"/>
  <c r="J44" i="11"/>
  <c r="K43" i="11"/>
  <c r="L43" i="11" s="1"/>
  <c r="N43" i="11"/>
  <c r="O43" i="11" s="1"/>
  <c r="B43" i="12"/>
  <c r="C43" i="12" s="1"/>
  <c r="A44" i="12"/>
  <c r="K44" i="12"/>
  <c r="L44" i="12" s="1"/>
  <c r="J45" i="12"/>
  <c r="N44" i="12"/>
  <c r="O44" i="12" s="1"/>
  <c r="B43" i="11"/>
  <c r="C43" i="11" s="1"/>
  <c r="A44" i="11"/>
  <c r="N46" i="13" l="1"/>
  <c r="O46" i="13" s="1"/>
  <c r="J47" i="13"/>
  <c r="K46" i="13"/>
  <c r="L46" i="13" s="1"/>
  <c r="K44" i="11"/>
  <c r="L44" i="11" s="1"/>
  <c r="N44" i="11"/>
  <c r="O44" i="11" s="1"/>
  <c r="J45" i="11"/>
  <c r="A46" i="13"/>
  <c r="B45" i="13"/>
  <c r="C45" i="13" s="1"/>
  <c r="J46" i="12"/>
  <c r="K45" i="12"/>
  <c r="L45" i="12" s="1"/>
  <c r="N45" i="12"/>
  <c r="O45" i="12" s="1"/>
  <c r="A45" i="12"/>
  <c r="B44" i="12"/>
  <c r="C44" i="12" s="1"/>
  <c r="A45" i="11"/>
  <c r="B44" i="11"/>
  <c r="C44" i="11" s="1"/>
  <c r="J46" i="11" l="1"/>
  <c r="K45" i="11"/>
  <c r="L45" i="11" s="1"/>
  <c r="N45" i="11"/>
  <c r="O45" i="11" s="1"/>
  <c r="J48" i="13"/>
  <c r="K47" i="13"/>
  <c r="L47" i="13" s="1"/>
  <c r="N47" i="13"/>
  <c r="O47" i="13" s="1"/>
  <c r="A47" i="13"/>
  <c r="B46" i="13"/>
  <c r="C46" i="13" s="1"/>
  <c r="B45" i="12"/>
  <c r="C45" i="12" s="1"/>
  <c r="A46" i="12"/>
  <c r="J47" i="12"/>
  <c r="N46" i="12"/>
  <c r="O46" i="12" s="1"/>
  <c r="K46" i="12"/>
  <c r="L46" i="12" s="1"/>
  <c r="A46" i="11"/>
  <c r="B45" i="11"/>
  <c r="C45" i="11" s="1"/>
  <c r="N48" i="13" l="1"/>
  <c r="O48" i="13" s="1"/>
  <c r="J49" i="13"/>
  <c r="K48" i="13"/>
  <c r="L48" i="13" s="1"/>
  <c r="A48" i="13"/>
  <c r="B47" i="13"/>
  <c r="C47" i="13" s="1"/>
  <c r="J47" i="11"/>
  <c r="K46" i="11"/>
  <c r="L46" i="11" s="1"/>
  <c r="N46" i="11"/>
  <c r="O46" i="11" s="1"/>
  <c r="N47" i="12"/>
  <c r="O47" i="12" s="1"/>
  <c r="K47" i="12"/>
  <c r="L47" i="12" s="1"/>
  <c r="J48" i="12"/>
  <c r="A47" i="12"/>
  <c r="B46" i="12"/>
  <c r="C46" i="12" s="1"/>
  <c r="A47" i="11"/>
  <c r="B46" i="11"/>
  <c r="C46" i="11" s="1"/>
  <c r="J48" i="11" l="1"/>
  <c r="K47" i="11"/>
  <c r="L47" i="11" s="1"/>
  <c r="N47" i="11"/>
  <c r="O47" i="11" s="1"/>
  <c r="J50" i="13"/>
  <c r="K49" i="13"/>
  <c r="L49" i="13" s="1"/>
  <c r="N49" i="13"/>
  <c r="O49" i="13" s="1"/>
  <c r="A49" i="13"/>
  <c r="B48" i="13"/>
  <c r="C48" i="13" s="1"/>
  <c r="J49" i="12"/>
  <c r="K48" i="12"/>
  <c r="L48" i="12" s="1"/>
  <c r="N48" i="12"/>
  <c r="O48" i="12" s="1"/>
  <c r="A48" i="12"/>
  <c r="B47" i="12"/>
  <c r="C47" i="12" s="1"/>
  <c r="A48" i="11"/>
  <c r="B47" i="11"/>
  <c r="C47" i="11" s="1"/>
  <c r="N50" i="13" l="1"/>
  <c r="O50" i="13" s="1"/>
  <c r="J51" i="13"/>
  <c r="K50" i="13"/>
  <c r="L50" i="13" s="1"/>
  <c r="B49" i="13"/>
  <c r="C49" i="13" s="1"/>
  <c r="A50" i="13"/>
  <c r="K48" i="11"/>
  <c r="L48" i="11" s="1"/>
  <c r="N48" i="11"/>
  <c r="O48" i="11" s="1"/>
  <c r="J49" i="11"/>
  <c r="A49" i="12"/>
  <c r="B48" i="12"/>
  <c r="C48" i="12" s="1"/>
  <c r="J50" i="12"/>
  <c r="N49" i="12"/>
  <c r="O49" i="12" s="1"/>
  <c r="K49" i="12"/>
  <c r="L49" i="12" s="1"/>
  <c r="A49" i="11"/>
  <c r="B48" i="11"/>
  <c r="C48" i="11" s="1"/>
  <c r="J50" i="11" l="1"/>
  <c r="K49" i="11"/>
  <c r="L49" i="11" s="1"/>
  <c r="N49" i="11"/>
  <c r="O49" i="11" s="1"/>
  <c r="J52" i="13"/>
  <c r="K51" i="13"/>
  <c r="L51" i="13" s="1"/>
  <c r="N51" i="13"/>
  <c r="O51" i="13" s="1"/>
  <c r="A51" i="13"/>
  <c r="B50" i="13"/>
  <c r="C50" i="13" s="1"/>
  <c r="J51" i="12"/>
  <c r="K50" i="12"/>
  <c r="L50" i="12" s="1"/>
  <c r="N50" i="12"/>
  <c r="O50" i="12" s="1"/>
  <c r="A50" i="12"/>
  <c r="B49" i="12"/>
  <c r="C49" i="12" s="1"/>
  <c r="A50" i="11"/>
  <c r="B49" i="11"/>
  <c r="C49" i="11" s="1"/>
  <c r="N52" i="13" l="1"/>
  <c r="O52" i="13" s="1"/>
  <c r="J53" i="13"/>
  <c r="K52" i="13"/>
  <c r="L52" i="13" s="1"/>
  <c r="B51" i="13"/>
  <c r="C51" i="13" s="1"/>
  <c r="A52" i="13"/>
  <c r="J51" i="11"/>
  <c r="N50" i="11"/>
  <c r="O50" i="11" s="1"/>
  <c r="K50" i="11"/>
  <c r="L50" i="11" s="1"/>
  <c r="A51" i="12"/>
  <c r="B50" i="12"/>
  <c r="C50" i="12" s="1"/>
  <c r="N51" i="12"/>
  <c r="O51" i="12" s="1"/>
  <c r="J52" i="12"/>
  <c r="K51" i="12"/>
  <c r="L51" i="12" s="1"/>
  <c r="A51" i="11"/>
  <c r="B50" i="11"/>
  <c r="C50" i="11" s="1"/>
  <c r="J52" i="11" l="1"/>
  <c r="K51" i="11"/>
  <c r="L51" i="11" s="1"/>
  <c r="N51" i="11"/>
  <c r="O51" i="11" s="1"/>
  <c r="J54" i="13"/>
  <c r="K53" i="13"/>
  <c r="L53" i="13" s="1"/>
  <c r="N53" i="13"/>
  <c r="O53" i="13" s="1"/>
  <c r="A53" i="13"/>
  <c r="B52" i="13"/>
  <c r="C52" i="13" s="1"/>
  <c r="J53" i="12"/>
  <c r="N52" i="12"/>
  <c r="O52" i="12" s="1"/>
  <c r="K52" i="12"/>
  <c r="L52" i="12" s="1"/>
  <c r="A52" i="12"/>
  <c r="B51" i="12"/>
  <c r="C51" i="12" s="1"/>
  <c r="A52" i="11"/>
  <c r="B51" i="11"/>
  <c r="C51" i="11" s="1"/>
  <c r="A54" i="13" l="1"/>
  <c r="B53" i="13"/>
  <c r="C53" i="13" s="1"/>
  <c r="N54" i="13"/>
  <c r="O54" i="13" s="1"/>
  <c r="K54" i="13"/>
  <c r="L54" i="13" s="1"/>
  <c r="J55" i="13"/>
  <c r="J53" i="11"/>
  <c r="K52" i="11"/>
  <c r="L52" i="11" s="1"/>
  <c r="N52" i="11"/>
  <c r="O52" i="11" s="1"/>
  <c r="B52" i="12"/>
  <c r="C52" i="12" s="1"/>
  <c r="A53" i="12"/>
  <c r="N53" i="12"/>
  <c r="O53" i="12" s="1"/>
  <c r="J54" i="12"/>
  <c r="K53" i="12"/>
  <c r="L53" i="12" s="1"/>
  <c r="A53" i="11"/>
  <c r="B52" i="11"/>
  <c r="C52" i="11" s="1"/>
  <c r="J54" i="11" l="1"/>
  <c r="N53" i="11"/>
  <c r="O53" i="11" s="1"/>
  <c r="K53" i="11"/>
  <c r="L53" i="11" s="1"/>
  <c r="J56" i="13"/>
  <c r="K55" i="13"/>
  <c r="L55" i="13" s="1"/>
  <c r="N55" i="13"/>
  <c r="O55" i="13" s="1"/>
  <c r="A55" i="13"/>
  <c r="B54" i="13"/>
  <c r="C54" i="13" s="1"/>
  <c r="J55" i="12"/>
  <c r="K54" i="12"/>
  <c r="L54" i="12" s="1"/>
  <c r="N54" i="12"/>
  <c r="O54" i="12" s="1"/>
  <c r="A54" i="12"/>
  <c r="B53" i="12"/>
  <c r="C53" i="12" s="1"/>
  <c r="B53" i="11"/>
  <c r="C53" i="11" s="1"/>
  <c r="A54" i="11"/>
  <c r="N56" i="13" l="1"/>
  <c r="O56" i="13" s="1"/>
  <c r="K56" i="13"/>
  <c r="L56" i="13" s="1"/>
  <c r="J57" i="13"/>
  <c r="A56" i="13"/>
  <c r="B55" i="13"/>
  <c r="C55" i="13" s="1"/>
  <c r="J55" i="11"/>
  <c r="K54" i="11"/>
  <c r="L54" i="11" s="1"/>
  <c r="N54" i="11"/>
  <c r="O54" i="11" s="1"/>
  <c r="B54" i="12"/>
  <c r="C54" i="12" s="1"/>
  <c r="A55" i="12"/>
  <c r="N55" i="12"/>
  <c r="O55" i="12" s="1"/>
  <c r="J56" i="12"/>
  <c r="K55" i="12"/>
  <c r="L55" i="12" s="1"/>
  <c r="A55" i="11"/>
  <c r="B54" i="11"/>
  <c r="C54" i="11" s="1"/>
  <c r="A57" i="13" l="1"/>
  <c r="B56" i="13"/>
  <c r="C56" i="13" s="1"/>
  <c r="J56" i="11"/>
  <c r="K55" i="11"/>
  <c r="L55" i="11" s="1"/>
  <c r="N55" i="11"/>
  <c r="O55" i="11" s="1"/>
  <c r="J58" i="13"/>
  <c r="K57" i="13"/>
  <c r="L57" i="13" s="1"/>
  <c r="N57" i="13"/>
  <c r="O57" i="13" s="1"/>
  <c r="K56" i="12"/>
  <c r="L56" i="12" s="1"/>
  <c r="N56" i="12"/>
  <c r="O56" i="12" s="1"/>
  <c r="J57" i="12"/>
  <c r="B55" i="12"/>
  <c r="C55" i="12" s="1"/>
  <c r="A56" i="12"/>
  <c r="A56" i="11"/>
  <c r="B55" i="11"/>
  <c r="C55" i="11" s="1"/>
  <c r="N58" i="13" l="1"/>
  <c r="O58" i="13" s="1"/>
  <c r="J59" i="13"/>
  <c r="K58" i="13"/>
  <c r="L58" i="13" s="1"/>
  <c r="J57" i="11"/>
  <c r="K56" i="11"/>
  <c r="L56" i="11" s="1"/>
  <c r="N56" i="11"/>
  <c r="O56" i="11" s="1"/>
  <c r="A58" i="13"/>
  <c r="B57" i="13"/>
  <c r="C57" i="13" s="1"/>
  <c r="K57" i="12"/>
  <c r="L57" i="12" s="1"/>
  <c r="N57" i="12"/>
  <c r="O57" i="12" s="1"/>
  <c r="J58" i="12"/>
  <c r="A57" i="12"/>
  <c r="B56" i="12"/>
  <c r="C56" i="12" s="1"/>
  <c r="A57" i="11"/>
  <c r="B56" i="11"/>
  <c r="C56" i="11" s="1"/>
  <c r="K57" i="11" l="1"/>
  <c r="L57" i="11" s="1"/>
  <c r="N57" i="11"/>
  <c r="O57" i="11" s="1"/>
  <c r="J58" i="11"/>
  <c r="A59" i="13"/>
  <c r="B58" i="13"/>
  <c r="C58" i="13" s="1"/>
  <c r="J60" i="13"/>
  <c r="N59" i="13"/>
  <c r="O59" i="13" s="1"/>
  <c r="K59" i="13"/>
  <c r="L59" i="13" s="1"/>
  <c r="A58" i="12"/>
  <c r="B57" i="12"/>
  <c r="C57" i="12" s="1"/>
  <c r="J59" i="12"/>
  <c r="K58" i="12"/>
  <c r="L58" i="12" s="1"/>
  <c r="N58" i="12"/>
  <c r="O58" i="12" s="1"/>
  <c r="A58" i="11"/>
  <c r="B57" i="11"/>
  <c r="C57" i="11" s="1"/>
  <c r="A60" i="13" l="1"/>
  <c r="B59" i="13"/>
  <c r="C59" i="13" s="1"/>
  <c r="K58" i="11"/>
  <c r="L58" i="11" s="1"/>
  <c r="J59" i="11"/>
  <c r="N58" i="11"/>
  <c r="O58" i="11" s="1"/>
  <c r="J61" i="13"/>
  <c r="K60" i="13"/>
  <c r="L60" i="13" s="1"/>
  <c r="N60" i="13"/>
  <c r="O60" i="13" s="1"/>
  <c r="J60" i="12"/>
  <c r="K59" i="12"/>
  <c r="L59" i="12" s="1"/>
  <c r="N59" i="12"/>
  <c r="O59" i="12" s="1"/>
  <c r="B58" i="12"/>
  <c r="C58" i="12" s="1"/>
  <c r="A59" i="12"/>
  <c r="A59" i="11"/>
  <c r="B58" i="11"/>
  <c r="C58" i="11" s="1"/>
  <c r="K59" i="11" l="1"/>
  <c r="L59" i="11" s="1"/>
  <c r="J60" i="11"/>
  <c r="N59" i="11"/>
  <c r="O59" i="11" s="1"/>
  <c r="N61" i="13"/>
  <c r="O61" i="13" s="1"/>
  <c r="J62" i="13"/>
  <c r="K61" i="13"/>
  <c r="L61" i="13" s="1"/>
  <c r="A61" i="13"/>
  <c r="B60" i="13"/>
  <c r="C60" i="13" s="1"/>
  <c r="A60" i="12"/>
  <c r="B59" i="12"/>
  <c r="C59" i="12" s="1"/>
  <c r="N60" i="12"/>
  <c r="O60" i="12" s="1"/>
  <c r="K60" i="12"/>
  <c r="L60" i="12" s="1"/>
  <c r="J61" i="12"/>
  <c r="A60" i="11"/>
  <c r="B59" i="11"/>
  <c r="C59" i="11" s="1"/>
  <c r="A62" i="13" l="1"/>
  <c r="B61" i="13"/>
  <c r="C61" i="13" s="1"/>
  <c r="K60" i="11"/>
  <c r="L60" i="11" s="1"/>
  <c r="N60" i="11"/>
  <c r="O60" i="11" s="1"/>
  <c r="J61" i="11"/>
  <c r="J63" i="13"/>
  <c r="N62" i="13"/>
  <c r="O62" i="13" s="1"/>
  <c r="K62" i="13"/>
  <c r="L62" i="13" s="1"/>
  <c r="J62" i="12"/>
  <c r="N61" i="12"/>
  <c r="O61" i="12" s="1"/>
  <c r="K61" i="12"/>
  <c r="L61" i="12" s="1"/>
  <c r="B60" i="12"/>
  <c r="C60" i="12" s="1"/>
  <c r="A61" i="12"/>
  <c r="B60" i="11"/>
  <c r="C60" i="11" s="1"/>
  <c r="A61" i="11"/>
  <c r="N63" i="13" l="1"/>
  <c r="O63" i="13" s="1"/>
  <c r="K63" i="13"/>
  <c r="L63" i="13" s="1"/>
  <c r="J64" i="13"/>
  <c r="N61" i="11"/>
  <c r="O61" i="11" s="1"/>
  <c r="J62" i="11"/>
  <c r="K61" i="11"/>
  <c r="L61" i="11" s="1"/>
  <c r="B62" i="13"/>
  <c r="C62" i="13" s="1"/>
  <c r="A63" i="13"/>
  <c r="B61" i="12"/>
  <c r="C61" i="12" s="1"/>
  <c r="A62" i="12"/>
  <c r="K62" i="12"/>
  <c r="L62" i="12" s="1"/>
  <c r="N62" i="12"/>
  <c r="O62" i="12" s="1"/>
  <c r="J63" i="12"/>
  <c r="B61" i="11"/>
  <c r="C61" i="11" s="1"/>
  <c r="A62" i="11"/>
  <c r="A64" i="13" l="1"/>
  <c r="B63" i="13"/>
  <c r="C63" i="13" s="1"/>
  <c r="J65" i="13"/>
  <c r="K64" i="13"/>
  <c r="L64" i="13" s="1"/>
  <c r="N64" i="13"/>
  <c r="O64" i="13" s="1"/>
  <c r="J63" i="11"/>
  <c r="K62" i="11"/>
  <c r="L62" i="11" s="1"/>
  <c r="N62" i="11"/>
  <c r="O62" i="11" s="1"/>
  <c r="A63" i="12"/>
  <c r="B62" i="12"/>
  <c r="C62" i="12" s="1"/>
  <c r="J64" i="12"/>
  <c r="K63" i="12"/>
  <c r="L63" i="12" s="1"/>
  <c r="N63" i="12"/>
  <c r="O63" i="12" s="1"/>
  <c r="A63" i="11"/>
  <c r="B62" i="11"/>
  <c r="C62" i="11" s="1"/>
  <c r="N65" i="13" l="1"/>
  <c r="O65" i="13" s="1"/>
  <c r="J66" i="13"/>
  <c r="K65" i="13"/>
  <c r="L65" i="13" s="1"/>
  <c r="K63" i="11"/>
  <c r="L63" i="11" s="1"/>
  <c r="N63" i="11"/>
  <c r="O63" i="11" s="1"/>
  <c r="J64" i="11"/>
  <c r="A65" i="13"/>
  <c r="B64" i="13"/>
  <c r="C64" i="13" s="1"/>
  <c r="N64" i="12"/>
  <c r="O64" i="12" s="1"/>
  <c r="J65" i="12"/>
  <c r="K64" i="12"/>
  <c r="L64" i="12" s="1"/>
  <c r="A64" i="12"/>
  <c r="B63" i="12"/>
  <c r="C63" i="12" s="1"/>
  <c r="A64" i="11"/>
  <c r="B63" i="11"/>
  <c r="C63" i="11" s="1"/>
  <c r="A66" i="13" l="1"/>
  <c r="B65" i="13"/>
  <c r="C65" i="13" s="1"/>
  <c r="K64" i="11"/>
  <c r="L64" i="11" s="1"/>
  <c r="N64" i="11"/>
  <c r="O64" i="11" s="1"/>
  <c r="J65" i="11"/>
  <c r="J67" i="13"/>
  <c r="K66" i="13"/>
  <c r="L66" i="13" s="1"/>
  <c r="N66" i="13"/>
  <c r="O66" i="13" s="1"/>
  <c r="B64" i="12"/>
  <c r="C64" i="12" s="1"/>
  <c r="A65" i="12"/>
  <c r="J66" i="12"/>
  <c r="N65" i="12"/>
  <c r="O65" i="12" s="1"/>
  <c r="K65" i="12"/>
  <c r="L65" i="12" s="1"/>
  <c r="B64" i="11"/>
  <c r="C64" i="11" s="1"/>
  <c r="A65" i="11"/>
  <c r="N67" i="13" l="1"/>
  <c r="O67" i="13" s="1"/>
  <c r="J68" i="13"/>
  <c r="K67" i="13"/>
  <c r="L67" i="13" s="1"/>
  <c r="N65" i="11"/>
  <c r="O65" i="11" s="1"/>
  <c r="K65" i="11"/>
  <c r="L65" i="11" s="1"/>
  <c r="J66" i="11"/>
  <c r="A67" i="13"/>
  <c r="B66" i="13"/>
  <c r="C66" i="13" s="1"/>
  <c r="K66" i="12"/>
  <c r="L66" i="12" s="1"/>
  <c r="N66" i="12"/>
  <c r="O66" i="12" s="1"/>
  <c r="J67" i="12"/>
  <c r="A66" i="12"/>
  <c r="B65" i="12"/>
  <c r="C65" i="12" s="1"/>
  <c r="A66" i="11"/>
  <c r="B65" i="11"/>
  <c r="C65" i="11" s="1"/>
  <c r="A68" i="13" l="1"/>
  <c r="B67" i="13"/>
  <c r="C67" i="13" s="1"/>
  <c r="J67" i="11"/>
  <c r="N66" i="11"/>
  <c r="O66" i="11" s="1"/>
  <c r="K66" i="11"/>
  <c r="L66" i="11" s="1"/>
  <c r="J69" i="13"/>
  <c r="K68" i="13"/>
  <c r="L68" i="13" s="1"/>
  <c r="N68" i="13"/>
  <c r="O68" i="13" s="1"/>
  <c r="J68" i="12"/>
  <c r="K67" i="12"/>
  <c r="L67" i="12" s="1"/>
  <c r="N67" i="12"/>
  <c r="O67" i="12" s="1"/>
  <c r="A67" i="12"/>
  <c r="B66" i="12"/>
  <c r="C66" i="12" s="1"/>
  <c r="A67" i="11"/>
  <c r="B66" i="11"/>
  <c r="C66" i="11" s="1"/>
  <c r="J68" i="11" l="1"/>
  <c r="N67" i="11"/>
  <c r="O67" i="11" s="1"/>
  <c r="K67" i="11"/>
  <c r="L67" i="11" s="1"/>
  <c r="N69" i="13"/>
  <c r="O69" i="13" s="1"/>
  <c r="J70" i="13"/>
  <c r="K69" i="13"/>
  <c r="L69" i="13" s="1"/>
  <c r="A69" i="13"/>
  <c r="B68" i="13"/>
  <c r="C68" i="13" s="1"/>
  <c r="B67" i="12"/>
  <c r="C67" i="12" s="1"/>
  <c r="A68" i="12"/>
  <c r="N68" i="12"/>
  <c r="O68" i="12" s="1"/>
  <c r="J69" i="12"/>
  <c r="K68" i="12"/>
  <c r="L68" i="12" s="1"/>
  <c r="A68" i="11"/>
  <c r="B67" i="11"/>
  <c r="C67" i="11" s="1"/>
  <c r="A70" i="13" l="1"/>
  <c r="B69" i="13"/>
  <c r="C69" i="13" s="1"/>
  <c r="J71" i="13"/>
  <c r="K70" i="13"/>
  <c r="L70" i="13" s="1"/>
  <c r="N70" i="13"/>
  <c r="O70" i="13" s="1"/>
  <c r="K68" i="11"/>
  <c r="L68" i="11" s="1"/>
  <c r="N68" i="11"/>
  <c r="O68" i="11" s="1"/>
  <c r="J69" i="11"/>
  <c r="K69" i="12"/>
  <c r="L69" i="12" s="1"/>
  <c r="J70" i="12"/>
  <c r="N69" i="12"/>
  <c r="O69" i="12" s="1"/>
  <c r="B68" i="12"/>
  <c r="C68" i="12" s="1"/>
  <c r="A69" i="12"/>
  <c r="A69" i="11"/>
  <c r="B68" i="11"/>
  <c r="C68" i="11" s="1"/>
  <c r="N69" i="11" l="1"/>
  <c r="O69" i="11" s="1"/>
  <c r="J70" i="11"/>
  <c r="K69" i="11"/>
  <c r="L69" i="11" s="1"/>
  <c r="N71" i="13"/>
  <c r="O71" i="13" s="1"/>
  <c r="J72" i="13"/>
  <c r="K71" i="13"/>
  <c r="L71" i="13" s="1"/>
  <c r="B70" i="13"/>
  <c r="C70" i="13" s="1"/>
  <c r="A71" i="13"/>
  <c r="J71" i="12"/>
  <c r="N70" i="12"/>
  <c r="O70" i="12" s="1"/>
  <c r="K70" i="12"/>
  <c r="L70" i="12" s="1"/>
  <c r="A70" i="12"/>
  <c r="B69" i="12"/>
  <c r="C69" i="12" s="1"/>
  <c r="B69" i="11"/>
  <c r="C69" i="11" s="1"/>
  <c r="A70" i="11"/>
  <c r="A72" i="13" l="1"/>
  <c r="B71" i="13"/>
  <c r="C71" i="13" s="1"/>
  <c r="K70" i="11"/>
  <c r="L70" i="11" s="1"/>
  <c r="J71" i="11"/>
  <c r="N70" i="11"/>
  <c r="O70" i="11" s="1"/>
  <c r="J73" i="13"/>
  <c r="K72" i="13"/>
  <c r="L72" i="13" s="1"/>
  <c r="N72" i="13"/>
  <c r="O72" i="13" s="1"/>
  <c r="A71" i="12"/>
  <c r="B70" i="12"/>
  <c r="C70" i="12" s="1"/>
  <c r="J72" i="12"/>
  <c r="K71" i="12"/>
  <c r="L71" i="12" s="1"/>
  <c r="N71" i="12"/>
  <c r="O71" i="12" s="1"/>
  <c r="A71" i="11"/>
  <c r="B70" i="11"/>
  <c r="C70" i="11" s="1"/>
  <c r="J72" i="11" l="1"/>
  <c r="K71" i="11"/>
  <c r="L71" i="11" s="1"/>
  <c r="N71" i="11"/>
  <c r="O71" i="11" s="1"/>
  <c r="N73" i="13"/>
  <c r="O73" i="13" s="1"/>
  <c r="K73" i="13"/>
  <c r="L73" i="13" s="1"/>
  <c r="J74" i="13"/>
  <c r="A73" i="13"/>
  <c r="B72" i="13"/>
  <c r="C72" i="13" s="1"/>
  <c r="N72" i="12"/>
  <c r="O72" i="12" s="1"/>
  <c r="K72" i="12"/>
  <c r="L72" i="12" s="1"/>
  <c r="J73" i="12"/>
  <c r="A72" i="12"/>
  <c r="B71" i="12"/>
  <c r="C71" i="12" s="1"/>
  <c r="A72" i="11"/>
  <c r="B71" i="11"/>
  <c r="C71" i="11" s="1"/>
  <c r="A74" i="13" l="1"/>
  <c r="B73" i="13"/>
  <c r="C73" i="13" s="1"/>
  <c r="J75" i="13"/>
  <c r="K74" i="13"/>
  <c r="L74" i="13" s="1"/>
  <c r="N74" i="13"/>
  <c r="O74" i="13" s="1"/>
  <c r="K72" i="11"/>
  <c r="L72" i="11" s="1"/>
  <c r="N72" i="11"/>
  <c r="O72" i="11" s="1"/>
  <c r="J73" i="11"/>
  <c r="A73" i="12"/>
  <c r="B72" i="12"/>
  <c r="C72" i="12" s="1"/>
  <c r="J74" i="12"/>
  <c r="K73" i="12"/>
  <c r="L73" i="12" s="1"/>
  <c r="N73" i="12"/>
  <c r="O73" i="12" s="1"/>
  <c r="A73" i="11"/>
  <c r="B72" i="11"/>
  <c r="C72" i="11" s="1"/>
  <c r="N73" i="11" l="1"/>
  <c r="O73" i="11" s="1"/>
  <c r="J74" i="11"/>
  <c r="K73" i="11"/>
  <c r="L73" i="11" s="1"/>
  <c r="J76" i="13"/>
  <c r="K75" i="13"/>
  <c r="L75" i="13" s="1"/>
  <c r="N75" i="13"/>
  <c r="O75" i="13" s="1"/>
  <c r="A75" i="13"/>
  <c r="B74" i="13"/>
  <c r="C74" i="13" s="1"/>
  <c r="J75" i="12"/>
  <c r="N74" i="12"/>
  <c r="O74" i="12" s="1"/>
  <c r="K74" i="12"/>
  <c r="L74" i="12" s="1"/>
  <c r="A74" i="12"/>
  <c r="B73" i="12"/>
  <c r="C73" i="12" s="1"/>
  <c r="A74" i="11"/>
  <c r="B73" i="11"/>
  <c r="C73" i="11" s="1"/>
  <c r="J77" i="13" l="1"/>
  <c r="K76" i="13"/>
  <c r="L76" i="13" s="1"/>
  <c r="N76" i="13"/>
  <c r="O76" i="13" s="1"/>
  <c r="A76" i="13"/>
  <c r="B75" i="13"/>
  <c r="C75" i="13" s="1"/>
  <c r="K74" i="11"/>
  <c r="L74" i="11" s="1"/>
  <c r="J75" i="11"/>
  <c r="N74" i="11"/>
  <c r="O74" i="11" s="1"/>
  <c r="A75" i="12"/>
  <c r="B74" i="12"/>
  <c r="C74" i="12" s="1"/>
  <c r="J76" i="12"/>
  <c r="K75" i="12"/>
  <c r="L75" i="12" s="1"/>
  <c r="N75" i="12"/>
  <c r="O75" i="12" s="1"/>
  <c r="A75" i="11"/>
  <c r="B74" i="11"/>
  <c r="C74" i="11" s="1"/>
  <c r="A77" i="13" l="1"/>
  <c r="B76" i="13"/>
  <c r="C76" i="13" s="1"/>
  <c r="J76" i="11"/>
  <c r="K75" i="11"/>
  <c r="L75" i="11" s="1"/>
  <c r="N75" i="11"/>
  <c r="O75" i="11" s="1"/>
  <c r="N77" i="13"/>
  <c r="O77" i="13" s="1"/>
  <c r="J78" i="13"/>
  <c r="K77" i="13"/>
  <c r="L77" i="13" s="1"/>
  <c r="N76" i="12"/>
  <c r="O76" i="12" s="1"/>
  <c r="K76" i="12"/>
  <c r="L76" i="12" s="1"/>
  <c r="J77" i="12"/>
  <c r="A76" i="12"/>
  <c r="B75" i="12"/>
  <c r="C75" i="12" s="1"/>
  <c r="A76" i="11"/>
  <c r="B75" i="11"/>
  <c r="C75" i="11" s="1"/>
  <c r="J79" i="13" l="1"/>
  <c r="K78" i="13"/>
  <c r="L78" i="13" s="1"/>
  <c r="N78" i="13"/>
  <c r="O78" i="13" s="1"/>
  <c r="K76" i="11"/>
  <c r="L76" i="11" s="1"/>
  <c r="N76" i="11"/>
  <c r="O76" i="11" s="1"/>
  <c r="J77" i="11"/>
  <c r="A78" i="13"/>
  <c r="B77" i="13"/>
  <c r="C77" i="13" s="1"/>
  <c r="A77" i="12"/>
  <c r="B76" i="12"/>
  <c r="C76" i="12" s="1"/>
  <c r="J78" i="12"/>
  <c r="N77" i="12"/>
  <c r="O77" i="12" s="1"/>
  <c r="K77" i="12"/>
  <c r="L77" i="12" s="1"/>
  <c r="A77" i="11"/>
  <c r="B76" i="11"/>
  <c r="C76" i="11" s="1"/>
  <c r="A79" i="13" l="1"/>
  <c r="B78" i="13"/>
  <c r="C78" i="13" s="1"/>
  <c r="N77" i="11"/>
  <c r="O77" i="11" s="1"/>
  <c r="J78" i="11"/>
  <c r="K77" i="11"/>
  <c r="L77" i="11" s="1"/>
  <c r="J80" i="13"/>
  <c r="K79" i="13"/>
  <c r="L79" i="13" s="1"/>
  <c r="N79" i="13"/>
  <c r="O79" i="13" s="1"/>
  <c r="J79" i="12"/>
  <c r="K78" i="12"/>
  <c r="L78" i="12" s="1"/>
  <c r="N78" i="12"/>
  <c r="O78" i="12" s="1"/>
  <c r="B77" i="12"/>
  <c r="C77" i="12" s="1"/>
  <c r="A78" i="12"/>
  <c r="A78" i="11"/>
  <c r="B77" i="11"/>
  <c r="C77" i="11" s="1"/>
  <c r="J79" i="11" l="1"/>
  <c r="K78" i="11"/>
  <c r="L78" i="11" s="1"/>
  <c r="N78" i="11"/>
  <c r="O78" i="11" s="1"/>
  <c r="J81" i="13"/>
  <c r="K80" i="13"/>
  <c r="L80" i="13" s="1"/>
  <c r="N80" i="13"/>
  <c r="O80" i="13" s="1"/>
  <c r="A80" i="13"/>
  <c r="B79" i="13"/>
  <c r="C79" i="13" s="1"/>
  <c r="A79" i="12"/>
  <c r="B78" i="12"/>
  <c r="C78" i="12" s="1"/>
  <c r="J80" i="12"/>
  <c r="K79" i="12"/>
  <c r="L79" i="12" s="1"/>
  <c r="N79" i="12"/>
  <c r="O79" i="12" s="1"/>
  <c r="A79" i="11"/>
  <c r="B78" i="11"/>
  <c r="C78" i="11" s="1"/>
  <c r="N81" i="13" l="1"/>
  <c r="O81" i="13" s="1"/>
  <c r="J82" i="13"/>
  <c r="K81" i="13"/>
  <c r="L81" i="13" s="1"/>
  <c r="A81" i="13"/>
  <c r="B80" i="13"/>
  <c r="C80" i="13" s="1"/>
  <c r="J80" i="11"/>
  <c r="K79" i="11"/>
  <c r="L79" i="11" s="1"/>
  <c r="N79" i="11"/>
  <c r="O79" i="11" s="1"/>
  <c r="N80" i="12"/>
  <c r="O80" i="12" s="1"/>
  <c r="J81" i="12"/>
  <c r="K80" i="12"/>
  <c r="L80" i="12" s="1"/>
  <c r="B79" i="12"/>
  <c r="C79" i="12" s="1"/>
  <c r="A80" i="12"/>
  <c r="A80" i="11"/>
  <c r="B79" i="11"/>
  <c r="C79" i="11" s="1"/>
  <c r="A82" i="13" l="1"/>
  <c r="B81" i="13"/>
  <c r="C81" i="13" s="1"/>
  <c r="K80" i="11"/>
  <c r="L80" i="11" s="1"/>
  <c r="N80" i="11"/>
  <c r="O80" i="11" s="1"/>
  <c r="J81" i="11"/>
  <c r="J83" i="13"/>
  <c r="K82" i="13"/>
  <c r="L82" i="13" s="1"/>
  <c r="N82" i="13"/>
  <c r="O82" i="13" s="1"/>
  <c r="B80" i="12"/>
  <c r="C80" i="12" s="1"/>
  <c r="A81" i="12"/>
  <c r="K81" i="12"/>
  <c r="L81" i="12" s="1"/>
  <c r="N81" i="12"/>
  <c r="O81" i="12" s="1"/>
  <c r="J82" i="12"/>
  <c r="A81" i="11"/>
  <c r="B80" i="11"/>
  <c r="C80" i="11" s="1"/>
  <c r="J84" i="13" l="1"/>
  <c r="K83" i="13"/>
  <c r="L83" i="13" s="1"/>
  <c r="N83" i="13"/>
  <c r="O83" i="13" s="1"/>
  <c r="N81" i="11"/>
  <c r="O81" i="11" s="1"/>
  <c r="J82" i="11"/>
  <c r="K81" i="11"/>
  <c r="L81" i="11" s="1"/>
  <c r="A83" i="13"/>
  <c r="B82" i="13"/>
  <c r="C82" i="13" s="1"/>
  <c r="B81" i="12"/>
  <c r="C81" i="12" s="1"/>
  <c r="A82" i="12"/>
  <c r="K82" i="12"/>
  <c r="L82" i="12" s="1"/>
  <c r="N82" i="12"/>
  <c r="O82" i="12" s="1"/>
  <c r="J83" i="12"/>
  <c r="B81" i="11"/>
  <c r="C81" i="11" s="1"/>
  <c r="A82" i="11"/>
  <c r="A84" i="13" l="1"/>
  <c r="B83" i="13"/>
  <c r="C83" i="13" s="1"/>
  <c r="J83" i="11"/>
  <c r="K82" i="11"/>
  <c r="L82" i="11" s="1"/>
  <c r="N82" i="11"/>
  <c r="O82" i="11" s="1"/>
  <c r="J85" i="13"/>
  <c r="K84" i="13"/>
  <c r="L84" i="13" s="1"/>
  <c r="N84" i="13"/>
  <c r="O84" i="13" s="1"/>
  <c r="J84" i="12"/>
  <c r="K83" i="12"/>
  <c r="L83" i="12" s="1"/>
  <c r="N83" i="12"/>
  <c r="O83" i="12" s="1"/>
  <c r="A83" i="12"/>
  <c r="B82" i="12"/>
  <c r="C82" i="12" s="1"/>
  <c r="A83" i="11"/>
  <c r="B82" i="11"/>
  <c r="C82" i="11" s="1"/>
  <c r="J84" i="11" l="1"/>
  <c r="K83" i="11"/>
  <c r="L83" i="11" s="1"/>
  <c r="N83" i="11"/>
  <c r="O83" i="11" s="1"/>
  <c r="N85" i="13"/>
  <c r="O85" i="13" s="1"/>
  <c r="K85" i="13"/>
  <c r="L85" i="13" s="1"/>
  <c r="J86" i="13"/>
  <c r="B84" i="13"/>
  <c r="C84" i="13" s="1"/>
  <c r="A85" i="13"/>
  <c r="B83" i="12"/>
  <c r="C83" i="12" s="1"/>
  <c r="A84" i="12"/>
  <c r="J85" i="12"/>
  <c r="K84" i="12"/>
  <c r="L84" i="12" s="1"/>
  <c r="N84" i="12"/>
  <c r="O84" i="12" s="1"/>
  <c r="A84" i="11"/>
  <c r="B83" i="11"/>
  <c r="C83" i="11" s="1"/>
  <c r="A86" i="13" l="1"/>
  <c r="B85" i="13"/>
  <c r="C85" i="13" s="1"/>
  <c r="J87" i="13"/>
  <c r="K86" i="13"/>
  <c r="L86" i="13" s="1"/>
  <c r="N86" i="13"/>
  <c r="O86" i="13" s="1"/>
  <c r="K84" i="11"/>
  <c r="L84" i="11" s="1"/>
  <c r="N84" i="11"/>
  <c r="O84" i="11" s="1"/>
  <c r="J85" i="11"/>
  <c r="A85" i="12"/>
  <c r="B84" i="12"/>
  <c r="C84" i="12" s="1"/>
  <c r="N85" i="12"/>
  <c r="O85" i="12" s="1"/>
  <c r="K85" i="12"/>
  <c r="L85" i="12" s="1"/>
  <c r="J86" i="12"/>
  <c r="A85" i="11"/>
  <c r="B84" i="11"/>
  <c r="C84" i="11" s="1"/>
  <c r="N85" i="11" l="1"/>
  <c r="O85" i="11" s="1"/>
  <c r="J86" i="11"/>
  <c r="K85" i="11"/>
  <c r="L85" i="11" s="1"/>
  <c r="J88" i="13"/>
  <c r="K87" i="13"/>
  <c r="L87" i="13" s="1"/>
  <c r="N87" i="13"/>
  <c r="O87" i="13" s="1"/>
  <c r="A87" i="13"/>
  <c r="B86" i="13"/>
  <c r="C86" i="13" s="1"/>
  <c r="N86" i="12"/>
  <c r="O86" i="12" s="1"/>
  <c r="K86" i="12"/>
  <c r="L86" i="12" s="1"/>
  <c r="J87" i="12"/>
  <c r="A86" i="12"/>
  <c r="B85" i="12"/>
  <c r="C85" i="12" s="1"/>
  <c r="B85" i="11"/>
  <c r="C85" i="11" s="1"/>
  <c r="A86" i="11"/>
  <c r="J89" i="13" l="1"/>
  <c r="K88" i="13"/>
  <c r="L88" i="13" s="1"/>
  <c r="N88" i="13"/>
  <c r="O88" i="13" s="1"/>
  <c r="A88" i="13"/>
  <c r="B87" i="13"/>
  <c r="C87" i="13" s="1"/>
  <c r="K86" i="11"/>
  <c r="L86" i="11" s="1"/>
  <c r="J87" i="11"/>
  <c r="N86" i="11"/>
  <c r="O86" i="11" s="1"/>
  <c r="A87" i="12"/>
  <c r="B86" i="12"/>
  <c r="C86" i="12" s="1"/>
  <c r="J88" i="12"/>
  <c r="K87" i="12"/>
  <c r="L87" i="12" s="1"/>
  <c r="N87" i="12"/>
  <c r="O87" i="12" s="1"/>
  <c r="A87" i="11"/>
  <c r="B86" i="11"/>
  <c r="C86" i="11" s="1"/>
  <c r="A89" i="13" l="1"/>
  <c r="B88" i="13"/>
  <c r="C88" i="13" s="1"/>
  <c r="J88" i="11"/>
  <c r="N87" i="11"/>
  <c r="O87" i="11" s="1"/>
  <c r="K87" i="11"/>
  <c r="L87" i="11" s="1"/>
  <c r="N89" i="13"/>
  <c r="O89" i="13" s="1"/>
  <c r="K89" i="13"/>
  <c r="L89" i="13" s="1"/>
  <c r="J90" i="13"/>
  <c r="J89" i="12"/>
  <c r="K88" i="12"/>
  <c r="L88" i="12" s="1"/>
  <c r="N88" i="12"/>
  <c r="O88" i="12" s="1"/>
  <c r="A88" i="12"/>
  <c r="B87" i="12"/>
  <c r="C87" i="12" s="1"/>
  <c r="A88" i="11"/>
  <c r="B87" i="11"/>
  <c r="C87" i="11" s="1"/>
  <c r="J91" i="13" l="1"/>
  <c r="K90" i="13"/>
  <c r="L90" i="13" s="1"/>
  <c r="N90" i="13"/>
  <c r="O90" i="13" s="1"/>
  <c r="K88" i="11"/>
  <c r="L88" i="11" s="1"/>
  <c r="N88" i="11"/>
  <c r="O88" i="11" s="1"/>
  <c r="J89" i="11"/>
  <c r="A90" i="13"/>
  <c r="B89" i="13"/>
  <c r="C89" i="13" s="1"/>
  <c r="B88" i="12"/>
  <c r="C88" i="12" s="1"/>
  <c r="A89" i="12"/>
  <c r="N89" i="12"/>
  <c r="O89" i="12" s="1"/>
  <c r="K89" i="12"/>
  <c r="L89" i="12" s="1"/>
  <c r="J90" i="12"/>
  <c r="A89" i="11"/>
  <c r="B88" i="11"/>
  <c r="C88" i="11" s="1"/>
  <c r="A91" i="13" l="1"/>
  <c r="B90" i="13"/>
  <c r="C90" i="13" s="1"/>
  <c r="N89" i="11"/>
  <c r="O89" i="11" s="1"/>
  <c r="J90" i="11"/>
  <c r="K89" i="11"/>
  <c r="L89" i="11" s="1"/>
  <c r="J92" i="13"/>
  <c r="K91" i="13"/>
  <c r="L91" i="13" s="1"/>
  <c r="N91" i="13"/>
  <c r="O91" i="13" s="1"/>
  <c r="B89" i="12"/>
  <c r="C89" i="12" s="1"/>
  <c r="A90" i="12"/>
  <c r="J91" i="12"/>
  <c r="K90" i="12"/>
  <c r="L90" i="12" s="1"/>
  <c r="N90" i="12"/>
  <c r="O90" i="12" s="1"/>
  <c r="A90" i="11"/>
  <c r="B89" i="11"/>
  <c r="C89" i="11" s="1"/>
  <c r="K90" i="11" l="1"/>
  <c r="L90" i="11" s="1"/>
  <c r="J91" i="11"/>
  <c r="N90" i="11"/>
  <c r="O90" i="11" s="1"/>
  <c r="J93" i="13"/>
  <c r="K92" i="13"/>
  <c r="L92" i="13" s="1"/>
  <c r="N92" i="13"/>
  <c r="O92" i="13" s="1"/>
  <c r="A92" i="13"/>
  <c r="B91" i="13"/>
  <c r="C91" i="13" s="1"/>
  <c r="J92" i="12"/>
  <c r="K91" i="12"/>
  <c r="L91" i="12" s="1"/>
  <c r="N91" i="12"/>
  <c r="O91" i="12" s="1"/>
  <c r="A91" i="12"/>
  <c r="B90" i="12"/>
  <c r="C90" i="12" s="1"/>
  <c r="A91" i="11"/>
  <c r="B90" i="11"/>
  <c r="C90" i="11" s="1"/>
  <c r="N93" i="13" l="1"/>
  <c r="O93" i="13" s="1"/>
  <c r="J94" i="13"/>
  <c r="K93" i="13"/>
  <c r="L93" i="13" s="1"/>
  <c r="K91" i="11"/>
  <c r="L91" i="11" s="1"/>
  <c r="J92" i="11"/>
  <c r="N91" i="11"/>
  <c r="O91" i="11" s="1"/>
  <c r="A93" i="13"/>
  <c r="B92" i="13"/>
  <c r="C92" i="13" s="1"/>
  <c r="A92" i="12"/>
  <c r="B91" i="12"/>
  <c r="C91" i="12" s="1"/>
  <c r="J93" i="12"/>
  <c r="K92" i="12"/>
  <c r="L92" i="12" s="1"/>
  <c r="N92" i="12"/>
  <c r="O92" i="12" s="1"/>
  <c r="A92" i="11"/>
  <c r="B91" i="11"/>
  <c r="C91" i="11" s="1"/>
  <c r="A94" i="13" l="1"/>
  <c r="B93" i="13"/>
  <c r="C93" i="13" s="1"/>
  <c r="J95" i="13"/>
  <c r="K94" i="13"/>
  <c r="L94" i="13" s="1"/>
  <c r="N94" i="13"/>
  <c r="O94" i="13" s="1"/>
  <c r="N92" i="11"/>
  <c r="O92" i="11" s="1"/>
  <c r="J93" i="11"/>
  <c r="K92" i="11"/>
  <c r="L92" i="11" s="1"/>
  <c r="N93" i="12"/>
  <c r="O93" i="12" s="1"/>
  <c r="J94" i="12"/>
  <c r="K93" i="12"/>
  <c r="L93" i="12" s="1"/>
  <c r="A93" i="12"/>
  <c r="B92" i="12"/>
  <c r="C92" i="12" s="1"/>
  <c r="A93" i="11"/>
  <c r="B92" i="11"/>
  <c r="C92" i="11" s="1"/>
  <c r="N93" i="11" l="1"/>
  <c r="O93" i="11" s="1"/>
  <c r="J94" i="11"/>
  <c r="K93" i="11"/>
  <c r="L93" i="11" s="1"/>
  <c r="J96" i="13"/>
  <c r="K95" i="13"/>
  <c r="L95" i="13" s="1"/>
  <c r="N95" i="13"/>
  <c r="O95" i="13" s="1"/>
  <c r="A95" i="13"/>
  <c r="B94" i="13"/>
  <c r="C94" i="13" s="1"/>
  <c r="A94" i="12"/>
  <c r="B93" i="12"/>
  <c r="C93" i="12" s="1"/>
  <c r="J95" i="12"/>
  <c r="N94" i="12"/>
  <c r="O94" i="12" s="1"/>
  <c r="K94" i="12"/>
  <c r="L94" i="12" s="1"/>
  <c r="A94" i="11"/>
  <c r="B93" i="11"/>
  <c r="C93" i="11" s="1"/>
  <c r="K96" i="13" l="1"/>
  <c r="L96" i="13" s="1"/>
  <c r="N96" i="13"/>
  <c r="O96" i="13" s="1"/>
  <c r="A96" i="13"/>
  <c r="B96" i="13" s="1"/>
  <c r="B95" i="13"/>
  <c r="C95" i="13" s="1"/>
  <c r="J95" i="11"/>
  <c r="K94" i="11"/>
  <c r="L94" i="11" s="1"/>
  <c r="N94" i="11"/>
  <c r="O94" i="11" s="1"/>
  <c r="J96" i="12"/>
  <c r="K95" i="12"/>
  <c r="L95" i="12" s="1"/>
  <c r="N95" i="12"/>
  <c r="O95" i="12" s="1"/>
  <c r="A95" i="12"/>
  <c r="B94" i="12"/>
  <c r="C94" i="12" s="1"/>
  <c r="A95" i="11"/>
  <c r="B94" i="11"/>
  <c r="C94" i="11" s="1"/>
  <c r="C96" i="13" l="1"/>
  <c r="K95" i="11"/>
  <c r="L95" i="11" s="1"/>
  <c r="J96" i="11"/>
  <c r="N95" i="11"/>
  <c r="O95" i="11" s="1"/>
  <c r="A96" i="12"/>
  <c r="B96" i="12" s="1"/>
  <c r="B95" i="12"/>
  <c r="C95" i="12" s="1"/>
  <c r="K96" i="12"/>
  <c r="L96" i="12" s="1"/>
  <c r="N96" i="12"/>
  <c r="O96" i="12" s="1"/>
  <c r="A96" i="11"/>
  <c r="B96" i="11" s="1"/>
  <c r="B95" i="11"/>
  <c r="C95" i="11" s="1"/>
  <c r="K96" i="11" l="1"/>
  <c r="L96" i="11" s="1"/>
  <c r="N96" i="11"/>
  <c r="O96" i="11" s="1"/>
  <c r="C96" i="12"/>
  <c r="C96" i="11"/>
  <c r="B3" i="2" l="1"/>
  <c r="C3" i="2" s="1"/>
  <c r="J4" i="2"/>
  <c r="N4" i="2" s="1"/>
  <c r="I6" i="1"/>
  <c r="G6" i="1"/>
  <c r="I5" i="1"/>
  <c r="G5" i="1"/>
  <c r="I4" i="1"/>
  <c r="G4" i="1"/>
  <c r="I3" i="1"/>
  <c r="G3" i="1"/>
  <c r="J5" i="2" l="1"/>
  <c r="N5" i="2" s="1"/>
  <c r="K4" i="2"/>
  <c r="P4" i="1"/>
  <c r="C3" i="7"/>
  <c r="L3" i="2"/>
  <c r="M4" i="2"/>
  <c r="O3" i="2"/>
  <c r="P3" i="1"/>
  <c r="P6" i="1"/>
  <c r="P5" i="1"/>
  <c r="J6" i="2" l="1"/>
  <c r="N6" i="2" s="1"/>
  <c r="K5" i="2"/>
  <c r="C4" i="7"/>
  <c r="L4" i="2"/>
  <c r="B4" i="2"/>
  <c r="C4" i="2" s="1"/>
  <c r="O4" i="2"/>
  <c r="M5" i="2"/>
  <c r="L5" i="2" l="1"/>
  <c r="K6" i="2"/>
  <c r="J7" i="2"/>
  <c r="N7" i="2" s="1"/>
  <c r="C5" i="7"/>
  <c r="B5" i="2"/>
  <c r="C5" i="2" s="1"/>
  <c r="O5" i="2"/>
  <c r="M6" i="2"/>
  <c r="K7" i="2" l="1"/>
  <c r="J8" i="2"/>
  <c r="N8" i="2" s="1"/>
  <c r="L6" i="2"/>
  <c r="C6" i="7"/>
  <c r="M7" i="2"/>
  <c r="O6" i="2"/>
  <c r="B6" i="2"/>
  <c r="C6" i="2" s="1"/>
  <c r="L7" i="2" l="1"/>
  <c r="K8" i="2"/>
  <c r="J9" i="2"/>
  <c r="N9" i="2" s="1"/>
  <c r="C7" i="7"/>
  <c r="B7" i="2"/>
  <c r="C7" i="2" s="1"/>
  <c r="M8" i="2"/>
  <c r="O7" i="2"/>
  <c r="L8" i="2" l="1"/>
  <c r="K9" i="2"/>
  <c r="J10" i="2"/>
  <c r="N10" i="2" s="1"/>
  <c r="C8" i="7"/>
  <c r="C9" i="7" s="1"/>
  <c r="B8" i="2"/>
  <c r="C8" i="2" s="1"/>
  <c r="O8" i="2"/>
  <c r="M9" i="2"/>
  <c r="L9" i="2" l="1"/>
  <c r="K10" i="2"/>
  <c r="J11" i="2"/>
  <c r="N11" i="2" s="1"/>
  <c r="C10" i="7"/>
  <c r="B9" i="2"/>
  <c r="C9" i="2" s="1"/>
  <c r="M10" i="2"/>
  <c r="O9" i="2"/>
  <c r="L10" i="2" l="1"/>
  <c r="K11" i="2"/>
  <c r="J12" i="2"/>
  <c r="N12" i="2" s="1"/>
  <c r="C11" i="7"/>
  <c r="M11" i="2"/>
  <c r="O10" i="2"/>
  <c r="B10" i="2"/>
  <c r="C10" i="2" s="1"/>
  <c r="L11" i="2" l="1"/>
  <c r="K12" i="2"/>
  <c r="J13" i="2"/>
  <c r="N13" i="2" s="1"/>
  <c r="C12" i="7"/>
  <c r="M12" i="2"/>
  <c r="O11" i="2"/>
  <c r="B11" i="2"/>
  <c r="C11" i="2" s="1"/>
  <c r="L12" i="2" l="1"/>
  <c r="K13" i="2"/>
  <c r="J14" i="2"/>
  <c r="N14" i="2" s="1"/>
  <c r="C13" i="7"/>
  <c r="B12" i="2"/>
  <c r="C12" i="2" s="1"/>
  <c r="M13" i="2"/>
  <c r="O12" i="2"/>
  <c r="L13" i="2" l="1"/>
  <c r="K14" i="2"/>
  <c r="J15" i="2"/>
  <c r="N15" i="2" s="1"/>
  <c r="C14" i="7"/>
  <c r="M14" i="2"/>
  <c r="O13" i="2"/>
  <c r="B13" i="2"/>
  <c r="C13" i="2" s="1"/>
  <c r="L14" i="2" l="1"/>
  <c r="K15" i="2"/>
  <c r="J16" i="2"/>
  <c r="N16" i="2" s="1"/>
  <c r="C15" i="7"/>
  <c r="O14" i="2"/>
  <c r="M15" i="2"/>
  <c r="B14" i="2"/>
  <c r="C14" i="2" s="1"/>
  <c r="L15" i="2" l="1"/>
  <c r="K16" i="2"/>
  <c r="J17" i="2"/>
  <c r="N17" i="2" s="1"/>
  <c r="C16" i="7"/>
  <c r="B15" i="2"/>
  <c r="C15" i="2" s="1"/>
  <c r="M16" i="2"/>
  <c r="O15" i="2"/>
  <c r="L16" i="2" l="1"/>
  <c r="K17" i="2"/>
  <c r="J18" i="2"/>
  <c r="N18" i="2" s="1"/>
  <c r="C17" i="7"/>
  <c r="B16" i="2"/>
  <c r="C16" i="2" s="1"/>
  <c r="M17" i="2"/>
  <c r="O16" i="2"/>
  <c r="L17" i="2" l="1"/>
  <c r="K18" i="2"/>
  <c r="J19" i="2"/>
  <c r="N19" i="2" s="1"/>
  <c r="C18" i="7"/>
  <c r="O17" i="2"/>
  <c r="M18" i="2"/>
  <c r="B17" i="2"/>
  <c r="C17" i="2" s="1"/>
  <c r="L18" i="2" l="1"/>
  <c r="K19" i="2"/>
  <c r="J20" i="2"/>
  <c r="N20" i="2" s="1"/>
  <c r="C19" i="7"/>
  <c r="O18" i="2"/>
  <c r="M19" i="2"/>
  <c r="B18" i="2"/>
  <c r="C18" i="2" s="1"/>
  <c r="L19" i="2" l="1"/>
  <c r="K20" i="2"/>
  <c r="J21" i="2"/>
  <c r="N21" i="2" s="1"/>
  <c r="C20" i="7"/>
  <c r="M20" i="2"/>
  <c r="O19" i="2"/>
  <c r="B19" i="2"/>
  <c r="C19" i="2" s="1"/>
  <c r="L20" i="2" l="1"/>
  <c r="K21" i="2"/>
  <c r="J22" i="2"/>
  <c r="N22" i="2" s="1"/>
  <c r="C21" i="7"/>
  <c r="B20" i="2"/>
  <c r="C20" i="2" s="1"/>
  <c r="O20" i="2"/>
  <c r="M21" i="2"/>
  <c r="L21" i="2" l="1"/>
  <c r="K22" i="2"/>
  <c r="J23" i="2"/>
  <c r="N23" i="2" s="1"/>
  <c r="C22" i="7"/>
  <c r="O21" i="2"/>
  <c r="M22" i="2"/>
  <c r="B21" i="2"/>
  <c r="C21" i="2" s="1"/>
  <c r="L22" i="2" l="1"/>
  <c r="K23" i="2"/>
  <c r="L23" i="2" s="1"/>
  <c r="J24" i="2"/>
  <c r="N24" i="2" s="1"/>
  <c r="C23" i="7"/>
  <c r="M23" i="2"/>
  <c r="O22" i="2"/>
  <c r="B22" i="2"/>
  <c r="C22" i="2" s="1"/>
  <c r="K24" i="2" l="1"/>
  <c r="L24" i="2" s="1"/>
  <c r="J25" i="2"/>
  <c r="N25" i="2" s="1"/>
  <c r="C24" i="7"/>
  <c r="M24" i="2"/>
  <c r="O23" i="2"/>
  <c r="B23" i="2"/>
  <c r="C23" i="2" s="1"/>
  <c r="K25" i="2" l="1"/>
  <c r="L25" i="2" s="1"/>
  <c r="J26" i="2"/>
  <c r="N26" i="2" s="1"/>
  <c r="C25" i="7"/>
  <c r="B24" i="2"/>
  <c r="C24" i="2" s="1"/>
  <c r="O24" i="2"/>
  <c r="M25" i="2"/>
  <c r="K26" i="2" l="1"/>
  <c r="L26" i="2" s="1"/>
  <c r="J27" i="2"/>
  <c r="N27" i="2" s="1"/>
  <c r="C26" i="7"/>
  <c r="B25" i="2"/>
  <c r="C25" i="2" s="1"/>
  <c r="M26" i="2"/>
  <c r="O25" i="2"/>
  <c r="K27" i="2" l="1"/>
  <c r="L27" i="2" s="1"/>
  <c r="J28" i="2"/>
  <c r="N28" i="2" s="1"/>
  <c r="C27" i="7"/>
  <c r="M27" i="2"/>
  <c r="O26" i="2"/>
  <c r="B26" i="2"/>
  <c r="C26" i="2" s="1"/>
  <c r="K28" i="2" l="1"/>
  <c r="L28" i="2" s="1"/>
  <c r="J29" i="2"/>
  <c r="N29" i="2" s="1"/>
  <c r="C28" i="7"/>
  <c r="M28" i="2"/>
  <c r="O27" i="2"/>
  <c r="B27" i="2"/>
  <c r="C27" i="2" s="1"/>
  <c r="K29" i="2" l="1"/>
  <c r="L29" i="2" s="1"/>
  <c r="J30" i="2"/>
  <c r="N30" i="2" s="1"/>
  <c r="C29" i="7"/>
  <c r="B28" i="2"/>
  <c r="C28" i="2" s="1"/>
  <c r="M29" i="2"/>
  <c r="O28" i="2"/>
  <c r="K30" i="2" l="1"/>
  <c r="L30" i="2" s="1"/>
  <c r="J31" i="2"/>
  <c r="N31" i="2" s="1"/>
  <c r="C30" i="7"/>
  <c r="M30" i="2"/>
  <c r="O29" i="2"/>
  <c r="B29" i="2"/>
  <c r="C29" i="2" s="1"/>
  <c r="K31" i="2" l="1"/>
  <c r="L31" i="2" s="1"/>
  <c r="J32" i="2"/>
  <c r="N32" i="2" s="1"/>
  <c r="C31" i="7"/>
  <c r="B30" i="2"/>
  <c r="C30" i="2" s="1"/>
  <c r="O30" i="2"/>
  <c r="M31" i="2"/>
  <c r="K32" i="2" l="1"/>
  <c r="L32" i="2" s="1"/>
  <c r="J33" i="2"/>
  <c r="N33" i="2" s="1"/>
  <c r="C32" i="7"/>
  <c r="M32" i="2"/>
  <c r="O31" i="2"/>
  <c r="B31" i="2"/>
  <c r="C31" i="2" s="1"/>
  <c r="K33" i="2" l="1"/>
  <c r="L33" i="2" s="1"/>
  <c r="J34" i="2"/>
  <c r="N34" i="2" s="1"/>
  <c r="C33" i="7"/>
  <c r="M33" i="2"/>
  <c r="O32" i="2"/>
  <c r="B32" i="2"/>
  <c r="C32" i="2" s="1"/>
  <c r="K34" i="2" l="1"/>
  <c r="L34" i="2" s="1"/>
  <c r="J35" i="2"/>
  <c r="N35" i="2" s="1"/>
  <c r="C34" i="7"/>
  <c r="B33" i="2"/>
  <c r="C33" i="2" s="1"/>
  <c r="O33" i="2"/>
  <c r="M34" i="2"/>
  <c r="K35" i="2" l="1"/>
  <c r="L35" i="2" s="1"/>
  <c r="J36" i="2"/>
  <c r="N36" i="2" s="1"/>
  <c r="C35" i="7"/>
  <c r="O34" i="2"/>
  <c r="M35" i="2"/>
  <c r="B34" i="2"/>
  <c r="C34" i="2" s="1"/>
  <c r="K36" i="2" l="1"/>
  <c r="L36" i="2" s="1"/>
  <c r="J37" i="2"/>
  <c r="N37" i="2" s="1"/>
  <c r="C36" i="7"/>
  <c r="M36" i="2"/>
  <c r="O35" i="2"/>
  <c r="B35" i="2"/>
  <c r="C35" i="2" s="1"/>
  <c r="K37" i="2" l="1"/>
  <c r="L37" i="2" s="1"/>
  <c r="J38" i="2"/>
  <c r="N38" i="2" s="1"/>
  <c r="C37" i="7"/>
  <c r="B36" i="2"/>
  <c r="C36" i="2" s="1"/>
  <c r="O36" i="2"/>
  <c r="M37" i="2"/>
  <c r="K38" i="2" l="1"/>
  <c r="L38" i="2" s="1"/>
  <c r="J39" i="2"/>
  <c r="N39" i="2" s="1"/>
  <c r="C38" i="7"/>
  <c r="O37" i="2"/>
  <c r="M38" i="2"/>
  <c r="B37" i="2"/>
  <c r="C37" i="2" s="1"/>
  <c r="K39" i="2" l="1"/>
  <c r="L39" i="2" s="1"/>
  <c r="J40" i="2"/>
  <c r="N40" i="2" s="1"/>
  <c r="C39" i="7"/>
  <c r="M39" i="2"/>
  <c r="O38" i="2"/>
  <c r="B38" i="2"/>
  <c r="C38" i="2" s="1"/>
  <c r="K40" i="2" l="1"/>
  <c r="L40" i="2" s="1"/>
  <c r="J41" i="2"/>
  <c r="N41" i="2" s="1"/>
  <c r="C40" i="7"/>
  <c r="B39" i="2"/>
  <c r="C39" i="2" s="1"/>
  <c r="M40" i="2"/>
  <c r="O39" i="2"/>
  <c r="K41" i="2" l="1"/>
  <c r="L41" i="2" s="1"/>
  <c r="J42" i="2"/>
  <c r="N42" i="2" s="1"/>
  <c r="C41" i="7"/>
  <c r="B40" i="2"/>
  <c r="C40" i="2" s="1"/>
  <c r="O40" i="2"/>
  <c r="M41" i="2"/>
  <c r="K42" i="2" l="1"/>
  <c r="L42" i="2" s="1"/>
  <c r="J43" i="2"/>
  <c r="N43" i="2" s="1"/>
  <c r="C42" i="7"/>
  <c r="B41" i="2"/>
  <c r="C41" i="2" s="1"/>
  <c r="M42" i="2"/>
  <c r="O41" i="2"/>
  <c r="K43" i="2" l="1"/>
  <c r="L43" i="2" s="1"/>
  <c r="J44" i="2"/>
  <c r="N44" i="2" s="1"/>
  <c r="C43" i="7"/>
  <c r="M43" i="2"/>
  <c r="O42" i="2"/>
  <c r="B42" i="2"/>
  <c r="C42" i="2" s="1"/>
  <c r="K44" i="2" l="1"/>
  <c r="L44" i="2" s="1"/>
  <c r="J45" i="2"/>
  <c r="N45" i="2" s="1"/>
  <c r="C44" i="7"/>
  <c r="M44" i="2"/>
  <c r="O43" i="2"/>
  <c r="B43" i="2"/>
  <c r="C43" i="2" s="1"/>
  <c r="K45" i="2" l="1"/>
  <c r="L45" i="2" s="1"/>
  <c r="J46" i="2"/>
  <c r="N46" i="2" s="1"/>
  <c r="C45" i="7"/>
  <c r="M45" i="2"/>
  <c r="O44" i="2"/>
  <c r="B44" i="2"/>
  <c r="C44" i="2" s="1"/>
  <c r="K46" i="2" l="1"/>
  <c r="L46" i="2" s="1"/>
  <c r="J47" i="2"/>
  <c r="N47" i="2" s="1"/>
  <c r="C46" i="7"/>
  <c r="B45" i="2"/>
  <c r="C45" i="2" s="1"/>
  <c r="M46" i="2"/>
  <c r="O45" i="2"/>
  <c r="K47" i="2" l="1"/>
  <c r="L47" i="2" s="1"/>
  <c r="J48" i="2"/>
  <c r="N48" i="2" s="1"/>
  <c r="C47" i="7"/>
  <c r="O46" i="2"/>
  <c r="M47" i="2"/>
  <c r="B46" i="2"/>
  <c r="C46" i="2" s="1"/>
  <c r="K48" i="2" l="1"/>
  <c r="L48" i="2" s="1"/>
  <c r="J49" i="2"/>
  <c r="N49" i="2" s="1"/>
  <c r="C48" i="7"/>
  <c r="M48" i="2"/>
  <c r="O47" i="2"/>
  <c r="B47" i="2"/>
  <c r="C47" i="2" s="1"/>
  <c r="K49" i="2" l="1"/>
  <c r="L49" i="2" s="1"/>
  <c r="J50" i="2"/>
  <c r="N50" i="2" s="1"/>
  <c r="C49" i="7"/>
  <c r="M49" i="2"/>
  <c r="O48" i="2"/>
  <c r="B48" i="2"/>
  <c r="C48" i="2" s="1"/>
  <c r="K50" i="2" l="1"/>
  <c r="L50" i="2" s="1"/>
  <c r="J51" i="2"/>
  <c r="N51" i="2" s="1"/>
  <c r="C50" i="7"/>
  <c r="B49" i="2"/>
  <c r="C49" i="2" s="1"/>
  <c r="M50" i="2"/>
  <c r="O49" i="2"/>
  <c r="K51" i="2" l="1"/>
  <c r="L51" i="2" s="1"/>
  <c r="J52" i="2"/>
  <c r="N52" i="2" s="1"/>
  <c r="C51" i="7"/>
  <c r="M51" i="2"/>
  <c r="O50" i="2"/>
  <c r="B50" i="2"/>
  <c r="C50" i="2" s="1"/>
  <c r="K52" i="2" l="1"/>
  <c r="L52" i="2" s="1"/>
  <c r="J53" i="2"/>
  <c r="N53" i="2" s="1"/>
  <c r="C52" i="7"/>
  <c r="O51" i="2"/>
  <c r="M52" i="2"/>
  <c r="B51" i="2"/>
  <c r="C51" i="2" s="1"/>
  <c r="K53" i="2" l="1"/>
  <c r="L53" i="2" s="1"/>
  <c r="J54" i="2"/>
  <c r="N54" i="2" s="1"/>
  <c r="C53" i="7"/>
  <c r="B52" i="2"/>
  <c r="C52" i="2" s="1"/>
  <c r="M53" i="2"/>
  <c r="O52" i="2"/>
  <c r="K54" i="2" l="1"/>
  <c r="L54" i="2" s="1"/>
  <c r="J55" i="2"/>
  <c r="N55" i="2" s="1"/>
  <c r="C54" i="7"/>
  <c r="O53" i="2"/>
  <c r="M54" i="2"/>
  <c r="B53" i="2"/>
  <c r="C53" i="2" s="1"/>
  <c r="K55" i="2" l="1"/>
  <c r="L55" i="2" s="1"/>
  <c r="J56" i="2"/>
  <c r="N56" i="2" s="1"/>
  <c r="C55" i="7"/>
  <c r="O54" i="2"/>
  <c r="M55" i="2"/>
  <c r="B54" i="2"/>
  <c r="C54" i="2" s="1"/>
  <c r="K56" i="2" l="1"/>
  <c r="L56" i="2" s="1"/>
  <c r="J57" i="2"/>
  <c r="N57" i="2" s="1"/>
  <c r="C56" i="7"/>
  <c r="M56" i="2"/>
  <c r="O55" i="2"/>
  <c r="B55" i="2"/>
  <c r="C55" i="2" s="1"/>
  <c r="K57" i="2" l="1"/>
  <c r="L57" i="2" s="1"/>
  <c r="J58" i="2"/>
  <c r="N58" i="2" s="1"/>
  <c r="C57" i="7"/>
  <c r="B56" i="2"/>
  <c r="C56" i="2" s="1"/>
  <c r="M57" i="2"/>
  <c r="O56" i="2"/>
  <c r="K58" i="2" l="1"/>
  <c r="L58" i="2" s="1"/>
  <c r="J59" i="2"/>
  <c r="N59" i="2" s="1"/>
  <c r="C58" i="7"/>
  <c r="B57" i="2"/>
  <c r="C57" i="2" s="1"/>
  <c r="O57" i="2"/>
  <c r="M58" i="2"/>
  <c r="K59" i="2" l="1"/>
  <c r="L59" i="2" s="1"/>
  <c r="J60" i="2"/>
  <c r="N60" i="2" s="1"/>
  <c r="C59" i="7"/>
  <c r="B58" i="2"/>
  <c r="C58" i="2" s="1"/>
  <c r="M59" i="2"/>
  <c r="O58" i="2"/>
  <c r="K60" i="2" l="1"/>
  <c r="L60" i="2" s="1"/>
  <c r="J61" i="2"/>
  <c r="N61" i="2" s="1"/>
  <c r="C60" i="7"/>
  <c r="M60" i="2"/>
  <c r="O59" i="2"/>
  <c r="B59" i="2"/>
  <c r="C59" i="2" s="1"/>
  <c r="K61" i="2" l="1"/>
  <c r="L61" i="2" s="1"/>
  <c r="J62" i="2"/>
  <c r="N62" i="2" s="1"/>
  <c r="C61" i="7"/>
  <c r="B60" i="2"/>
  <c r="C60" i="2" s="1"/>
  <c r="M61" i="2"/>
  <c r="O60" i="2"/>
  <c r="K62" i="2" l="1"/>
  <c r="L62" i="2" s="1"/>
  <c r="J63" i="2"/>
  <c r="N63" i="2" s="1"/>
  <c r="C62" i="7"/>
  <c r="B61" i="2"/>
  <c r="C61" i="2" s="1"/>
  <c r="O61" i="2"/>
  <c r="M62" i="2"/>
  <c r="K63" i="2" l="1"/>
  <c r="L63" i="2" s="1"/>
  <c r="J64" i="2"/>
  <c r="N64" i="2" s="1"/>
  <c r="C63" i="7"/>
  <c r="M63" i="2"/>
  <c r="O62" i="2"/>
  <c r="B62" i="2"/>
  <c r="C62" i="2" s="1"/>
  <c r="K64" i="2" l="1"/>
  <c r="L64" i="2" s="1"/>
  <c r="J65" i="2"/>
  <c r="N65" i="2" s="1"/>
  <c r="C64" i="7"/>
  <c r="B63" i="2"/>
  <c r="C63" i="2" s="1"/>
  <c r="M64" i="2"/>
  <c r="O63" i="2"/>
  <c r="K65" i="2" l="1"/>
  <c r="L65" i="2" s="1"/>
  <c r="J66" i="2"/>
  <c r="N66" i="2" s="1"/>
  <c r="C65" i="7"/>
  <c r="B64" i="2"/>
  <c r="C64" i="2" s="1"/>
  <c r="M65" i="2"/>
  <c r="O64" i="2"/>
  <c r="K66" i="2" l="1"/>
  <c r="L66" i="2" s="1"/>
  <c r="J67" i="2"/>
  <c r="N67" i="2" s="1"/>
  <c r="C66" i="7"/>
  <c r="B65" i="2"/>
  <c r="C65" i="2" s="1"/>
  <c r="M66" i="2"/>
  <c r="O65" i="2"/>
  <c r="K67" i="2" l="1"/>
  <c r="L67" i="2" s="1"/>
  <c r="J68" i="2"/>
  <c r="N68" i="2" s="1"/>
  <c r="C67" i="7"/>
  <c r="O66" i="2"/>
  <c r="M67" i="2"/>
  <c r="B66" i="2"/>
  <c r="C66" i="2" s="1"/>
  <c r="K68" i="2" l="1"/>
  <c r="L68" i="2" s="1"/>
  <c r="J69" i="2"/>
  <c r="N69" i="2" s="1"/>
  <c r="C68" i="7"/>
  <c r="O67" i="2"/>
  <c r="M68" i="2"/>
  <c r="B67" i="2"/>
  <c r="C67" i="2" s="1"/>
  <c r="K69" i="2" l="1"/>
  <c r="L69" i="2" s="1"/>
  <c r="J70" i="2"/>
  <c r="N70" i="2" s="1"/>
  <c r="C69" i="7"/>
  <c r="B68" i="2"/>
  <c r="C68" i="2" s="1"/>
  <c r="M69" i="2"/>
  <c r="O68" i="2"/>
  <c r="K70" i="2" l="1"/>
  <c r="L70" i="2" s="1"/>
  <c r="J71" i="2"/>
  <c r="N71" i="2" s="1"/>
  <c r="C70" i="7"/>
  <c r="B69" i="2"/>
  <c r="C69" i="2" s="1"/>
  <c r="M70" i="2"/>
  <c r="O69" i="2"/>
  <c r="K71" i="2" l="1"/>
  <c r="L71" i="2" s="1"/>
  <c r="J72" i="2"/>
  <c r="N72" i="2" s="1"/>
  <c r="C71" i="7"/>
  <c r="O70" i="2"/>
  <c r="M71" i="2"/>
  <c r="B70" i="2"/>
  <c r="C70" i="2" s="1"/>
  <c r="K72" i="2" l="1"/>
  <c r="L72" i="2" s="1"/>
  <c r="J73" i="2"/>
  <c r="N73" i="2" s="1"/>
  <c r="C72" i="7"/>
  <c r="O71" i="2"/>
  <c r="M72" i="2"/>
  <c r="B71" i="2"/>
  <c r="C71" i="2" s="1"/>
  <c r="K73" i="2" l="1"/>
  <c r="L73" i="2" s="1"/>
  <c r="J74" i="2"/>
  <c r="N74" i="2" s="1"/>
  <c r="C73" i="7"/>
  <c r="M73" i="2"/>
  <c r="O72" i="2"/>
  <c r="B72" i="2"/>
  <c r="C72" i="2" s="1"/>
  <c r="K74" i="2" l="1"/>
  <c r="L74" i="2" s="1"/>
  <c r="J75" i="2"/>
  <c r="N75" i="2" s="1"/>
  <c r="C74" i="7"/>
  <c r="B73" i="2"/>
  <c r="C73" i="2" s="1"/>
  <c r="O73" i="2"/>
  <c r="M74" i="2"/>
  <c r="K75" i="2" l="1"/>
  <c r="L75" i="2" s="1"/>
  <c r="J76" i="2"/>
  <c r="N76" i="2" s="1"/>
  <c r="C75" i="7"/>
  <c r="O74" i="2"/>
  <c r="M75" i="2"/>
  <c r="B74" i="2"/>
  <c r="C74" i="2" s="1"/>
  <c r="K76" i="2" l="1"/>
  <c r="L76" i="2" s="1"/>
  <c r="J77" i="2"/>
  <c r="N77" i="2" s="1"/>
  <c r="C76" i="7"/>
  <c r="M76" i="2"/>
  <c r="O75" i="2"/>
  <c r="B75" i="2"/>
  <c r="C75" i="2" s="1"/>
  <c r="K77" i="2" l="1"/>
  <c r="L77" i="2" s="1"/>
  <c r="J78" i="2"/>
  <c r="N78" i="2" s="1"/>
  <c r="C77" i="7"/>
  <c r="B76" i="2"/>
  <c r="C76" i="2" s="1"/>
  <c r="M77" i="2"/>
  <c r="O76" i="2"/>
  <c r="K78" i="2" l="1"/>
  <c r="L78" i="2" s="1"/>
  <c r="J79" i="2"/>
  <c r="N79" i="2" s="1"/>
  <c r="C78" i="7"/>
  <c r="B77" i="2"/>
  <c r="C77" i="2" s="1"/>
  <c r="M78" i="2"/>
  <c r="O77" i="2"/>
  <c r="K79" i="2" l="1"/>
  <c r="L79" i="2" s="1"/>
  <c r="J80" i="2"/>
  <c r="N80" i="2" s="1"/>
  <c r="C79" i="7"/>
  <c r="B78" i="2"/>
  <c r="C78" i="2" s="1"/>
  <c r="M79" i="2"/>
  <c r="O78" i="2"/>
  <c r="K80" i="2" l="1"/>
  <c r="L80" i="2" s="1"/>
  <c r="J81" i="2"/>
  <c r="N81" i="2" s="1"/>
  <c r="C80" i="7"/>
  <c r="M80" i="2"/>
  <c r="O79" i="2"/>
  <c r="B79" i="2"/>
  <c r="C79" i="2" s="1"/>
  <c r="K81" i="2" l="1"/>
  <c r="L81" i="2" s="1"/>
  <c r="J82" i="2"/>
  <c r="N82" i="2" s="1"/>
  <c r="C81" i="7"/>
  <c r="B80" i="2"/>
  <c r="C80" i="2" s="1"/>
  <c r="M81" i="2"/>
  <c r="O80" i="2"/>
  <c r="K82" i="2" l="1"/>
  <c r="L82" i="2" s="1"/>
  <c r="J83" i="2"/>
  <c r="N83" i="2" s="1"/>
  <c r="C82" i="7"/>
  <c r="B81" i="2"/>
  <c r="C81" i="2" s="1"/>
  <c r="M82" i="2"/>
  <c r="O81" i="2"/>
  <c r="K83" i="2" l="1"/>
  <c r="L83" i="2" s="1"/>
  <c r="J84" i="2"/>
  <c r="N84" i="2" s="1"/>
  <c r="C83" i="7"/>
  <c r="O82" i="2"/>
  <c r="M83" i="2"/>
  <c r="B82" i="2"/>
  <c r="C82" i="2" s="1"/>
  <c r="K84" i="2" l="1"/>
  <c r="L84" i="2" s="1"/>
  <c r="J85" i="2"/>
  <c r="N85" i="2" s="1"/>
  <c r="C84" i="7"/>
  <c r="O83" i="2"/>
  <c r="M84" i="2"/>
  <c r="B83" i="2"/>
  <c r="C83" i="2" s="1"/>
  <c r="K85" i="2" l="1"/>
  <c r="L85" i="2" s="1"/>
  <c r="J86" i="2"/>
  <c r="N86" i="2" s="1"/>
  <c r="C85" i="7"/>
  <c r="M85" i="2"/>
  <c r="O84" i="2"/>
  <c r="B84" i="2"/>
  <c r="C84" i="2" s="1"/>
  <c r="K86" i="2" l="1"/>
  <c r="L86" i="2" s="1"/>
  <c r="J87" i="2"/>
  <c r="N87" i="2" s="1"/>
  <c r="C86" i="7"/>
  <c r="B85" i="2"/>
  <c r="C85" i="2" s="1"/>
  <c r="O85" i="2"/>
  <c r="M86" i="2"/>
  <c r="K87" i="2" l="1"/>
  <c r="L87" i="2" s="1"/>
  <c r="J88" i="2"/>
  <c r="N88" i="2" s="1"/>
  <c r="C87" i="7"/>
  <c r="O86" i="2"/>
  <c r="M87" i="2"/>
  <c r="B86" i="2"/>
  <c r="C86" i="2" s="1"/>
  <c r="K88" i="2" l="1"/>
  <c r="L88" i="2" s="1"/>
  <c r="J89" i="2"/>
  <c r="N89" i="2" s="1"/>
  <c r="C88" i="7"/>
  <c r="M88" i="2"/>
  <c r="O87" i="2"/>
  <c r="B87" i="2"/>
  <c r="C87" i="2" s="1"/>
  <c r="K89" i="2" l="1"/>
  <c r="L89" i="2" s="1"/>
  <c r="J90" i="2"/>
  <c r="N90" i="2" s="1"/>
  <c r="C89" i="7"/>
  <c r="B88" i="2"/>
  <c r="C88" i="2" s="1"/>
  <c r="M89" i="2"/>
  <c r="O88" i="2"/>
  <c r="K90" i="2" l="1"/>
  <c r="L90" i="2" s="1"/>
  <c r="J91" i="2"/>
  <c r="N91" i="2" s="1"/>
  <c r="C90" i="7"/>
  <c r="B89" i="2"/>
  <c r="C89" i="2" s="1"/>
  <c r="O89" i="2"/>
  <c r="M90" i="2"/>
  <c r="K91" i="2" l="1"/>
  <c r="L91" i="2" s="1"/>
  <c r="J92" i="2"/>
  <c r="N92" i="2" s="1"/>
  <c r="C91" i="7"/>
  <c r="B90" i="2"/>
  <c r="C90" i="2" s="1"/>
  <c r="O90" i="2"/>
  <c r="M91" i="2"/>
  <c r="K92" i="2" l="1"/>
  <c r="L92" i="2" s="1"/>
  <c r="J93" i="2"/>
  <c r="N93" i="2" s="1"/>
  <c r="C92" i="7"/>
  <c r="M92" i="2"/>
  <c r="O91" i="2"/>
  <c r="B91" i="2"/>
  <c r="C91" i="2" s="1"/>
  <c r="K93" i="2" l="1"/>
  <c r="L93" i="2" s="1"/>
  <c r="J94" i="2"/>
  <c r="N94" i="2" s="1"/>
  <c r="C93" i="7"/>
  <c r="B92" i="2"/>
  <c r="C92" i="2" s="1"/>
  <c r="M93" i="2"/>
  <c r="O92" i="2"/>
  <c r="K94" i="2" l="1"/>
  <c r="L94" i="2" s="1"/>
  <c r="J95" i="2"/>
  <c r="N95" i="2" s="1"/>
  <c r="C94" i="7"/>
  <c r="B93" i="2"/>
  <c r="C93" i="2" s="1"/>
  <c r="O93" i="2"/>
  <c r="M94" i="2"/>
  <c r="K95" i="2" l="1"/>
  <c r="L95" i="2" s="1"/>
  <c r="J96" i="2"/>
  <c r="C95" i="7"/>
  <c r="C96" i="7" s="1"/>
  <c r="M95" i="2"/>
  <c r="O94" i="2"/>
  <c r="B94" i="2"/>
  <c r="C94" i="2" s="1"/>
  <c r="K96" i="2" l="1"/>
  <c r="L96" i="2" s="1"/>
  <c r="N96" i="2"/>
  <c r="B95" i="2"/>
  <c r="C95" i="2" s="1"/>
  <c r="B96" i="2"/>
  <c r="M96" i="2"/>
  <c r="O95" i="2"/>
  <c r="O96" i="2" l="1"/>
  <c r="C96" i="2"/>
</calcChain>
</file>

<file path=xl/sharedStrings.xml><?xml version="1.0" encoding="utf-8"?>
<sst xmlns="http://schemas.openxmlformats.org/spreadsheetml/2006/main" count="106" uniqueCount="46">
  <si>
    <t>Общая информация</t>
  </si>
  <si>
    <t>Энергетический базис по потреблению электрической энергии (кВт*ч)</t>
  </si>
  <si>
    <t>Энергетический базис по потреблению тепловой энергии (Гкал)</t>
  </si>
  <si>
    <t>Экономия электрической энергии в натуральном выражении (кВт*ч)</t>
  </si>
  <si>
    <t>Экономия тепловой энергии в натуральном выражении (Гкал)</t>
  </si>
  <si>
    <t>№ п/п</t>
  </si>
  <si>
    <t>Заказчик</t>
  </si>
  <si>
    <t>Срок получения доходов, лет</t>
  </si>
  <si>
    <t>Дата начала реализации проекта</t>
  </si>
  <si>
    <t>Первый месяц достижения экономии тепловой энергии</t>
  </si>
  <si>
    <t>Первый месяц получения д.с. от Заказчиков за экономию тепловой энергии</t>
  </si>
  <si>
    <t>Первый месяц достижения экономии электроэнергии</t>
  </si>
  <si>
    <t>Первый месяц получения д.с. от Заказчиков за экономию электроэнергии</t>
  </si>
  <si>
    <t>Минимальный  % подлежащий оплате исполнителю</t>
  </si>
  <si>
    <t>Тариф за тепло, руб. с НДС, 18%</t>
  </si>
  <si>
    <t>Тариф за электроэнергию, руб., с НДС, 18%</t>
  </si>
  <si>
    <t>Коэффициент, учитывающий рост тарифов (каждое полугодие)</t>
  </si>
  <si>
    <t>НМЦК, руб. с НДС, 18%</t>
  </si>
  <si>
    <t>Коэффициент для определения цены контракта</t>
  </si>
  <si>
    <t>Цена контракта расчётная, руб. (до подачи на конкурс)</t>
  </si>
  <si>
    <t>Цена контракта фактическая, руб. (по результатам торгов)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</si>
  <si>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</si>
  <si>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</si>
  <si>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</si>
  <si>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</si>
  <si>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</si>
  <si>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</si>
  <si>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</si>
  <si>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</si>
  <si>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</si>
  <si>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</si>
  <si>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</si>
  <si>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</si>
  <si>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Объект 1</t>
  </si>
  <si>
    <t>Объект 2</t>
  </si>
  <si>
    <t>Объект 3</t>
  </si>
  <si>
    <t>Объект 4</t>
  </si>
  <si>
    <t>CF Объект 1</t>
  </si>
  <si>
    <t>CF по тепловой энергии</t>
  </si>
  <si>
    <t>CF по электрической энергии</t>
  </si>
  <si>
    <t>Ориентировочная дата</t>
  </si>
  <si>
    <t>Сумма поступлений</t>
  </si>
  <si>
    <t>Накопленным итогом</t>
  </si>
  <si>
    <t>Ячейка необходимая для фин. Расчета</t>
  </si>
  <si>
    <t>CF Объект 2</t>
  </si>
  <si>
    <t>CF Общий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</si>
</sst>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₽&quot;;[Red]\-#,##0.00\ &quot;₽&quot;"/>
    <numFmt numFmtId="164" formatCode="[$-419]mmmm;@"/>
    <numFmt numFmtId="165" formatCode="[$-419]mmmm\ yyyy;@"/>
    <numFmt numFmtId="166" formatCode="#,##0.00\ _₽"/>
    <numFmt numFmtId="167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9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4" fontId="0" fillId="5" borderId="12" xfId="0" applyNumberFormat="1" applyFont="1" applyFill="1" applyBorder="1" applyAlignment="1">
      <alignment horizontal="center" vertical="center"/>
    </xf>
    <xf numFmtId="4" fontId="0" fillId="4" borderId="13" xfId="0" applyNumberFormat="1" applyFont="1" applyFill="1" applyBorder="1"/>
    <xf numFmtId="1" fontId="0" fillId="4" borderId="13" xfId="0" applyNumberFormat="1" applyFont="1" applyFill="1" applyBorder="1" applyAlignment="1">
      <alignment horizontal="center" vertical="center"/>
    </xf>
    <xf numFmtId="14" fontId="0" fillId="4" borderId="13" xfId="0" applyNumberFormat="1" applyFont="1" applyFill="1" applyBorder="1" applyAlignment="1">
      <alignment horizontal="center" vertical="center"/>
    </xf>
    <xf numFmtId="10" fontId="0" fillId="6" borderId="14" xfId="0" applyNumberFormat="1" applyFont="1" applyFill="1" applyBorder="1" applyAlignment="1">
      <alignment horizontal="center" vertical="center"/>
    </xf>
    <xf numFmtId="4" fontId="0" fillId="6" borderId="14" xfId="0" applyNumberFormat="1" applyFont="1" applyFill="1" applyBorder="1" applyAlignment="1">
      <alignment horizontal="center" vertical="center"/>
    </xf>
    <xf numFmtId="166" fontId="0" fillId="6" borderId="14" xfId="0" applyNumberFormat="1" applyFont="1" applyFill="1" applyBorder="1" applyAlignment="1">
      <alignment horizontal="center" vertical="center"/>
    </xf>
    <xf numFmtId="166" fontId="0" fillId="6" borderId="15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>
      <alignment horizontal="center" vertical="center"/>
    </xf>
    <xf numFmtId="4" fontId="0" fillId="6" borderId="17" xfId="0" applyNumberFormat="1" applyFont="1" applyFill="1" applyBorder="1" applyAlignment="1">
      <alignment horizontal="center" vertical="center"/>
    </xf>
    <xf numFmtId="4" fontId="0" fillId="6" borderId="12" xfId="0" applyNumberFormat="1" applyFont="1" applyFill="1" applyBorder="1" applyAlignment="1">
      <alignment horizontal="center" vertical="center"/>
    </xf>
    <xf numFmtId="4" fontId="0" fillId="6" borderId="18" xfId="0" applyNumberFormat="1" applyFont="1" applyFill="1" applyBorder="1" applyAlignment="1">
      <alignment horizontal="center" vertical="center"/>
    </xf>
    <xf numFmtId="4" fontId="0" fillId="6" borderId="19" xfId="0" applyNumberFormat="1" applyFont="1" applyFill="1" applyBorder="1" applyAlignment="1">
      <alignment horizontal="center" vertical="center"/>
    </xf>
    <xf numFmtId="4" fontId="0" fillId="6" borderId="20" xfId="0" applyNumberFormat="1" applyFont="1" applyFill="1" applyBorder="1" applyAlignment="1">
      <alignment horizontal="center" vertical="center"/>
    </xf>
    <xf numFmtId="4" fontId="0" fillId="6" borderId="21" xfId="0" applyNumberFormat="1" applyFont="1" applyFill="1" applyBorder="1" applyAlignment="1">
      <alignment horizontal="center" vertical="center"/>
    </xf>
    <xf numFmtId="4" fontId="0" fillId="6" borderId="19" xfId="0" applyNumberFormat="1" applyFont="1" applyFill="1" applyBorder="1" applyAlignment="1" applyProtection="1">
      <alignment horizontal="center" vertical="center"/>
      <protection locked="0"/>
    </xf>
    <xf numFmtId="4" fontId="0" fillId="6" borderId="20" xfId="0" applyNumberFormat="1" applyFont="1" applyFill="1" applyBorder="1" applyAlignment="1" applyProtection="1">
      <alignment horizontal="center" vertical="center"/>
      <protection locked="0"/>
    </xf>
    <xf numFmtId="4" fontId="0" fillId="6" borderId="21" xfId="0" applyNumberFormat="1" applyFont="1" applyFill="1" applyBorder="1" applyAlignment="1" applyProtection="1">
      <alignment horizontal="center" vertical="center"/>
      <protection locked="0"/>
    </xf>
    <xf numFmtId="0" fontId="0" fillId="5" borderId="22" xfId="0" applyFont="1" applyFill="1" applyBorder="1" applyAlignment="1">
      <alignment horizontal="center" vertical="center"/>
    </xf>
    <xf numFmtId="4" fontId="0" fillId="4" borderId="12" xfId="0" applyNumberFormat="1" applyFont="1" applyFill="1" applyBorder="1"/>
    <xf numFmtId="1" fontId="0" fillId="4" borderId="12" xfId="0" applyNumberFormat="1" applyFont="1" applyFill="1" applyBorder="1" applyAlignment="1">
      <alignment horizontal="center" vertical="center"/>
    </xf>
    <xf numFmtId="14" fontId="0" fillId="4" borderId="12" xfId="0" applyNumberFormat="1" applyFont="1" applyFill="1" applyBorder="1" applyAlignment="1">
      <alignment horizontal="center" vertical="center"/>
    </xf>
    <xf numFmtId="10" fontId="0" fillId="7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 vertical="center"/>
    </xf>
    <xf numFmtId="166" fontId="0" fillId="0" borderId="12" xfId="0" applyNumberFormat="1" applyFont="1" applyBorder="1" applyAlignment="1">
      <alignment horizontal="center" vertical="center"/>
    </xf>
    <xf numFmtId="166" fontId="0" fillId="0" borderId="24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>
      <alignment horizontal="center" vertical="center"/>
    </xf>
    <xf numFmtId="4" fontId="0" fillId="0" borderId="17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0" borderId="16" xfId="0" applyNumberFormat="1" applyFont="1" applyBorder="1" applyAlignment="1" applyProtection="1">
      <alignment horizontal="center" vertical="center"/>
      <protection locked="0"/>
    </xf>
    <xf numFmtId="4" fontId="0" fillId="0" borderId="17" xfId="0" applyNumberFormat="1" applyFont="1" applyBorder="1" applyAlignment="1" applyProtection="1">
      <alignment horizontal="center" vertical="center"/>
      <protection locked="0"/>
    </xf>
    <xf numFmtId="4" fontId="0" fillId="0" borderId="18" xfId="0" applyNumberFormat="1" applyFont="1" applyBorder="1" applyAlignment="1" applyProtection="1">
      <alignment horizontal="center" vertical="center"/>
      <protection locked="0"/>
    </xf>
    <xf numFmtId="10" fontId="0" fillId="6" borderId="12" xfId="0" applyNumberFormat="1" applyFont="1" applyFill="1" applyBorder="1" applyAlignment="1">
      <alignment horizontal="center" vertical="center"/>
    </xf>
    <xf numFmtId="166" fontId="0" fillId="6" borderId="24" xfId="0" applyNumberFormat="1" applyFont="1" applyFill="1" applyBorder="1" applyAlignment="1">
      <alignment horizontal="center" vertical="center"/>
    </xf>
    <xf numFmtId="4" fontId="0" fillId="6" borderId="16" xfId="0" applyNumberFormat="1" applyFont="1" applyFill="1" applyBorder="1" applyAlignment="1" applyProtection="1">
      <alignment horizontal="center" vertical="center"/>
      <protection locked="0"/>
    </xf>
    <xf numFmtId="4" fontId="0" fillId="6" borderId="17" xfId="0" applyNumberFormat="1" applyFont="1" applyFill="1" applyBorder="1" applyAlignment="1" applyProtection="1">
      <alignment horizontal="center" vertical="center"/>
      <protection locked="0"/>
    </xf>
    <xf numFmtId="4" fontId="0" fillId="6" borderId="18" xfId="0" applyNumberFormat="1" applyFont="1" applyFill="1" applyBorder="1" applyAlignment="1" applyProtection="1">
      <alignment horizontal="center" vertical="center"/>
      <protection locked="0"/>
    </xf>
    <xf numFmtId="4" fontId="0" fillId="4" borderId="26" xfId="0" applyNumberFormat="1" applyFont="1" applyFill="1" applyBorder="1"/>
    <xf numFmtId="4" fontId="0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166" fontId="0" fillId="0" borderId="26" xfId="0" applyNumberFormat="1" applyFont="1" applyBorder="1" applyAlignment="1">
      <alignment horizontal="center" vertical="center"/>
    </xf>
    <xf numFmtId="4" fontId="0" fillId="0" borderId="28" xfId="0" applyNumberFormat="1" applyFont="1" applyBorder="1" applyAlignment="1">
      <alignment horizontal="center" vertical="center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14" fontId="0" fillId="10" borderId="22" xfId="0" applyNumberFormat="1" applyFill="1" applyBorder="1" applyAlignment="1">
      <alignment horizontal="center" vertical="center" wrapText="1"/>
    </xf>
    <xf numFmtId="4" fontId="0" fillId="10" borderId="32" xfId="0" applyNumberFormat="1" applyFill="1" applyBorder="1" applyAlignment="1">
      <alignment horizontal="center" vertical="center" wrapText="1"/>
    </xf>
    <xf numFmtId="4" fontId="0" fillId="10" borderId="12" xfId="0" applyNumberFormat="1" applyFill="1" applyBorder="1" applyAlignment="1">
      <alignment horizontal="center" vertical="center" wrapText="1"/>
    </xf>
    <xf numFmtId="4" fontId="0" fillId="10" borderId="23" xfId="0" applyNumberFormat="1" applyFill="1" applyBorder="1" applyAlignment="1">
      <alignment horizontal="center" vertical="center" wrapText="1"/>
    </xf>
    <xf numFmtId="4" fontId="0" fillId="10" borderId="24" xfId="0" applyNumberForma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right" vertical="center"/>
    </xf>
    <xf numFmtId="167" fontId="0" fillId="0" borderId="12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14" fontId="0" fillId="0" borderId="35" xfId="0" quotePrefix="1" applyNumberFormat="1" applyFill="1" applyBorder="1"/>
    <xf numFmtId="4" fontId="0" fillId="0" borderId="0" xfId="0" applyNumberFormat="1"/>
    <xf numFmtId="0" fontId="1" fillId="0" borderId="0" xfId="0" applyFont="1"/>
    <xf numFmtId="10" fontId="0" fillId="0" borderId="0" xfId="0" quotePrefix="1" applyNumberFormat="1"/>
    <xf numFmtId="4" fontId="0" fillId="0" borderId="0" xfId="0" quotePrefix="1" applyNumberFormat="1"/>
    <xf numFmtId="0" fontId="0" fillId="0" borderId="0" xfId="0" quotePrefix="1"/>
    <xf numFmtId="0" fontId="0" fillId="0" borderId="0" xfId="0" quotePrefix="1" applyFont="1"/>
    <xf numFmtId="0" fontId="3" fillId="0" borderId="0" xfId="0" quotePrefix="1" applyFont="1"/>
    <xf numFmtId="14" fontId="0" fillId="0" borderId="0" xfId="0" applyNumberFormat="1"/>
    <xf numFmtId="8" fontId="0" fillId="0" borderId="0" xfId="0" applyNumberFormat="1"/>
    <xf numFmtId="14" fontId="0" fillId="0" borderId="36" xfId="0" applyNumberFormat="1" applyBorder="1" applyAlignment="1">
      <alignment horizontal="right" vertical="center"/>
    </xf>
    <xf numFmtId="4" fontId="0" fillId="0" borderId="38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center" vertical="center"/>
    </xf>
    <xf numFmtId="166" fontId="0" fillId="0" borderId="0" xfId="0" applyNumberFormat="1"/>
    <xf numFmtId="4" fontId="0" fillId="0" borderId="41" xfId="0" applyNumberFormat="1" applyFont="1" applyBorder="1" applyAlignment="1">
      <alignment horizontal="center" vertical="center"/>
    </xf>
    <xf numFmtId="4" fontId="0" fillId="0" borderId="27" xfId="0" applyNumberFormat="1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166" fontId="0" fillId="0" borderId="15" xfId="0" applyNumberFormat="1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4" fontId="0" fillId="5" borderId="26" xfId="0" applyNumberFormat="1" applyFont="1" applyFill="1" applyBorder="1" applyAlignment="1">
      <alignment horizontal="center" vertical="center"/>
    </xf>
    <xf numFmtId="1" fontId="0" fillId="4" borderId="26" xfId="0" applyNumberFormat="1" applyFont="1" applyFill="1" applyBorder="1" applyAlignment="1">
      <alignment horizontal="center" vertical="center"/>
    </xf>
    <xf numFmtId="14" fontId="0" fillId="4" borderId="26" xfId="0" applyNumberFormat="1" applyFont="1" applyFill="1" applyBorder="1" applyAlignment="1">
      <alignment horizontal="center" vertical="center"/>
    </xf>
    <xf numFmtId="10" fontId="0" fillId="7" borderId="26" xfId="0" applyNumberFormat="1" applyFont="1" applyFill="1" applyBorder="1" applyAlignment="1">
      <alignment horizontal="center" vertical="center"/>
    </xf>
    <xf numFmtId="166" fontId="0" fillId="0" borderId="4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2" borderId="10" xfId="0" applyNumberFormat="1" applyFont="1" applyFill="1" applyBorder="1" applyAlignment="1">
      <alignment horizontal="center" vertical="center" wrapText="1"/>
    </xf>
    <xf numFmtId="10" fontId="0" fillId="6" borderId="43" xfId="0" applyNumberFormat="1" applyFont="1" applyFill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10" fontId="0" fillId="6" borderId="22" xfId="0" applyNumberFormat="1" applyFont="1" applyFill="1" applyBorder="1" applyAlignment="1">
      <alignment horizontal="center" vertical="center"/>
    </xf>
    <xf numFmtId="10" fontId="0" fillId="0" borderId="39" xfId="0" applyNumberFormat="1" applyFont="1" applyBorder="1" applyAlignment="1">
      <alignment horizontal="center" vertical="center"/>
    </xf>
    <xf numFmtId="166" fontId="0" fillId="0" borderId="28" xfId="0" applyNumberFormat="1" applyFont="1" applyBorder="1" applyAlignment="1">
      <alignment horizontal="center" vertical="center"/>
    </xf>
    <xf numFmtId="165" fontId="0" fillId="4" borderId="13" xfId="0" applyNumberFormat="1" applyFont="1" applyFill="1" applyBorder="1" applyAlignment="1">
      <alignment horizontal="left" vertical="center"/>
    </xf>
    <xf numFmtId="165" fontId="0" fillId="4" borderId="12" xfId="0" applyNumberFormat="1" applyFont="1" applyFill="1" applyBorder="1" applyAlignment="1">
      <alignment horizontal="left" vertical="center"/>
    </xf>
    <xf numFmtId="165" fontId="0" fillId="4" borderId="26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e/&#1044;&#1072;&#1085;&#1085;&#1099;&#1077;/&#1069;&#1082;&#1086;&#1085;&#1086;&#1084;&#1080;&#1082;&#1080;/&#1053;&#1086;&#1074;&#1099;&#1081;%20&#1088;&#1072;&#1089;&#1095;&#1077;&#1090;/&#1052;&#1086;&#1076;&#1077;&#1083;&#1100;%20&#1092;&#1080;&#1085;&#1072;&#1085;&#1089;&#1086;&#1074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е данные"/>
      <sheetName val="Бюджет проекта"/>
      <sheetName val="Cash Flow"/>
      <sheetName val="Базис, экономия"/>
      <sheetName val="Объект 1"/>
      <sheetName val="Объект 2"/>
      <sheetName val="Объект 3"/>
      <sheetName val="Объект 4"/>
      <sheetName val="Объект 5"/>
      <sheetName val="Объект 6"/>
      <sheetName val="Объект 7"/>
      <sheetName val="Объект 8"/>
      <sheetName val="Объект 9"/>
      <sheetName val="Объект 10"/>
      <sheetName val="Финансирование"/>
      <sheetName val="Затраты по проекту"/>
      <sheetName val="БДР Заказчик эл-во"/>
      <sheetName val="ДДС Заказчик эл-во"/>
      <sheetName val="БДР Заказчик тепло"/>
      <sheetName val="ДДС Заказчик тепло"/>
      <sheetName val="Итого БДР Заказчик"/>
      <sheetName val="Итого ДДС Заказчик"/>
    </sheetNames>
    <sheetDataSet>
      <sheetData sheetId="0"/>
      <sheetData sheetId="1"/>
      <sheetData sheetId="2"/>
      <sheetData sheetId="3">
        <row r="2">
          <cell r="BO2">
            <v>42370</v>
          </cell>
        </row>
        <row r="3">
          <cell r="B3" t="str">
            <v>Объект 1</v>
          </cell>
          <cell r="T3">
            <v>1424.59</v>
          </cell>
          <cell r="W3">
            <v>2.2499999999999999E-2</v>
          </cell>
          <cell r="BO3">
            <v>12.3</v>
          </cell>
          <cell r="BP3">
            <v>4.82</v>
          </cell>
          <cell r="BQ3">
            <v>5.98</v>
          </cell>
          <cell r="BR3">
            <v>7.41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0.9</v>
          </cell>
          <cell r="BX3">
            <v>14.8</v>
          </cell>
          <cell r="BY3">
            <v>11.7</v>
          </cell>
          <cell r="BZ3">
            <v>14.2</v>
          </cell>
        </row>
        <row r="4">
          <cell r="B4" t="str">
            <v>Объект 2</v>
          </cell>
          <cell r="BO4">
            <v>0.9</v>
          </cell>
          <cell r="BP4">
            <v>14.8</v>
          </cell>
          <cell r="BQ4">
            <v>11.7</v>
          </cell>
          <cell r="BR4">
            <v>14.2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12.3</v>
          </cell>
          <cell r="BX4">
            <v>4.82</v>
          </cell>
          <cell r="BY4">
            <v>5.98</v>
          </cell>
          <cell r="BZ4">
            <v>7.41</v>
          </cell>
        </row>
        <row r="5">
          <cell r="B5" t="str">
            <v>Объект 3</v>
          </cell>
          <cell r="BO5">
            <v>42.14</v>
          </cell>
          <cell r="BP5">
            <v>20.84</v>
          </cell>
          <cell r="BQ5">
            <v>21.65</v>
          </cell>
          <cell r="BR5">
            <v>10.5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12.4</v>
          </cell>
          <cell r="BX5">
            <v>18.600000000000001</v>
          </cell>
          <cell r="BY5">
            <v>19.600000000000001</v>
          </cell>
          <cell r="BZ5">
            <v>14.72</v>
          </cell>
        </row>
        <row r="6">
          <cell r="B6" t="str">
            <v>Объект 4</v>
          </cell>
          <cell r="BO6">
            <v>12.4</v>
          </cell>
          <cell r="BP6">
            <v>18.600000000000001</v>
          </cell>
          <cell r="BQ6">
            <v>19.600000000000001</v>
          </cell>
          <cell r="BR6">
            <v>14.72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42.14</v>
          </cell>
          <cell r="BX6">
            <v>20.84</v>
          </cell>
          <cell r="BY6">
            <v>21.65</v>
          </cell>
          <cell r="BZ6">
            <v>10.5</v>
          </cell>
        </row>
        <row r="7">
          <cell r="B7" t="str">
            <v>Объект 5</v>
          </cell>
          <cell r="BO7">
            <v>12.3</v>
          </cell>
          <cell r="BP7">
            <v>4.82</v>
          </cell>
          <cell r="BQ7">
            <v>5.98</v>
          </cell>
          <cell r="BR7">
            <v>7.41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0.9</v>
          </cell>
          <cell r="BX7">
            <v>14.8</v>
          </cell>
          <cell r="BY7">
            <v>11.7</v>
          </cell>
          <cell r="BZ7">
            <v>14.2</v>
          </cell>
        </row>
        <row r="8">
          <cell r="B8" t="str">
            <v>Объект 6</v>
          </cell>
          <cell r="BO8">
            <v>0.9</v>
          </cell>
          <cell r="BP8">
            <v>14.8</v>
          </cell>
          <cell r="BQ8">
            <v>11.7</v>
          </cell>
          <cell r="BR8">
            <v>14.2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12.3</v>
          </cell>
          <cell r="BX8">
            <v>4.82</v>
          </cell>
          <cell r="BY8">
            <v>5.98</v>
          </cell>
          <cell r="BZ8">
            <v>7.41</v>
          </cell>
        </row>
        <row r="9">
          <cell r="B9" t="str">
            <v>Объект 7</v>
          </cell>
          <cell r="BO9">
            <v>42.14</v>
          </cell>
          <cell r="BP9">
            <v>20.84</v>
          </cell>
          <cell r="BQ9">
            <v>21.65</v>
          </cell>
          <cell r="BR9">
            <v>10.5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12.4</v>
          </cell>
          <cell r="BX9">
            <v>18.600000000000001</v>
          </cell>
          <cell r="BY9">
            <v>19.600000000000001</v>
          </cell>
          <cell r="BZ9">
            <v>14.72</v>
          </cell>
        </row>
        <row r="10">
          <cell r="B10" t="str">
            <v>Объект 8</v>
          </cell>
          <cell r="BO10">
            <v>12.4</v>
          </cell>
          <cell r="BP10">
            <v>18.600000000000001</v>
          </cell>
          <cell r="BQ10">
            <v>19.600000000000001</v>
          </cell>
          <cell r="BR10">
            <v>14.72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42.14</v>
          </cell>
          <cell r="BX10">
            <v>20.84</v>
          </cell>
          <cell r="BY10">
            <v>21.65</v>
          </cell>
          <cell r="BZ10">
            <v>10.5</v>
          </cell>
        </row>
        <row r="11">
          <cell r="B11" t="str">
            <v>Объект 9</v>
          </cell>
          <cell r="BO11">
            <v>12.3</v>
          </cell>
          <cell r="BP11">
            <v>4.82</v>
          </cell>
          <cell r="BQ11">
            <v>5.98</v>
          </cell>
          <cell r="BR11">
            <v>7.41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0.9</v>
          </cell>
          <cell r="BX11">
            <v>14.8</v>
          </cell>
          <cell r="BY11">
            <v>11.7</v>
          </cell>
          <cell r="BZ11">
            <v>14.2</v>
          </cell>
        </row>
        <row r="12">
          <cell r="B12" t="str">
            <v>Объект 10</v>
          </cell>
          <cell r="BO12">
            <v>0.9</v>
          </cell>
          <cell r="BP12">
            <v>14.8</v>
          </cell>
          <cell r="BQ12">
            <v>11.7</v>
          </cell>
          <cell r="BR12">
            <v>14.2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12.3</v>
          </cell>
          <cell r="BX12">
            <v>4.82</v>
          </cell>
          <cell r="BY12">
            <v>5.98</v>
          </cell>
          <cell r="BZ12">
            <v>7.41</v>
          </cell>
        </row>
        <row r="13">
          <cell r="B13" t="str">
            <v>Объект 11</v>
          </cell>
          <cell r="BO13">
            <v>42.14</v>
          </cell>
          <cell r="BP13">
            <v>20.84</v>
          </cell>
          <cell r="BQ13">
            <v>21.65</v>
          </cell>
          <cell r="BR13">
            <v>10.5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12.4</v>
          </cell>
          <cell r="BX13">
            <v>18.600000000000001</v>
          </cell>
          <cell r="BY13">
            <v>19.600000000000001</v>
          </cell>
          <cell r="BZ13">
            <v>14.72</v>
          </cell>
        </row>
        <row r="14">
          <cell r="B14" t="str">
            <v>Объект 12</v>
          </cell>
          <cell r="BO14">
            <v>12.4</v>
          </cell>
          <cell r="BP14">
            <v>18.600000000000001</v>
          </cell>
          <cell r="BQ14">
            <v>19.600000000000001</v>
          </cell>
          <cell r="BR14">
            <v>14.72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42.14</v>
          </cell>
          <cell r="BX14">
            <v>20.84</v>
          </cell>
          <cell r="BY14">
            <v>21.65</v>
          </cell>
          <cell r="BZ14">
            <v>10.5</v>
          </cell>
        </row>
        <row r="15">
          <cell r="B15" t="str">
            <v>Объект 13</v>
          </cell>
          <cell r="BO15">
            <v>12.3</v>
          </cell>
          <cell r="BP15">
            <v>4.82</v>
          </cell>
          <cell r="BQ15">
            <v>5.98</v>
          </cell>
          <cell r="BR15">
            <v>7.41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0.9</v>
          </cell>
          <cell r="BX15">
            <v>14.8</v>
          </cell>
          <cell r="BY15">
            <v>11.7</v>
          </cell>
          <cell r="BZ15">
            <v>14.2</v>
          </cell>
        </row>
        <row r="16">
          <cell r="B16" t="str">
            <v>Объект 14</v>
          </cell>
          <cell r="BO16">
            <v>0.9</v>
          </cell>
          <cell r="BP16">
            <v>14.8</v>
          </cell>
          <cell r="BQ16">
            <v>11.7</v>
          </cell>
          <cell r="BR16">
            <v>14.2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12.3</v>
          </cell>
          <cell r="BX16">
            <v>4.82</v>
          </cell>
          <cell r="BY16">
            <v>5.98</v>
          </cell>
          <cell r="BZ16">
            <v>7.41</v>
          </cell>
        </row>
        <row r="17">
          <cell r="B17" t="str">
            <v>Объект 15</v>
          </cell>
          <cell r="BO17">
            <v>42.14</v>
          </cell>
          <cell r="BP17">
            <v>20.84</v>
          </cell>
          <cell r="BQ17">
            <v>21.65</v>
          </cell>
          <cell r="BR17">
            <v>10.5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12.4</v>
          </cell>
          <cell r="BX17">
            <v>18.600000000000001</v>
          </cell>
          <cell r="BY17">
            <v>19.600000000000001</v>
          </cell>
          <cell r="BZ17">
            <v>14.72</v>
          </cell>
        </row>
        <row r="18">
          <cell r="B18" t="str">
            <v>Объект 16</v>
          </cell>
          <cell r="BO18">
            <v>12.4</v>
          </cell>
          <cell r="BP18">
            <v>18.600000000000001</v>
          </cell>
          <cell r="BQ18">
            <v>19.600000000000001</v>
          </cell>
          <cell r="BR18">
            <v>14.72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42.14</v>
          </cell>
          <cell r="BX18">
            <v>20.84</v>
          </cell>
          <cell r="BY18">
            <v>21.65</v>
          </cell>
          <cell r="BZ18">
            <v>10.5</v>
          </cell>
        </row>
        <row r="19">
          <cell r="B19" t="str">
            <v>Объект 17</v>
          </cell>
          <cell r="BO19">
            <v>12.3</v>
          </cell>
          <cell r="BP19">
            <v>4.82</v>
          </cell>
          <cell r="BQ19">
            <v>5.98</v>
          </cell>
          <cell r="BR19">
            <v>7.41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0.9</v>
          </cell>
          <cell r="BX19">
            <v>14.8</v>
          </cell>
          <cell r="BY19">
            <v>11.7</v>
          </cell>
          <cell r="BZ19">
            <v>14.2</v>
          </cell>
        </row>
        <row r="20">
          <cell r="B20" t="str">
            <v>Объект 18</v>
          </cell>
          <cell r="BO20">
            <v>0.9</v>
          </cell>
          <cell r="BP20">
            <v>14.8</v>
          </cell>
          <cell r="BQ20">
            <v>11.7</v>
          </cell>
          <cell r="BR20">
            <v>14.2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12.3</v>
          </cell>
          <cell r="BX20">
            <v>4.82</v>
          </cell>
          <cell r="BY20">
            <v>5.98</v>
          </cell>
          <cell r="BZ20">
            <v>7.41</v>
          </cell>
        </row>
        <row r="21">
          <cell r="B21" t="str">
            <v>Объект 19</v>
          </cell>
          <cell r="BO21">
            <v>42.14</v>
          </cell>
          <cell r="BP21">
            <v>20.84</v>
          </cell>
          <cell r="BQ21">
            <v>21.65</v>
          </cell>
          <cell r="BR21">
            <v>10.5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12.4</v>
          </cell>
          <cell r="BX21">
            <v>18.600000000000001</v>
          </cell>
          <cell r="BY21">
            <v>19.600000000000001</v>
          </cell>
          <cell r="BZ21">
            <v>14.72</v>
          </cell>
        </row>
        <row r="22">
          <cell r="B22" t="str">
            <v>Объект 20</v>
          </cell>
          <cell r="BO22">
            <v>12.4</v>
          </cell>
          <cell r="BP22">
            <v>18.600000000000001</v>
          </cell>
          <cell r="BQ22">
            <v>19.600000000000001</v>
          </cell>
          <cell r="BR22">
            <v>14.72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42.14</v>
          </cell>
          <cell r="BX22">
            <v>20.84</v>
          </cell>
          <cell r="BY22">
            <v>21.65</v>
          </cell>
          <cell r="BZ22">
            <v>10.5</v>
          </cell>
        </row>
        <row r="23">
          <cell r="B23" t="str">
            <v>Объект 21</v>
          </cell>
          <cell r="BO23">
            <v>12.3</v>
          </cell>
          <cell r="BP23">
            <v>4.82</v>
          </cell>
          <cell r="BQ23">
            <v>5.98</v>
          </cell>
          <cell r="BR23">
            <v>7.41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0.9</v>
          </cell>
          <cell r="BX23">
            <v>14.8</v>
          </cell>
          <cell r="BY23">
            <v>11.7</v>
          </cell>
          <cell r="BZ23">
            <v>14.2</v>
          </cell>
        </row>
        <row r="24">
          <cell r="B24" t="str">
            <v>Объект 22</v>
          </cell>
          <cell r="BO24">
            <v>0.9</v>
          </cell>
          <cell r="BP24">
            <v>14.8</v>
          </cell>
          <cell r="BQ24">
            <v>11.7</v>
          </cell>
          <cell r="BR24">
            <v>14.2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12.3</v>
          </cell>
          <cell r="BX24">
            <v>4.82</v>
          </cell>
          <cell r="BY24">
            <v>5.98</v>
          </cell>
          <cell r="BZ24">
            <v>7.41</v>
          </cell>
        </row>
        <row r="25">
          <cell r="B25" t="str">
            <v>Объект 23</v>
          </cell>
          <cell r="BO25">
            <v>42.14</v>
          </cell>
          <cell r="BP25">
            <v>20.84</v>
          </cell>
          <cell r="BQ25">
            <v>21.65</v>
          </cell>
          <cell r="BR25">
            <v>10.5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12.4</v>
          </cell>
          <cell r="BX25">
            <v>18.600000000000001</v>
          </cell>
          <cell r="BY25">
            <v>19.600000000000001</v>
          </cell>
          <cell r="BZ25">
            <v>14.72</v>
          </cell>
        </row>
        <row r="26">
          <cell r="B26" t="str">
            <v>Объект 24</v>
          </cell>
          <cell r="BO26">
            <v>12.4</v>
          </cell>
          <cell r="BP26">
            <v>18.600000000000001</v>
          </cell>
          <cell r="BQ26">
            <v>19.600000000000001</v>
          </cell>
          <cell r="BR26">
            <v>14.72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42.14</v>
          </cell>
          <cell r="BX26">
            <v>20.84</v>
          </cell>
          <cell r="BY26">
            <v>21.65</v>
          </cell>
          <cell r="BZ26">
            <v>10.5</v>
          </cell>
        </row>
        <row r="27">
          <cell r="B27" t="str">
            <v>Объект 25</v>
          </cell>
          <cell r="BO27">
            <v>12.3</v>
          </cell>
          <cell r="BP27">
            <v>4.82</v>
          </cell>
          <cell r="BQ27">
            <v>5.98</v>
          </cell>
          <cell r="BR27">
            <v>7.41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0.9</v>
          </cell>
          <cell r="BX27">
            <v>14.8</v>
          </cell>
          <cell r="BY27">
            <v>11.7</v>
          </cell>
          <cell r="BZ27">
            <v>14.2</v>
          </cell>
        </row>
        <row r="28">
          <cell r="B28" t="str">
            <v>Объект 26</v>
          </cell>
          <cell r="BO28">
            <v>0.9</v>
          </cell>
          <cell r="BP28">
            <v>14.8</v>
          </cell>
          <cell r="BQ28">
            <v>11.7</v>
          </cell>
          <cell r="BR28">
            <v>14.2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12.3</v>
          </cell>
          <cell r="BX28">
            <v>4.82</v>
          </cell>
          <cell r="BY28">
            <v>5.98</v>
          </cell>
          <cell r="BZ28">
            <v>7.41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"/>
  <sheetViews>
    <sheetView tabSelected="1" zoomScale="85" zoomScaleNormal="85" workbookViewId="0">
      <selection activeCell="G15" sqref="G15"/>
    </sheetView>
  </sheetViews>
  <sheetFormatPr defaultRowHeight="15" x14ac:dyDescent="0.25"/>
  <cols>
    <col min="1" max="1" width="6.85546875" bestFit="1" customWidth="1"/>
    <col min="2" max="2" width="17.140625" hidden="1" customWidth="1"/>
    <col min="3" max="3" width="9.28515625" bestFit="1" customWidth="1"/>
    <col min="4" max="4" width="12.5703125" customWidth="1"/>
    <col min="5" max="5" width="15" customWidth="1"/>
    <col min="6" max="9" width="16.5703125" customWidth="1"/>
    <col min="10" max="10" width="15.7109375" customWidth="1"/>
    <col min="11" max="11" width="15.85546875" customWidth="1"/>
    <col min="12" max="13" width="16.85546875" customWidth="1"/>
    <col min="14" max="14" width="17.5703125" bestFit="1" customWidth="1"/>
    <col min="15" max="15" width="17.85546875" customWidth="1"/>
    <col min="16" max="16" width="16.85546875" customWidth="1"/>
    <col min="17" max="17" width="20" customWidth="1"/>
    <col min="18" max="53" width="9.140625" customWidth="1"/>
  </cols>
  <sheetData>
    <row r="1" spans="1:65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2"/>
      <c r="O1" s="120"/>
      <c r="P1" s="3"/>
      <c r="Q1" s="121"/>
      <c r="R1" s="4" t="s">
        <v>1</v>
      </c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5" t="s">
        <v>2</v>
      </c>
      <c r="AE1" s="5"/>
      <c r="AF1" s="5"/>
      <c r="AG1" s="5"/>
      <c r="AH1" s="5"/>
      <c r="AI1" s="5"/>
      <c r="AJ1" s="5"/>
      <c r="AK1" s="5"/>
      <c r="AL1" s="5"/>
      <c r="AM1" s="5"/>
      <c r="AN1" s="5"/>
      <c r="AO1" s="6"/>
      <c r="AP1" s="4" t="s">
        <v>3</v>
      </c>
      <c r="AQ1" s="5"/>
      <c r="AR1" s="5"/>
      <c r="AS1" s="5"/>
      <c r="AT1" s="5"/>
      <c r="AU1" s="5"/>
      <c r="AV1" s="5"/>
      <c r="AW1" s="5"/>
      <c r="AX1" s="5"/>
      <c r="AY1" s="5"/>
      <c r="AZ1" s="5"/>
      <c r="BA1" s="6"/>
      <c r="BB1" s="4" t="s">
        <v>4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6"/>
    </row>
    <row r="2" spans="1:65" ht="90.75" thickBot="1" x14ac:dyDescent="0.3">
      <c r="A2" s="7" t="s">
        <v>5</v>
      </c>
      <c r="B2" s="8" t="s">
        <v>43</v>
      </c>
      <c r="C2" s="9" t="s">
        <v>6</v>
      </c>
      <c r="D2" s="10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2" t="s">
        <v>13</v>
      </c>
      <c r="K2" s="13" t="s">
        <v>14</v>
      </c>
      <c r="L2" s="14" t="s">
        <v>15</v>
      </c>
      <c r="M2" s="14" t="s">
        <v>16</v>
      </c>
      <c r="N2" s="15" t="s">
        <v>17</v>
      </c>
      <c r="O2" s="122" t="s">
        <v>18</v>
      </c>
      <c r="P2" s="14" t="s">
        <v>19</v>
      </c>
      <c r="Q2" s="15" t="s">
        <v>20</v>
      </c>
      <c r="R2" s="16" t="s">
        <v>21</v>
      </c>
      <c r="S2" s="17" t="s">
        <v>22</v>
      </c>
      <c r="T2" s="17" t="s">
        <v>23</v>
      </c>
      <c r="U2" s="17" t="s">
        <v>24</v>
      </c>
      <c r="V2" s="17" t="s">
        <v>25</v>
      </c>
      <c r="W2" s="17" t="s">
        <v>26</v>
      </c>
      <c r="X2" s="17" t="s">
        <v>27</v>
      </c>
      <c r="Y2" s="17" t="s">
        <v>28</v>
      </c>
      <c r="Z2" s="17" t="s">
        <v>29</v>
      </c>
      <c r="AA2" s="17" t="s">
        <v>30</v>
      </c>
      <c r="AB2" s="17" t="s">
        <v>31</v>
      </c>
      <c r="AC2" s="18" t="s">
        <v>32</v>
      </c>
      <c r="AD2" s="19" t="s">
        <v>21</v>
      </c>
      <c r="AE2" s="20" t="s">
        <v>22</v>
      </c>
      <c r="AF2" s="20" t="s">
        <v>23</v>
      </c>
      <c r="AG2" s="20" t="s">
        <v>24</v>
      </c>
      <c r="AH2" s="20" t="s">
        <v>25</v>
      </c>
      <c r="AI2" s="20" t="s">
        <v>26</v>
      </c>
      <c r="AJ2" s="20" t="s">
        <v>27</v>
      </c>
      <c r="AK2" s="20" t="s">
        <v>28</v>
      </c>
      <c r="AL2" s="20" t="s">
        <v>29</v>
      </c>
      <c r="AM2" s="20" t="s">
        <v>30</v>
      </c>
      <c r="AN2" s="20" t="s">
        <v>31</v>
      </c>
      <c r="AO2" s="109" t="s">
        <v>32</v>
      </c>
      <c r="AP2" s="21">
        <v>42370</v>
      </c>
      <c r="AQ2" s="22">
        <v>42401</v>
      </c>
      <c r="AR2" s="22">
        <v>42430</v>
      </c>
      <c r="AS2" s="22">
        <v>42461</v>
      </c>
      <c r="AT2" s="22">
        <v>42491</v>
      </c>
      <c r="AU2" s="22">
        <v>42522</v>
      </c>
      <c r="AV2" s="22">
        <v>42552</v>
      </c>
      <c r="AW2" s="22">
        <v>42583</v>
      </c>
      <c r="AX2" s="22">
        <v>42614</v>
      </c>
      <c r="AY2" s="22">
        <v>42644</v>
      </c>
      <c r="AZ2" s="22">
        <v>42675</v>
      </c>
      <c r="BA2" s="23">
        <v>42705</v>
      </c>
      <c r="BB2" s="24">
        <v>42370</v>
      </c>
      <c r="BC2" s="25">
        <v>42401</v>
      </c>
      <c r="BD2" s="25">
        <v>42430</v>
      </c>
      <c r="BE2" s="25">
        <v>42461</v>
      </c>
      <c r="BF2" s="25">
        <v>42856</v>
      </c>
      <c r="BG2" s="25">
        <v>42522</v>
      </c>
      <c r="BH2" s="25">
        <v>42552</v>
      </c>
      <c r="BI2" s="25">
        <v>42583</v>
      </c>
      <c r="BJ2" s="25">
        <v>42614</v>
      </c>
      <c r="BK2" s="25">
        <v>42644</v>
      </c>
      <c r="BL2" s="25">
        <v>42675</v>
      </c>
      <c r="BM2" s="26">
        <v>42705</v>
      </c>
    </row>
    <row r="3" spans="1:65" x14ac:dyDescent="0.25">
      <c r="A3" s="27">
        <v>1</v>
      </c>
      <c r="B3" s="28" t="s">
        <v>33</v>
      </c>
      <c r="C3" s="29" t="s">
        <v>33</v>
      </c>
      <c r="D3" s="30">
        <v>7</v>
      </c>
      <c r="E3" s="31">
        <v>42675</v>
      </c>
      <c r="F3" s="128">
        <v>42767</v>
      </c>
      <c r="G3" s="128">
        <f>F3+90</f>
        <v>42857</v>
      </c>
      <c r="H3" s="128">
        <v>42736</v>
      </c>
      <c r="I3" s="128">
        <f>H3+90</f>
        <v>42826</v>
      </c>
      <c r="J3" s="32">
        <v>0.95</v>
      </c>
      <c r="K3" s="33">
        <v>1424.59</v>
      </c>
      <c r="L3" s="33">
        <v>3.17</v>
      </c>
      <c r="M3" s="32">
        <v>2.2499999999999999E-2</v>
      </c>
      <c r="N3" s="35">
        <f>ROUND((SUM(R3:AC3)*L3)+(SUM(AD3:AO3)*K3)*D3,2)</f>
        <v>5002917.9000000004</v>
      </c>
      <c r="O3" s="123">
        <v>0.4</v>
      </c>
      <c r="P3" s="34">
        <f>ROUND(N3*O3*J3,2)</f>
        <v>1901108.8</v>
      </c>
      <c r="Q3" s="35">
        <v>1901033.01</v>
      </c>
      <c r="R3" s="36"/>
      <c r="S3" s="37"/>
      <c r="T3" s="38"/>
      <c r="U3" s="38"/>
      <c r="V3" s="38"/>
      <c r="W3" s="38"/>
      <c r="X3" s="38"/>
      <c r="Y3" s="38"/>
      <c r="Z3" s="38"/>
      <c r="AA3" s="38"/>
      <c r="AB3" s="37"/>
      <c r="AC3" s="39"/>
      <c r="AD3" s="36">
        <v>74.739999999999995</v>
      </c>
      <c r="AE3" s="37">
        <v>93.04</v>
      </c>
      <c r="AF3" s="37">
        <v>61.2</v>
      </c>
      <c r="AG3" s="37">
        <v>64.14</v>
      </c>
      <c r="AH3" s="37">
        <v>3.75</v>
      </c>
      <c r="AI3" s="37">
        <v>0</v>
      </c>
      <c r="AJ3" s="37">
        <v>0</v>
      </c>
      <c r="AK3" s="37">
        <v>0</v>
      </c>
      <c r="AL3" s="37">
        <v>0</v>
      </c>
      <c r="AM3" s="37">
        <v>53.28</v>
      </c>
      <c r="AN3" s="37">
        <v>75.77</v>
      </c>
      <c r="AO3" s="39">
        <v>75.77</v>
      </c>
      <c r="AP3" s="40">
        <v>300</v>
      </c>
      <c r="AQ3" s="41">
        <v>297</v>
      </c>
      <c r="AR3" s="33">
        <v>280</v>
      </c>
      <c r="AS3" s="33">
        <v>250</v>
      </c>
      <c r="AT3" s="33">
        <v>150</v>
      </c>
      <c r="AU3" s="33">
        <v>100</v>
      </c>
      <c r="AV3" s="33">
        <v>50</v>
      </c>
      <c r="AW3" s="33">
        <v>70</v>
      </c>
      <c r="AX3" s="33">
        <v>150</v>
      </c>
      <c r="AY3" s="33">
        <v>72</v>
      </c>
      <c r="AZ3" s="41">
        <v>27</v>
      </c>
      <c r="BA3" s="42">
        <v>182</v>
      </c>
      <c r="BB3" s="43">
        <v>12.3</v>
      </c>
      <c r="BC3" s="44">
        <v>4.82</v>
      </c>
      <c r="BD3" s="44">
        <v>5.98</v>
      </c>
      <c r="BE3" s="44">
        <v>7.41</v>
      </c>
      <c r="BF3" s="41">
        <v>0</v>
      </c>
      <c r="BG3" s="41">
        <v>0</v>
      </c>
      <c r="BH3" s="41">
        <v>0</v>
      </c>
      <c r="BI3" s="41">
        <v>0</v>
      </c>
      <c r="BJ3" s="44">
        <v>0.9</v>
      </c>
      <c r="BK3" s="44">
        <v>14.8</v>
      </c>
      <c r="BL3" s="44">
        <v>11.7</v>
      </c>
      <c r="BM3" s="45">
        <v>14.2</v>
      </c>
    </row>
    <row r="4" spans="1:65" x14ac:dyDescent="0.25">
      <c r="A4" s="46">
        <v>2</v>
      </c>
      <c r="B4" s="28" t="s">
        <v>34</v>
      </c>
      <c r="C4" s="47" t="s">
        <v>34</v>
      </c>
      <c r="D4" s="48">
        <v>7</v>
      </c>
      <c r="E4" s="49">
        <v>42675</v>
      </c>
      <c r="F4" s="129">
        <v>42795</v>
      </c>
      <c r="G4" s="129">
        <f t="shared" ref="G4:I6" si="0">F4+90</f>
        <v>42885</v>
      </c>
      <c r="H4" s="129">
        <v>42917</v>
      </c>
      <c r="I4" s="129">
        <f t="shared" si="0"/>
        <v>43007</v>
      </c>
      <c r="J4" s="50">
        <v>0.95</v>
      </c>
      <c r="K4" s="51">
        <v>1424.59</v>
      </c>
      <c r="L4" s="51">
        <v>4.16</v>
      </c>
      <c r="M4" s="52">
        <v>2.2499999999999999E-2</v>
      </c>
      <c r="N4" s="113">
        <f t="shared" ref="N4:N6" si="1">ROUND((SUM(R4:AC4)*L4)+(SUM(AD4:AO4)*K4)*D4,2)</f>
        <v>3622176.78</v>
      </c>
      <c r="O4" s="124">
        <v>0.4</v>
      </c>
      <c r="P4" s="53">
        <f>ROUND(N4*O4*J4,2)</f>
        <v>1376427.18</v>
      </c>
      <c r="Q4" s="54">
        <v>1376427.18</v>
      </c>
      <c r="R4" s="55"/>
      <c r="S4" s="56"/>
      <c r="T4" s="51"/>
      <c r="U4" s="51"/>
      <c r="V4" s="51"/>
      <c r="W4" s="51"/>
      <c r="X4" s="51"/>
      <c r="Y4" s="51"/>
      <c r="Z4" s="51"/>
      <c r="AA4" s="51"/>
      <c r="AB4" s="56"/>
      <c r="AC4" s="57"/>
      <c r="AD4" s="55">
        <v>60.68</v>
      </c>
      <c r="AE4" s="56">
        <v>68.87</v>
      </c>
      <c r="AF4" s="56">
        <v>47.83</v>
      </c>
      <c r="AG4" s="56">
        <v>47.42</v>
      </c>
      <c r="AH4" s="56">
        <v>2.35</v>
      </c>
      <c r="AI4" s="56">
        <v>0</v>
      </c>
      <c r="AJ4" s="56">
        <v>0</v>
      </c>
      <c r="AK4" s="56">
        <v>0</v>
      </c>
      <c r="AL4" s="56">
        <v>0</v>
      </c>
      <c r="AM4" s="56">
        <v>37.200000000000003</v>
      </c>
      <c r="AN4" s="56">
        <v>39.869999999999997</v>
      </c>
      <c r="AO4" s="57">
        <v>59.01</v>
      </c>
      <c r="AP4" s="55">
        <v>100</v>
      </c>
      <c r="AQ4" s="56">
        <v>50</v>
      </c>
      <c r="AR4" s="51">
        <v>70</v>
      </c>
      <c r="AS4" s="51">
        <v>150</v>
      </c>
      <c r="AT4" s="51">
        <v>72</v>
      </c>
      <c r="AU4" s="51">
        <v>27</v>
      </c>
      <c r="AV4" s="51">
        <v>182</v>
      </c>
      <c r="AW4" s="51">
        <v>300</v>
      </c>
      <c r="AX4" s="51">
        <v>297</v>
      </c>
      <c r="AY4" s="51">
        <v>280</v>
      </c>
      <c r="AZ4" s="56">
        <v>250</v>
      </c>
      <c r="BA4" s="57">
        <v>150</v>
      </c>
      <c r="BB4" s="58">
        <v>0.9</v>
      </c>
      <c r="BC4" s="59">
        <v>14.8</v>
      </c>
      <c r="BD4" s="59">
        <v>11.7</v>
      </c>
      <c r="BE4" s="59">
        <v>14.2</v>
      </c>
      <c r="BF4" s="56">
        <v>0</v>
      </c>
      <c r="BG4" s="56">
        <v>0</v>
      </c>
      <c r="BH4" s="56">
        <v>0</v>
      </c>
      <c r="BI4" s="56">
        <v>0</v>
      </c>
      <c r="BJ4" s="59">
        <v>12.3</v>
      </c>
      <c r="BK4" s="59">
        <v>4.82</v>
      </c>
      <c r="BL4" s="59">
        <v>5.98</v>
      </c>
      <c r="BM4" s="60">
        <v>7.41</v>
      </c>
    </row>
    <row r="5" spans="1:65" x14ac:dyDescent="0.25">
      <c r="A5" s="46">
        <v>3</v>
      </c>
      <c r="B5" s="28" t="s">
        <v>35</v>
      </c>
      <c r="C5" s="47" t="s">
        <v>35</v>
      </c>
      <c r="D5" s="48">
        <v>7</v>
      </c>
      <c r="E5" s="49">
        <v>42675</v>
      </c>
      <c r="F5" s="129">
        <v>42948</v>
      </c>
      <c r="G5" s="129">
        <f t="shared" si="0"/>
        <v>43038</v>
      </c>
      <c r="H5" s="129">
        <v>42767</v>
      </c>
      <c r="I5" s="129">
        <f t="shared" si="0"/>
        <v>42857</v>
      </c>
      <c r="J5" s="61">
        <v>0.95</v>
      </c>
      <c r="K5" s="38">
        <v>1424.59</v>
      </c>
      <c r="L5" s="33">
        <v>2.87</v>
      </c>
      <c r="M5" s="61">
        <v>2.2499999999999999E-2</v>
      </c>
      <c r="N5" s="35">
        <f t="shared" si="1"/>
        <v>3879657.18</v>
      </c>
      <c r="O5" s="125">
        <v>0.4</v>
      </c>
      <c r="P5" s="34">
        <f>ROUND(N5*O5*J5,2)</f>
        <v>1474269.73</v>
      </c>
      <c r="Q5" s="62">
        <v>1474269.73</v>
      </c>
      <c r="R5" s="36"/>
      <c r="S5" s="37"/>
      <c r="T5" s="38"/>
      <c r="U5" s="38"/>
      <c r="V5" s="38"/>
      <c r="W5" s="38"/>
      <c r="X5" s="38"/>
      <c r="Y5" s="38"/>
      <c r="Z5" s="38"/>
      <c r="AA5" s="38"/>
      <c r="AB5" s="37"/>
      <c r="AC5" s="39"/>
      <c r="AD5" s="36">
        <v>58</v>
      </c>
      <c r="AE5" s="37">
        <v>73.05</v>
      </c>
      <c r="AF5" s="37">
        <v>56.47</v>
      </c>
      <c r="AG5" s="37">
        <v>40.17</v>
      </c>
      <c r="AH5" s="37">
        <v>1.91</v>
      </c>
      <c r="AI5" s="37">
        <v>0</v>
      </c>
      <c r="AJ5" s="37">
        <v>0</v>
      </c>
      <c r="AK5" s="37">
        <v>0</v>
      </c>
      <c r="AL5" s="37">
        <v>0</v>
      </c>
      <c r="AM5" s="37">
        <v>43.34</v>
      </c>
      <c r="AN5" s="37">
        <v>60.2</v>
      </c>
      <c r="AO5" s="39">
        <v>55.91</v>
      </c>
      <c r="AP5" s="36">
        <v>150</v>
      </c>
      <c r="AQ5" s="37">
        <v>72</v>
      </c>
      <c r="AR5" s="38">
        <v>27</v>
      </c>
      <c r="AS5" s="38">
        <v>182</v>
      </c>
      <c r="AT5" s="38">
        <v>300</v>
      </c>
      <c r="AU5" s="38">
        <v>297</v>
      </c>
      <c r="AV5" s="38">
        <v>280</v>
      </c>
      <c r="AW5" s="38">
        <v>250</v>
      </c>
      <c r="AX5" s="38">
        <v>150</v>
      </c>
      <c r="AY5" s="38">
        <v>100</v>
      </c>
      <c r="AZ5" s="37">
        <v>50</v>
      </c>
      <c r="BA5" s="39">
        <v>70</v>
      </c>
      <c r="BB5" s="63">
        <v>42.14</v>
      </c>
      <c r="BC5" s="64">
        <v>20.84</v>
      </c>
      <c r="BD5" s="64">
        <v>21.65</v>
      </c>
      <c r="BE5" s="64">
        <v>10.5</v>
      </c>
      <c r="BF5" s="37">
        <v>0</v>
      </c>
      <c r="BG5" s="37">
        <v>0</v>
      </c>
      <c r="BH5" s="37">
        <v>0</v>
      </c>
      <c r="BI5" s="37">
        <v>0</v>
      </c>
      <c r="BJ5" s="64">
        <v>12.4</v>
      </c>
      <c r="BK5" s="64">
        <v>18.600000000000001</v>
      </c>
      <c r="BL5" s="64">
        <v>19.600000000000001</v>
      </c>
      <c r="BM5" s="65">
        <v>14.72</v>
      </c>
    </row>
    <row r="6" spans="1:65" ht="15.75" thickBot="1" x14ac:dyDescent="0.3">
      <c r="A6" s="114">
        <v>4</v>
      </c>
      <c r="B6" s="115" t="s">
        <v>36</v>
      </c>
      <c r="C6" s="66" t="s">
        <v>36</v>
      </c>
      <c r="D6" s="116">
        <v>7</v>
      </c>
      <c r="E6" s="117">
        <v>42675</v>
      </c>
      <c r="F6" s="130">
        <v>42736</v>
      </c>
      <c r="G6" s="130">
        <f t="shared" si="0"/>
        <v>42826</v>
      </c>
      <c r="H6" s="130">
        <v>42736</v>
      </c>
      <c r="I6" s="130">
        <f t="shared" si="0"/>
        <v>42826</v>
      </c>
      <c r="J6" s="118">
        <v>0.95</v>
      </c>
      <c r="K6" s="67">
        <v>1609.27</v>
      </c>
      <c r="L6" s="67">
        <v>3.26</v>
      </c>
      <c r="M6" s="68">
        <v>2.2499999999999999E-2</v>
      </c>
      <c r="N6" s="119">
        <f t="shared" si="1"/>
        <v>4687658.68</v>
      </c>
      <c r="O6" s="126">
        <v>0.4</v>
      </c>
      <c r="P6" s="69">
        <f>ROUND(N6*O6*J6,2)</f>
        <v>1781310.3</v>
      </c>
      <c r="Q6" s="127">
        <v>1781310.3</v>
      </c>
      <c r="R6" s="107"/>
      <c r="S6" s="108"/>
      <c r="T6" s="67"/>
      <c r="U6" s="67"/>
      <c r="V6" s="67"/>
      <c r="W6" s="67"/>
      <c r="X6" s="67"/>
      <c r="Y6" s="67"/>
      <c r="Z6" s="67"/>
      <c r="AA6" s="67"/>
      <c r="AB6" s="108"/>
      <c r="AC6" s="70"/>
      <c r="AD6" s="107">
        <v>59</v>
      </c>
      <c r="AE6" s="108">
        <v>55</v>
      </c>
      <c r="AF6" s="108">
        <v>59</v>
      </c>
      <c r="AG6" s="108">
        <v>44</v>
      </c>
      <c r="AH6" s="108">
        <v>10.4</v>
      </c>
      <c r="AI6" s="108">
        <v>0</v>
      </c>
      <c r="AJ6" s="108">
        <v>0</v>
      </c>
      <c r="AK6" s="108">
        <v>0</v>
      </c>
      <c r="AL6" s="108">
        <v>0</v>
      </c>
      <c r="AM6" s="108">
        <v>47.72</v>
      </c>
      <c r="AN6" s="108">
        <v>59.31</v>
      </c>
      <c r="AO6" s="70">
        <v>81.7</v>
      </c>
      <c r="AP6" s="107">
        <v>70</v>
      </c>
      <c r="AQ6" s="108">
        <v>150</v>
      </c>
      <c r="AR6" s="67">
        <v>72</v>
      </c>
      <c r="AS6" s="67">
        <v>27</v>
      </c>
      <c r="AT6" s="67">
        <v>300</v>
      </c>
      <c r="AU6" s="67">
        <v>297</v>
      </c>
      <c r="AV6" s="67">
        <v>280</v>
      </c>
      <c r="AW6" s="67">
        <v>250</v>
      </c>
      <c r="AX6" s="67">
        <v>150</v>
      </c>
      <c r="AY6" s="67">
        <v>100</v>
      </c>
      <c r="AZ6" s="108">
        <v>50</v>
      </c>
      <c r="BA6" s="70">
        <v>182</v>
      </c>
      <c r="BB6" s="110">
        <v>12.4</v>
      </c>
      <c r="BC6" s="111">
        <v>18.600000000000001</v>
      </c>
      <c r="BD6" s="111">
        <v>19.600000000000001</v>
      </c>
      <c r="BE6" s="111">
        <v>14.72</v>
      </c>
      <c r="BF6" s="108">
        <v>0</v>
      </c>
      <c r="BG6" s="108">
        <v>0</v>
      </c>
      <c r="BH6" s="108">
        <v>0</v>
      </c>
      <c r="BI6" s="108">
        <v>0</v>
      </c>
      <c r="BJ6" s="111">
        <v>42.14</v>
      </c>
      <c r="BK6" s="111">
        <v>20.84</v>
      </c>
      <c r="BL6" s="111">
        <v>21.65</v>
      </c>
      <c r="BM6" s="71">
        <v>10.5</v>
      </c>
    </row>
    <row r="23" spans="16:16" x14ac:dyDescent="0.25">
      <c r="P23" s="106"/>
    </row>
  </sheetData>
  <mergeCells count="5">
    <mergeCell ref="A1:N1"/>
    <mergeCell ref="AD1:AO1"/>
    <mergeCell ref="AP1:BA1"/>
    <mergeCell ref="BB1:BM1"/>
    <mergeCell ref="R1:AC1"/>
  </mergeCells>
  <dataValidations count="1">
    <dataValidation type="decimal" allowBlank="1" showInputMessage="1" showErrorMessage="1" sqref="R3:BM6">
      <formula1>0</formula1>
      <formula2>100000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zoomScaleNormal="100" workbookViewId="0">
      <selection activeCell="G82" sqref="G82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9" max="9" width="32.5703125" bestFit="1" customWidth="1"/>
    <col min="10" max="10" width="27.42578125" bestFit="1" customWidth="1"/>
  </cols>
  <sheetData>
    <row r="1" spans="1:3" x14ac:dyDescent="0.25">
      <c r="A1" s="72" t="s">
        <v>45</v>
      </c>
      <c r="B1" s="73"/>
      <c r="C1" s="73"/>
    </row>
    <row r="2" spans="1:3" ht="30" x14ac:dyDescent="0.25">
      <c r="A2" s="81" t="s">
        <v>40</v>
      </c>
      <c r="B2" s="82" t="s">
        <v>41</v>
      </c>
      <c r="C2" s="83" t="s">
        <v>42</v>
      </c>
    </row>
    <row r="3" spans="1:3" x14ac:dyDescent="0.25">
      <c r="A3" s="86"/>
      <c r="B3" s="87"/>
      <c r="C3" s="88">
        <f>B3</f>
        <v>0</v>
      </c>
    </row>
    <row r="4" spans="1:3" x14ac:dyDescent="0.25">
      <c r="A4" s="86"/>
      <c r="B4" s="87"/>
      <c r="C4" s="88">
        <f>C3+B4</f>
        <v>0</v>
      </c>
    </row>
    <row r="5" spans="1:3" x14ac:dyDescent="0.25">
      <c r="A5" s="86"/>
      <c r="B5" s="87"/>
      <c r="C5" s="88">
        <f t="shared" ref="C5:C68" si="0">C4+B5</f>
        <v>0</v>
      </c>
    </row>
    <row r="6" spans="1:3" x14ac:dyDescent="0.25">
      <c r="A6" s="86"/>
      <c r="B6" s="87"/>
      <c r="C6" s="88">
        <f t="shared" si="0"/>
        <v>0</v>
      </c>
    </row>
    <row r="7" spans="1:3" x14ac:dyDescent="0.25">
      <c r="A7" s="86"/>
      <c r="B7" s="87"/>
      <c r="C7" s="88">
        <f t="shared" si="0"/>
        <v>0</v>
      </c>
    </row>
    <row r="8" spans="1:3" x14ac:dyDescent="0.25">
      <c r="A8" s="86"/>
      <c r="B8" s="87"/>
      <c r="C8" s="88">
        <f t="shared" si="0"/>
        <v>0</v>
      </c>
    </row>
    <row r="9" spans="1:3" x14ac:dyDescent="0.25">
      <c r="A9" s="86"/>
      <c r="B9" s="87"/>
      <c r="C9" s="88">
        <f t="shared" si="0"/>
        <v>0</v>
      </c>
    </row>
    <row r="10" spans="1:3" x14ac:dyDescent="0.25">
      <c r="A10" s="86"/>
      <c r="B10" s="87"/>
      <c r="C10" s="88">
        <f t="shared" si="0"/>
        <v>0</v>
      </c>
    </row>
    <row r="11" spans="1:3" x14ac:dyDescent="0.25">
      <c r="A11" s="86"/>
      <c r="B11" s="87"/>
      <c r="C11" s="88">
        <f t="shared" si="0"/>
        <v>0</v>
      </c>
    </row>
    <row r="12" spans="1:3" x14ac:dyDescent="0.25">
      <c r="A12" s="86"/>
      <c r="B12" s="87"/>
      <c r="C12" s="88">
        <f t="shared" si="0"/>
        <v>0</v>
      </c>
    </row>
    <row r="13" spans="1:3" x14ac:dyDescent="0.25">
      <c r="A13" s="86"/>
      <c r="B13" s="87"/>
      <c r="C13" s="88">
        <f t="shared" si="0"/>
        <v>0</v>
      </c>
    </row>
    <row r="14" spans="1:3" x14ac:dyDescent="0.25">
      <c r="A14" s="86"/>
      <c r="B14" s="87"/>
      <c r="C14" s="88">
        <f t="shared" si="0"/>
        <v>0</v>
      </c>
    </row>
    <row r="15" spans="1:3" x14ac:dyDescent="0.25">
      <c r="A15" s="86"/>
      <c r="B15" s="87"/>
      <c r="C15" s="88">
        <f t="shared" si="0"/>
        <v>0</v>
      </c>
    </row>
    <row r="16" spans="1:3" x14ac:dyDescent="0.25">
      <c r="A16" s="86"/>
      <c r="B16" s="87"/>
      <c r="C16" s="88">
        <f t="shared" si="0"/>
        <v>0</v>
      </c>
    </row>
    <row r="17" spans="1:3" x14ac:dyDescent="0.25">
      <c r="A17" s="86"/>
      <c r="B17" s="87"/>
      <c r="C17" s="88">
        <f t="shared" si="0"/>
        <v>0</v>
      </c>
    </row>
    <row r="18" spans="1:3" x14ac:dyDescent="0.25">
      <c r="A18" s="86"/>
      <c r="B18" s="87"/>
      <c r="C18" s="88">
        <f t="shared" si="0"/>
        <v>0</v>
      </c>
    </row>
    <row r="19" spans="1:3" x14ac:dyDescent="0.25">
      <c r="A19" s="86"/>
      <c r="B19" s="87"/>
      <c r="C19" s="88">
        <f t="shared" si="0"/>
        <v>0</v>
      </c>
    </row>
    <row r="20" spans="1:3" x14ac:dyDescent="0.25">
      <c r="A20" s="86"/>
      <c r="B20" s="87"/>
      <c r="C20" s="88">
        <f t="shared" si="0"/>
        <v>0</v>
      </c>
    </row>
    <row r="21" spans="1:3" x14ac:dyDescent="0.25">
      <c r="A21" s="86"/>
      <c r="B21" s="87"/>
      <c r="C21" s="88">
        <f t="shared" si="0"/>
        <v>0</v>
      </c>
    </row>
    <row r="22" spans="1:3" x14ac:dyDescent="0.25">
      <c r="A22" s="86"/>
      <c r="B22" s="87"/>
      <c r="C22" s="88">
        <f t="shared" si="0"/>
        <v>0</v>
      </c>
    </row>
    <row r="23" spans="1:3" x14ac:dyDescent="0.25">
      <c r="A23" s="86"/>
      <c r="B23" s="87"/>
      <c r="C23" s="88">
        <f t="shared" si="0"/>
        <v>0</v>
      </c>
    </row>
    <row r="24" spans="1:3" x14ac:dyDescent="0.25">
      <c r="A24" s="86"/>
      <c r="B24" s="87"/>
      <c r="C24" s="88">
        <f t="shared" si="0"/>
        <v>0</v>
      </c>
    </row>
    <row r="25" spans="1:3" x14ac:dyDescent="0.25">
      <c r="A25" s="86"/>
      <c r="B25" s="87"/>
      <c r="C25" s="88">
        <f t="shared" si="0"/>
        <v>0</v>
      </c>
    </row>
    <row r="26" spans="1:3" x14ac:dyDescent="0.25">
      <c r="A26" s="86"/>
      <c r="B26" s="87"/>
      <c r="C26" s="88">
        <f t="shared" si="0"/>
        <v>0</v>
      </c>
    </row>
    <row r="27" spans="1:3" x14ac:dyDescent="0.25">
      <c r="A27" s="86"/>
      <c r="B27" s="87"/>
      <c r="C27" s="88">
        <f t="shared" si="0"/>
        <v>0</v>
      </c>
    </row>
    <row r="28" spans="1:3" x14ac:dyDescent="0.25">
      <c r="A28" s="86"/>
      <c r="B28" s="87"/>
      <c r="C28" s="88">
        <f t="shared" si="0"/>
        <v>0</v>
      </c>
    </row>
    <row r="29" spans="1:3" x14ac:dyDescent="0.25">
      <c r="A29" s="86"/>
      <c r="B29" s="87"/>
      <c r="C29" s="88">
        <f t="shared" si="0"/>
        <v>0</v>
      </c>
    </row>
    <row r="30" spans="1:3" x14ac:dyDescent="0.25">
      <c r="A30" s="86"/>
      <c r="B30" s="87"/>
      <c r="C30" s="88">
        <f t="shared" si="0"/>
        <v>0</v>
      </c>
    </row>
    <row r="31" spans="1:3" x14ac:dyDescent="0.25">
      <c r="A31" s="86"/>
      <c r="B31" s="87"/>
      <c r="C31" s="88">
        <f t="shared" si="0"/>
        <v>0</v>
      </c>
    </row>
    <row r="32" spans="1:3" x14ac:dyDescent="0.25">
      <c r="A32" s="86"/>
      <c r="B32" s="87"/>
      <c r="C32" s="88">
        <f t="shared" si="0"/>
        <v>0</v>
      </c>
    </row>
    <row r="33" spans="1:3" x14ac:dyDescent="0.25">
      <c r="A33" s="86"/>
      <c r="B33" s="87"/>
      <c r="C33" s="88">
        <f t="shared" si="0"/>
        <v>0</v>
      </c>
    </row>
    <row r="34" spans="1:3" x14ac:dyDescent="0.25">
      <c r="A34" s="86"/>
      <c r="B34" s="87"/>
      <c r="C34" s="88">
        <f t="shared" si="0"/>
        <v>0</v>
      </c>
    </row>
    <row r="35" spans="1:3" x14ac:dyDescent="0.25">
      <c r="A35" s="86"/>
      <c r="B35" s="87"/>
      <c r="C35" s="88">
        <f t="shared" si="0"/>
        <v>0</v>
      </c>
    </row>
    <row r="36" spans="1:3" x14ac:dyDescent="0.25">
      <c r="A36" s="86"/>
      <c r="B36" s="87"/>
      <c r="C36" s="88">
        <f t="shared" si="0"/>
        <v>0</v>
      </c>
    </row>
    <row r="37" spans="1:3" x14ac:dyDescent="0.25">
      <c r="A37" s="86"/>
      <c r="B37" s="87"/>
      <c r="C37" s="88">
        <f t="shared" si="0"/>
        <v>0</v>
      </c>
    </row>
    <row r="38" spans="1:3" x14ac:dyDescent="0.25">
      <c r="A38" s="86"/>
      <c r="B38" s="87"/>
      <c r="C38" s="88">
        <f t="shared" si="0"/>
        <v>0</v>
      </c>
    </row>
    <row r="39" spans="1:3" x14ac:dyDescent="0.25">
      <c r="A39" s="86"/>
      <c r="B39" s="87"/>
      <c r="C39" s="88">
        <f t="shared" si="0"/>
        <v>0</v>
      </c>
    </row>
    <row r="40" spans="1:3" x14ac:dyDescent="0.25">
      <c r="A40" s="86"/>
      <c r="B40" s="87"/>
      <c r="C40" s="88">
        <f t="shared" si="0"/>
        <v>0</v>
      </c>
    </row>
    <row r="41" spans="1:3" x14ac:dyDescent="0.25">
      <c r="A41" s="86"/>
      <c r="B41" s="87"/>
      <c r="C41" s="88">
        <f t="shared" si="0"/>
        <v>0</v>
      </c>
    </row>
    <row r="42" spans="1:3" x14ac:dyDescent="0.25">
      <c r="A42" s="86"/>
      <c r="B42" s="87"/>
      <c r="C42" s="88">
        <f t="shared" si="0"/>
        <v>0</v>
      </c>
    </row>
    <row r="43" spans="1:3" x14ac:dyDescent="0.25">
      <c r="A43" s="86"/>
      <c r="B43" s="87"/>
      <c r="C43" s="88">
        <f t="shared" si="0"/>
        <v>0</v>
      </c>
    </row>
    <row r="44" spans="1:3" x14ac:dyDescent="0.25">
      <c r="A44" s="86"/>
      <c r="B44" s="87"/>
      <c r="C44" s="88">
        <f t="shared" si="0"/>
        <v>0</v>
      </c>
    </row>
    <row r="45" spans="1:3" x14ac:dyDescent="0.25">
      <c r="A45" s="86"/>
      <c r="B45" s="87"/>
      <c r="C45" s="88">
        <f t="shared" si="0"/>
        <v>0</v>
      </c>
    </row>
    <row r="46" spans="1:3" x14ac:dyDescent="0.25">
      <c r="A46" s="86"/>
      <c r="B46" s="87"/>
      <c r="C46" s="88">
        <f t="shared" si="0"/>
        <v>0</v>
      </c>
    </row>
    <row r="47" spans="1:3" x14ac:dyDescent="0.25">
      <c r="A47" s="86"/>
      <c r="B47" s="87"/>
      <c r="C47" s="88">
        <f t="shared" si="0"/>
        <v>0</v>
      </c>
    </row>
    <row r="48" spans="1:3" x14ac:dyDescent="0.25">
      <c r="A48" s="86"/>
      <c r="B48" s="87"/>
      <c r="C48" s="88">
        <f t="shared" si="0"/>
        <v>0</v>
      </c>
    </row>
    <row r="49" spans="1:3" x14ac:dyDescent="0.25">
      <c r="A49" s="86"/>
      <c r="B49" s="87"/>
      <c r="C49" s="88">
        <f t="shared" si="0"/>
        <v>0</v>
      </c>
    </row>
    <row r="50" spans="1:3" x14ac:dyDescent="0.25">
      <c r="A50" s="86"/>
      <c r="B50" s="87"/>
      <c r="C50" s="88">
        <f t="shared" si="0"/>
        <v>0</v>
      </c>
    </row>
    <row r="51" spans="1:3" x14ac:dyDescent="0.25">
      <c r="A51" s="86"/>
      <c r="B51" s="87"/>
      <c r="C51" s="88">
        <f t="shared" si="0"/>
        <v>0</v>
      </c>
    </row>
    <row r="52" spans="1:3" x14ac:dyDescent="0.25">
      <c r="A52" s="86"/>
      <c r="B52" s="87"/>
      <c r="C52" s="88">
        <f t="shared" si="0"/>
        <v>0</v>
      </c>
    </row>
    <row r="53" spans="1:3" x14ac:dyDescent="0.25">
      <c r="A53" s="86"/>
      <c r="B53" s="87"/>
      <c r="C53" s="88">
        <f t="shared" si="0"/>
        <v>0</v>
      </c>
    </row>
    <row r="54" spans="1:3" x14ac:dyDescent="0.25">
      <c r="A54" s="86"/>
      <c r="B54" s="87"/>
      <c r="C54" s="88">
        <f t="shared" si="0"/>
        <v>0</v>
      </c>
    </row>
    <row r="55" spans="1:3" x14ac:dyDescent="0.25">
      <c r="A55" s="86"/>
      <c r="B55" s="87"/>
      <c r="C55" s="88">
        <f t="shared" si="0"/>
        <v>0</v>
      </c>
    </row>
    <row r="56" spans="1:3" x14ac:dyDescent="0.25">
      <c r="A56" s="86"/>
      <c r="B56" s="87"/>
      <c r="C56" s="88">
        <f t="shared" si="0"/>
        <v>0</v>
      </c>
    </row>
    <row r="57" spans="1:3" x14ac:dyDescent="0.25">
      <c r="A57" s="86"/>
      <c r="B57" s="87"/>
      <c r="C57" s="88">
        <f t="shared" si="0"/>
        <v>0</v>
      </c>
    </row>
    <row r="58" spans="1:3" x14ac:dyDescent="0.25">
      <c r="A58" s="86"/>
      <c r="B58" s="87"/>
      <c r="C58" s="88">
        <f t="shared" si="0"/>
        <v>0</v>
      </c>
    </row>
    <row r="59" spans="1:3" x14ac:dyDescent="0.25">
      <c r="A59" s="86"/>
      <c r="B59" s="87"/>
      <c r="C59" s="88">
        <f t="shared" si="0"/>
        <v>0</v>
      </c>
    </row>
    <row r="60" spans="1:3" x14ac:dyDescent="0.25">
      <c r="A60" s="86"/>
      <c r="B60" s="87"/>
      <c r="C60" s="88">
        <f t="shared" si="0"/>
        <v>0</v>
      </c>
    </row>
    <row r="61" spans="1:3" x14ac:dyDescent="0.25">
      <c r="A61" s="86"/>
      <c r="B61" s="87"/>
      <c r="C61" s="88">
        <f t="shared" si="0"/>
        <v>0</v>
      </c>
    </row>
    <row r="62" spans="1:3" x14ac:dyDescent="0.25">
      <c r="A62" s="86"/>
      <c r="B62" s="87"/>
      <c r="C62" s="88">
        <f t="shared" si="0"/>
        <v>0</v>
      </c>
    </row>
    <row r="63" spans="1:3" x14ac:dyDescent="0.25">
      <c r="A63" s="86"/>
      <c r="B63" s="87"/>
      <c r="C63" s="88">
        <f t="shared" si="0"/>
        <v>0</v>
      </c>
    </row>
    <row r="64" spans="1:3" x14ac:dyDescent="0.25">
      <c r="A64" s="86"/>
      <c r="B64" s="87"/>
      <c r="C64" s="88">
        <f t="shared" si="0"/>
        <v>0</v>
      </c>
    </row>
    <row r="65" spans="1:3" x14ac:dyDescent="0.25">
      <c r="A65" s="86"/>
      <c r="B65" s="87"/>
      <c r="C65" s="88">
        <f t="shared" si="0"/>
        <v>0</v>
      </c>
    </row>
    <row r="66" spans="1:3" x14ac:dyDescent="0.25">
      <c r="A66" s="86"/>
      <c r="B66" s="87"/>
      <c r="C66" s="88">
        <f t="shared" si="0"/>
        <v>0</v>
      </c>
    </row>
    <row r="67" spans="1:3" x14ac:dyDescent="0.25">
      <c r="A67" s="86"/>
      <c r="B67" s="87"/>
      <c r="C67" s="88">
        <f t="shared" si="0"/>
        <v>0</v>
      </c>
    </row>
    <row r="68" spans="1:3" x14ac:dyDescent="0.25">
      <c r="A68" s="86"/>
      <c r="B68" s="87"/>
      <c r="C68" s="88">
        <f t="shared" si="0"/>
        <v>0</v>
      </c>
    </row>
    <row r="69" spans="1:3" x14ac:dyDescent="0.25">
      <c r="A69" s="86"/>
      <c r="B69" s="87"/>
      <c r="C69" s="88">
        <f t="shared" ref="C69:C96" si="1">C68+B69</f>
        <v>0</v>
      </c>
    </row>
    <row r="70" spans="1:3" x14ac:dyDescent="0.25">
      <c r="A70" s="86"/>
      <c r="B70" s="87"/>
      <c r="C70" s="88">
        <f t="shared" si="1"/>
        <v>0</v>
      </c>
    </row>
    <row r="71" spans="1:3" x14ac:dyDescent="0.25">
      <c r="A71" s="86"/>
      <c r="B71" s="87"/>
      <c r="C71" s="88">
        <f t="shared" si="1"/>
        <v>0</v>
      </c>
    </row>
    <row r="72" spans="1:3" x14ac:dyDescent="0.25">
      <c r="A72" s="86"/>
      <c r="B72" s="87"/>
      <c r="C72" s="88">
        <f t="shared" si="1"/>
        <v>0</v>
      </c>
    </row>
    <row r="73" spans="1:3" x14ac:dyDescent="0.25">
      <c r="A73" s="86"/>
      <c r="B73" s="87"/>
      <c r="C73" s="88">
        <f t="shared" si="1"/>
        <v>0</v>
      </c>
    </row>
    <row r="74" spans="1:3" x14ac:dyDescent="0.25">
      <c r="A74" s="86"/>
      <c r="B74" s="87"/>
      <c r="C74" s="88">
        <f t="shared" si="1"/>
        <v>0</v>
      </c>
    </row>
    <row r="75" spans="1:3" x14ac:dyDescent="0.25">
      <c r="A75" s="86"/>
      <c r="B75" s="87"/>
      <c r="C75" s="88">
        <f t="shared" si="1"/>
        <v>0</v>
      </c>
    </row>
    <row r="76" spans="1:3" x14ac:dyDescent="0.25">
      <c r="A76" s="86"/>
      <c r="B76" s="87"/>
      <c r="C76" s="88">
        <f t="shared" si="1"/>
        <v>0</v>
      </c>
    </row>
    <row r="77" spans="1:3" x14ac:dyDescent="0.25">
      <c r="A77" s="86"/>
      <c r="B77" s="87"/>
      <c r="C77" s="88">
        <f t="shared" si="1"/>
        <v>0</v>
      </c>
    </row>
    <row r="78" spans="1:3" x14ac:dyDescent="0.25">
      <c r="A78" s="86"/>
      <c r="B78" s="87"/>
      <c r="C78" s="88">
        <f t="shared" si="1"/>
        <v>0</v>
      </c>
    </row>
    <row r="79" spans="1:3" x14ac:dyDescent="0.25">
      <c r="A79" s="86"/>
      <c r="B79" s="87"/>
      <c r="C79" s="88">
        <f t="shared" si="1"/>
        <v>0</v>
      </c>
    </row>
    <row r="80" spans="1:3" x14ac:dyDescent="0.25">
      <c r="A80" s="86"/>
      <c r="B80" s="87"/>
      <c r="C80" s="88">
        <f t="shared" si="1"/>
        <v>0</v>
      </c>
    </row>
    <row r="81" spans="1:3" x14ac:dyDescent="0.25">
      <c r="A81" s="86"/>
      <c r="B81" s="87"/>
      <c r="C81" s="88">
        <f t="shared" si="1"/>
        <v>0</v>
      </c>
    </row>
    <row r="82" spans="1:3" x14ac:dyDescent="0.25">
      <c r="A82" s="86"/>
      <c r="B82" s="87"/>
      <c r="C82" s="88">
        <f t="shared" si="1"/>
        <v>0</v>
      </c>
    </row>
    <row r="83" spans="1:3" x14ac:dyDescent="0.25">
      <c r="A83" s="86"/>
      <c r="B83" s="87"/>
      <c r="C83" s="88">
        <f t="shared" si="1"/>
        <v>0</v>
      </c>
    </row>
    <row r="84" spans="1:3" x14ac:dyDescent="0.25">
      <c r="A84" s="86"/>
      <c r="B84" s="87"/>
      <c r="C84" s="88">
        <f t="shared" si="1"/>
        <v>0</v>
      </c>
    </row>
    <row r="85" spans="1:3" x14ac:dyDescent="0.25">
      <c r="A85" s="86"/>
      <c r="B85" s="87"/>
      <c r="C85" s="88">
        <f t="shared" si="1"/>
        <v>0</v>
      </c>
    </row>
    <row r="86" spans="1:3" x14ac:dyDescent="0.25">
      <c r="A86" s="86"/>
      <c r="B86" s="87"/>
      <c r="C86" s="88">
        <f t="shared" si="1"/>
        <v>0</v>
      </c>
    </row>
    <row r="87" spans="1:3" x14ac:dyDescent="0.25">
      <c r="A87" s="86"/>
      <c r="B87" s="87"/>
      <c r="C87" s="88">
        <f t="shared" si="1"/>
        <v>0</v>
      </c>
    </row>
    <row r="88" spans="1:3" x14ac:dyDescent="0.25">
      <c r="A88" s="86"/>
      <c r="B88" s="87"/>
      <c r="C88" s="88">
        <f t="shared" si="1"/>
        <v>0</v>
      </c>
    </row>
    <row r="89" spans="1:3" x14ac:dyDescent="0.25">
      <c r="A89" s="86"/>
      <c r="B89" s="87"/>
      <c r="C89" s="88">
        <f t="shared" si="1"/>
        <v>0</v>
      </c>
    </row>
    <row r="90" spans="1:3" x14ac:dyDescent="0.25">
      <c r="A90" s="86"/>
      <c r="B90" s="87"/>
      <c r="C90" s="88">
        <f t="shared" si="1"/>
        <v>0</v>
      </c>
    </row>
    <row r="91" spans="1:3" x14ac:dyDescent="0.25">
      <c r="A91" s="86"/>
      <c r="B91" s="87"/>
      <c r="C91" s="88">
        <f t="shared" si="1"/>
        <v>0</v>
      </c>
    </row>
    <row r="92" spans="1:3" x14ac:dyDescent="0.25">
      <c r="A92" s="86"/>
      <c r="B92" s="87"/>
      <c r="C92" s="88">
        <f t="shared" si="1"/>
        <v>0</v>
      </c>
    </row>
    <row r="93" spans="1:3" x14ac:dyDescent="0.25">
      <c r="A93" s="86"/>
      <c r="B93" s="87"/>
      <c r="C93" s="88">
        <f t="shared" si="1"/>
        <v>0</v>
      </c>
    </row>
    <row r="94" spans="1:3" x14ac:dyDescent="0.25">
      <c r="A94" s="86"/>
      <c r="B94" s="87"/>
      <c r="C94" s="88">
        <f t="shared" si="1"/>
        <v>0</v>
      </c>
    </row>
    <row r="95" spans="1:3" x14ac:dyDescent="0.25">
      <c r="A95" s="86"/>
      <c r="B95" s="87"/>
      <c r="C95" s="88">
        <f t="shared" si="1"/>
        <v>0</v>
      </c>
    </row>
    <row r="96" spans="1:3" x14ac:dyDescent="0.25">
      <c r="A96" s="86"/>
      <c r="B96" s="87"/>
      <c r="C96" s="88">
        <f t="shared" si="1"/>
        <v>0</v>
      </c>
    </row>
  </sheetData>
  <mergeCells count="1">
    <mergeCell ref="A1:C1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zoomScaleNormal="100" workbookViewId="0">
      <selection activeCell="C96" sqref="C96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10" max="10" width="17.5703125" customWidth="1"/>
    <col min="11" max="11" width="19.5703125" bestFit="1" customWidth="1"/>
    <col min="12" max="12" width="21.140625" bestFit="1" customWidth="1"/>
    <col min="13" max="13" width="17.85546875" bestFit="1" customWidth="1"/>
    <col min="14" max="14" width="17.85546875" customWidth="1"/>
    <col min="15" max="15" width="9" bestFit="1" customWidth="1"/>
    <col min="16" max="16" width="19.5703125" bestFit="1" customWidth="1"/>
    <col min="17" max="17" width="21.140625" bestFit="1" customWidth="1"/>
    <col min="18" max="19" width="28.7109375" customWidth="1"/>
    <col min="21" max="21" width="26.28515625" bestFit="1" customWidth="1"/>
    <col min="22" max="22" width="32.5703125" bestFit="1" customWidth="1"/>
    <col min="23" max="23" width="27.42578125" bestFit="1" customWidth="1"/>
  </cols>
  <sheetData>
    <row r="1" spans="1:21" x14ac:dyDescent="0.25">
      <c r="A1" s="72" t="s">
        <v>37</v>
      </c>
      <c r="B1" s="73"/>
      <c r="C1" s="73"/>
      <c r="J1" s="74" t="s">
        <v>38</v>
      </c>
      <c r="K1" s="75"/>
      <c r="L1" s="75"/>
      <c r="M1" s="76" t="s">
        <v>39</v>
      </c>
      <c r="N1" s="77"/>
      <c r="O1" s="78"/>
      <c r="P1" s="79"/>
      <c r="Q1" s="79"/>
      <c r="R1" s="79"/>
      <c r="S1" s="79"/>
      <c r="T1" s="80"/>
      <c r="U1" s="80"/>
    </row>
    <row r="2" spans="1:21" ht="45" x14ac:dyDescent="0.25">
      <c r="A2" s="81" t="s">
        <v>40</v>
      </c>
      <c r="B2" s="82" t="s">
        <v>41</v>
      </c>
      <c r="C2" s="83" t="s">
        <v>42</v>
      </c>
      <c r="J2" s="81" t="s">
        <v>40</v>
      </c>
      <c r="K2" s="82" t="s">
        <v>41</v>
      </c>
      <c r="L2" s="84" t="s">
        <v>42</v>
      </c>
      <c r="M2" s="81" t="s">
        <v>40</v>
      </c>
      <c r="N2" s="82" t="s">
        <v>41</v>
      </c>
      <c r="O2" s="85" t="s">
        <v>42</v>
      </c>
      <c r="P2" s="80"/>
      <c r="Q2" s="80"/>
      <c r="R2" s="80"/>
      <c r="S2" s="80"/>
      <c r="T2" s="80"/>
      <c r="U2" s="80"/>
    </row>
    <row r="3" spans="1:21" x14ac:dyDescent="0.25">
      <c r="A3" s="86">
        <f ca="1">EOMONTH(INDEX('Базис, экономия'!$F$3:$F$6,MATCH(MID(CELL("имяфайла",A1),SEARCH("]",CELL("имяфайла",A2))+1,20),'Базис, экономия'!$B$3:$B$6,)),3)</f>
        <v>42886</v>
      </c>
      <c r="B3" s="87">
        <f ca="1">ROUND(FV('Базис, экономия'!$M$3,1+INT(YEARFRAC('Базис, экономия'!$BB$2,A3)/0.5),0,-'Базис, экономия'!$K$3,0)*INDEX('Базис, экономия'!$BB$3:$BM$6,MATCH(MID(CELL("имяфайла",A2),SEARCH("]",CELL("имяфайла",A2))+1,20),'Базис, экономия'!$B$3:$B$6,),MONTH(A3)),2)</f>
        <v>0</v>
      </c>
      <c r="C3" s="88">
        <f ca="1">B3</f>
        <v>0</v>
      </c>
      <c r="J3" s="86">
        <f ca="1">EOMONTH(INDEX('Базис, экономия'!$F$3:$F$28,MATCH(MID(CELL("имяфайла",J2),SEARCH("]",CELL("имяфайла",J2))+1,20),'Базис, экономия'!$B$3:$B$28,)),3)</f>
        <v>42886</v>
      </c>
      <c r="K3" s="87">
        <f ca="1">ROUND(FV('Базис, экономия'!$M$3,1+INT(YEARFRAC('Базис, экономия'!$BB$2,J3)/0.5),0,-'Базис, экономия'!$K$3,0)*INDEX('Базис, экономия'!$BB$3:$BM$28,MATCH(MID(CELL("имяфайла",J2),SEARCH("]",CELL("имяфайла",J2))+1,20),'Базис, экономия'!$B$3:$B$28,),MONTH(J3)),2)</f>
        <v>0</v>
      </c>
      <c r="L3" s="89">
        <f ca="1">K3</f>
        <v>0</v>
      </c>
      <c r="M3" s="86">
        <f ca="1">EOMONTH(INDEX('Базис, экономия'!$H$3:$H$28,MATCH(MID(CELL("имяфайла",M2),SEARCH("]",CELL("имяфайла",M2))+1,20),'Базис, экономия'!$B$3:$B$28,)),3)</f>
        <v>42855</v>
      </c>
      <c r="N3" s="87">
        <f ca="1">ROUND(FV('Базис, экономия'!$M$3,1+INT(YEARFRAC('Базис, экономия'!$BB$2,J3)/0.5),0,-'Базис, экономия'!$L$3,0)*INDEX('Базис, экономия'!$AP$3:$BA$28,MATCH(MID(CELL("имяфайла",J2),SEARCH("]",CELL("имяфайла",J2))+1,20),'Базис, экономия'!$B$3:$B$28,),MONTH(J3)),2)</f>
        <v>508.32</v>
      </c>
      <c r="O3" s="90">
        <f ca="1">N3</f>
        <v>508.32</v>
      </c>
      <c r="P3" s="91"/>
      <c r="S3" s="92"/>
      <c r="U3" s="92"/>
    </row>
    <row r="4" spans="1:21" x14ac:dyDescent="0.25">
      <c r="A4" s="86">
        <f ca="1">EOMONTH(A3,1)</f>
        <v>42916</v>
      </c>
      <c r="B4" s="87">
        <f ca="1">ROUND(FV('[1]Базис, экономия'!$W$3,1+INT(YEARFRAC('[1]Базис, экономия'!$BO$2,A4)/0.5),0,-'[1]Базис, экономия'!$T$3,0)*INDEX('[1]Базис, экономия'!$BO$3:$BZ$28,MATCH(MID(CELL("имяфайла",A3),SEARCH("]",CELL("имяфайла",A3))+1,20),'[1]Базис, экономия'!$B$3:$B$28,),MONTH(A4)),2)</f>
        <v>0</v>
      </c>
      <c r="C4" s="88">
        <f ca="1">B4+C3</f>
        <v>0</v>
      </c>
      <c r="J4" s="86">
        <f ca="1">EOMONTH(J3,1)</f>
        <v>42916</v>
      </c>
      <c r="K4" s="87">
        <f ca="1">ROUND(FV('Базис, экономия'!$M$3,1+INT(YEARFRAC('Базис, экономия'!$BB$2,J4)/0.5),0,-'Базис, экономия'!$K$3,0)*INDEX('Базис, экономия'!$BB$3:$BM$28,MATCH(MID(CELL("имяфайла",J3),SEARCH("]",CELL("имяфайла",J3))+1,20),'Базис, экономия'!$B$3:$B$28,),MONTH(J4)),2)</f>
        <v>0</v>
      </c>
      <c r="L4" s="89">
        <f ca="1">K4+L3</f>
        <v>0</v>
      </c>
      <c r="M4" s="86">
        <f ca="1">EOMONTH(M3,1)</f>
        <v>42886</v>
      </c>
      <c r="N4" s="87">
        <f ca="1">ROUND(FV('Базис, экономия'!$M$3,1+INT(YEARFRAC('Базис, экономия'!$BB$2,J4)/0.5),0,-'Базис, экономия'!$L$3,0)*INDEX('Базис, экономия'!$AP$3:$BA$28,MATCH(MID(CELL("имяфайла",J3),SEARCH("]",CELL("имяфайла",J3))+1,20),'Базис, экономия'!$B$3:$B$28,),MONTH(J4)),2)</f>
        <v>338.88</v>
      </c>
      <c r="O4" s="90">
        <f ca="1">N4+O3</f>
        <v>847.2</v>
      </c>
    </row>
    <row r="5" spans="1:21" x14ac:dyDescent="0.25">
      <c r="A5" s="86">
        <f t="shared" ref="A5:A68" ca="1" si="0">EOMONTH(A4,1)</f>
        <v>42947</v>
      </c>
      <c r="B5" s="87">
        <f ca="1">ROUND(FV('[1]Базис, экономия'!$W$3,1+INT(YEARFRAC('[1]Базис, экономия'!$BO$2,A5)/0.5),0,-'[1]Базис, экономия'!$T$3,0)*INDEX('[1]Базис, экономия'!$BO$3:$BZ$28,MATCH(MID(CELL("имяфайла",A4),SEARCH("]",CELL("имяфайла",A4))+1,20),'[1]Базис, экономия'!$B$3:$B$28,),MONTH(A5)),2)</f>
        <v>0</v>
      </c>
      <c r="C5" s="88">
        <f ca="1">B5+C4</f>
        <v>0</v>
      </c>
      <c r="J5" s="86">
        <f t="shared" ref="J5:J68" ca="1" si="1">EOMONTH(J4,1)</f>
        <v>42947</v>
      </c>
      <c r="K5" s="87">
        <f ca="1">ROUND(FV('Базис, экономия'!$M$3,1+INT(YEARFRAC('Базис, экономия'!$BB$2,J5)/0.5),0,-'Базис, экономия'!$K$3,0)*INDEX('Базис, экономия'!$BB$3:$BM$28,MATCH(MID(CELL("имяфайла",J4),SEARCH("]",CELL("имяфайла",J4))+1,20),'Базис, экономия'!$B$3:$B$28,),MONTH(J5)),2)</f>
        <v>0</v>
      </c>
      <c r="L5" s="89">
        <f ca="1">K5+L4</f>
        <v>0</v>
      </c>
      <c r="M5" s="86">
        <f t="shared" ref="M5:M68" ca="1" si="2">EOMONTH(M4,1)</f>
        <v>42916</v>
      </c>
      <c r="N5" s="87">
        <f ca="1">ROUND(FV('Базис, экономия'!$M$3,1+INT(YEARFRAC('Базис, экономия'!$BB$2,J5)/0.5),0,-'Базис, экономия'!$L$3,0)*INDEX('Базис, экономия'!$AP$3:$BA$28,MATCH(MID(CELL("имяфайла",J4),SEARCH("]",CELL("имяфайла",J4))+1,20),'Базис, экономия'!$B$3:$B$28,),MONTH(J5)),2)</f>
        <v>173.25</v>
      </c>
      <c r="O5" s="90">
        <f ca="1">N5+O4</f>
        <v>1020.45</v>
      </c>
    </row>
    <row r="6" spans="1:21" x14ac:dyDescent="0.25">
      <c r="A6" s="86">
        <f t="shared" ca="1" si="0"/>
        <v>42978</v>
      </c>
      <c r="B6" s="87">
        <f ca="1">ROUND(FV('[1]Базис, экономия'!$W$3,1+INT(YEARFRAC('[1]Базис, экономия'!$BO$2,A6)/0.5),0,-'[1]Базис, экономия'!$T$3,0)*INDEX('[1]Базис, экономия'!$BO$3:$BZ$28,MATCH(MID(CELL("имяфайла",A5),SEARCH("]",CELL("имяфайла",A5))+1,20),'[1]Базис, экономия'!$B$3:$B$28,),MONTH(A6)),2)</f>
        <v>0</v>
      </c>
      <c r="C6" s="88">
        <f ca="1">B6+C5</f>
        <v>0</v>
      </c>
      <c r="J6" s="86">
        <f t="shared" ca="1" si="1"/>
        <v>42978</v>
      </c>
      <c r="K6" s="87">
        <f ca="1">ROUND(FV('Базис, экономия'!$M$3,1+INT(YEARFRAC('Базис, экономия'!$BB$2,J6)/0.5),0,-'Базис, экономия'!$K$3,0)*INDEX('Базис, экономия'!$BB$3:$BM$28,MATCH(MID(CELL("имяфайла",J5),SEARCH("]",CELL("имяфайла",J5))+1,20),'Базис, экономия'!$B$3:$B$28,),MONTH(J6)),2)</f>
        <v>0</v>
      </c>
      <c r="L6" s="89">
        <f ca="1">K6+L5</f>
        <v>0</v>
      </c>
      <c r="M6" s="86">
        <f t="shared" ca="1" si="2"/>
        <v>42947</v>
      </c>
      <c r="N6" s="87">
        <f ca="1">ROUND(FV('Базис, экономия'!$M$3,1+INT(YEARFRAC('Базис, экономия'!$BB$2,J6)/0.5),0,-'Базис, экономия'!$L$3,0)*INDEX('Базис, экономия'!$AP$3:$BA$28,MATCH(MID(CELL("имяфайла",J5),SEARCH("]",CELL("имяфайла",J5))+1,20),'Базис, экономия'!$B$3:$B$28,),MONTH(J6)),2)</f>
        <v>242.56</v>
      </c>
      <c r="O6" s="90">
        <f ca="1">N6+O5</f>
        <v>1263.01</v>
      </c>
      <c r="R6" s="93"/>
      <c r="S6" s="94"/>
    </row>
    <row r="7" spans="1:21" x14ac:dyDescent="0.25">
      <c r="A7" s="86">
        <f t="shared" ca="1" si="0"/>
        <v>43008</v>
      </c>
      <c r="B7" s="87">
        <f ca="1">ROUND(FV('[1]Базис, экономия'!$W$3,1+INT(YEARFRAC('[1]Базис, экономия'!$BO$2,A7)/0.5),0,-'[1]Базис, экономия'!$T$3,0)*INDEX('[1]Базис, экономия'!$BO$3:$BZ$28,MATCH(MID(CELL("имяфайла",A6),SEARCH("]",CELL("имяфайла",A6))+1,20),'[1]Базис, экономия'!$B$3:$B$28,),MONTH(A7)),2)</f>
        <v>1401.48</v>
      </c>
      <c r="C7" s="88">
        <f ca="1">B7+C6</f>
        <v>1401.48</v>
      </c>
      <c r="J7" s="86">
        <f t="shared" ca="1" si="1"/>
        <v>43008</v>
      </c>
      <c r="K7" s="87">
        <f ca="1">ROUND(FV('Базис, экономия'!$M$3,1+INT(YEARFRAC('Базис, экономия'!$BB$2,J7)/0.5),0,-'Базис, экономия'!$K$3,0)*INDEX('Базис, экономия'!$BB$3:$BM$28,MATCH(MID(CELL("имяфайла",J6),SEARCH("]",CELL("имяфайла",J6))+1,20),'Базис, экономия'!$B$3:$B$28,),MONTH(J7)),2)</f>
        <v>1401.48</v>
      </c>
      <c r="L7" s="89">
        <f ca="1">K7+L6</f>
        <v>1401.48</v>
      </c>
      <c r="M7" s="86">
        <f t="shared" ca="1" si="2"/>
        <v>42978</v>
      </c>
      <c r="N7" s="87">
        <f ca="1">ROUND(FV('Базис, экономия'!$M$3,1+INT(YEARFRAC('Базис, экономия'!$BB$2,J7)/0.5),0,-'Базис, экономия'!$L$3,0)*INDEX('Базис, экономия'!$AP$3:$BA$28,MATCH(MID(CELL("имяфайла",J6),SEARCH("]",CELL("имяфайла",J6))+1,20),'Базис, экономия'!$B$3:$B$28,),MONTH(J7)),2)</f>
        <v>519.76</v>
      </c>
      <c r="O7" s="90">
        <f ca="1">N7+O6</f>
        <v>1782.77</v>
      </c>
      <c r="R7" s="93"/>
      <c r="S7" s="95"/>
      <c r="T7" s="96"/>
    </row>
    <row r="8" spans="1:21" x14ac:dyDescent="0.25">
      <c r="A8" s="86">
        <f t="shared" ca="1" si="0"/>
        <v>43039</v>
      </c>
      <c r="B8" s="87">
        <f ca="1">ROUND(FV('[1]Базис, экономия'!$W$3,1+INT(YEARFRAC('[1]Базис, экономия'!$BO$2,A8)/0.5),0,-'[1]Базис, экономия'!$T$3,0)*INDEX('[1]Базис, экономия'!$BO$3:$BZ$28,MATCH(MID(CELL("имяфайла",A7),SEARCH("]",CELL("имяфайла",A7))+1,20),'[1]Базис, экономия'!$B$3:$B$28,),MONTH(A8)),2)</f>
        <v>23046.49</v>
      </c>
      <c r="C8" s="88">
        <f ca="1">B8+C7</f>
        <v>24447.97</v>
      </c>
      <c r="J8" s="86">
        <f t="shared" ca="1" si="1"/>
        <v>43039</v>
      </c>
      <c r="K8" s="87">
        <f ca="1">ROUND(FV('Базис, экономия'!$M$3,1+INT(YEARFRAC('Базис, экономия'!$BB$2,J8)/0.5),0,-'Базис, экономия'!$K$3,0)*INDEX('Базис, экономия'!$BB$3:$BM$28,MATCH(MID(CELL("имяфайла",J7),SEARCH("]",CELL("имяфайла",J7))+1,20),'Базис, экономия'!$B$3:$B$28,),MONTH(J8)),2)</f>
        <v>23046.49</v>
      </c>
      <c r="L8" s="89">
        <f ca="1">K8+L7</f>
        <v>24447.97</v>
      </c>
      <c r="M8" s="86">
        <f t="shared" ca="1" si="2"/>
        <v>43008</v>
      </c>
      <c r="N8" s="87">
        <f ca="1">ROUND(FV('Базис, экономия'!$M$3,1+INT(YEARFRAC('Базис, экономия'!$BB$2,J8)/0.5),0,-'Базис, экономия'!$L$3,0)*INDEX('Базис, экономия'!$AP$3:$BA$28,MATCH(MID(CELL("имяфайла",J7),SEARCH("]",CELL("имяфайла",J7))+1,20),'Базис, экономия'!$B$3:$B$28,),MONTH(J8)),2)</f>
        <v>249.49</v>
      </c>
      <c r="O8" s="90">
        <f ca="1">N8+O7</f>
        <v>2032.26</v>
      </c>
      <c r="R8" s="93"/>
      <c r="S8" s="95"/>
    </row>
    <row r="9" spans="1:21" x14ac:dyDescent="0.25">
      <c r="A9" s="86">
        <f t="shared" ca="1" si="0"/>
        <v>43069</v>
      </c>
      <c r="B9" s="87">
        <f ca="1">ROUND(FV('[1]Базис, экономия'!$W$3,1+INT(YEARFRAC('[1]Базис, экономия'!$BO$2,A9)/0.5),0,-'[1]Базис, экономия'!$T$3,0)*INDEX('[1]Базис, экономия'!$BO$3:$BZ$28,MATCH(MID(CELL("имяфайла",A8),SEARCH("]",CELL("имяфайла",A8))+1,20),'[1]Базис, экономия'!$B$3:$B$28,),MONTH(A9)),2)</f>
        <v>18219.189999999999</v>
      </c>
      <c r="C9" s="88">
        <f t="shared" ref="C9:C72" ca="1" si="3">B9+C8</f>
        <v>42667.16</v>
      </c>
      <c r="J9" s="86">
        <f t="shared" ca="1" si="1"/>
        <v>43069</v>
      </c>
      <c r="K9" s="87">
        <f ca="1">ROUND(FV('Базис, экономия'!$M$3,1+INT(YEARFRAC('Базис, экономия'!$BB$2,J9)/0.5),0,-'Базис, экономия'!$K$3,0)*INDEX('Базис, экономия'!$BB$3:$BM$28,MATCH(MID(CELL("имяфайла",J8),SEARCH("]",CELL("имяфайла",J8))+1,20),'Базис, экономия'!$B$3:$B$28,),MONTH(J9)),2)</f>
        <v>18219.189999999999</v>
      </c>
      <c r="L9" s="89">
        <f t="shared" ref="L9:L72" ca="1" si="4">K9+L8</f>
        <v>42667.16</v>
      </c>
      <c r="M9" s="86">
        <f t="shared" ca="1" si="2"/>
        <v>43039</v>
      </c>
      <c r="N9" s="87">
        <f ca="1">ROUND(FV('Базис, экономия'!$M$3,1+INT(YEARFRAC('Базис, экономия'!$BB$2,J9)/0.5),0,-'Базис, экономия'!$L$3,0)*INDEX('Базис, экономия'!$AP$3:$BA$28,MATCH(MID(CELL("имяфайла",J8),SEARCH("]",CELL("имяфайла",J8))+1,20),'Базис, экономия'!$B$3:$B$28,),MONTH(J9)),2)</f>
        <v>93.56</v>
      </c>
      <c r="O9" s="90">
        <f t="shared" ref="O9:O72" ca="1" si="5">N9+O8</f>
        <v>2125.8200000000002</v>
      </c>
      <c r="R9" s="93"/>
      <c r="S9" s="95"/>
    </row>
    <row r="10" spans="1:21" x14ac:dyDescent="0.25">
      <c r="A10" s="86">
        <f t="shared" ca="1" si="0"/>
        <v>43100</v>
      </c>
      <c r="B10" s="87">
        <f ca="1">ROUND(FV('[1]Базис, экономия'!$W$3,1+INT(YEARFRAC('[1]Базис, экономия'!$BO$2,A10)/0.5),0,-'[1]Базис, экономия'!$T$3,0)*INDEX('[1]Базис, экономия'!$BO$3:$BZ$28,MATCH(MID(CELL("имяфайла",A9),SEARCH("]",CELL("имяфайла",A9))+1,20),'[1]Базис, экономия'!$B$3:$B$28,),MONTH(A10)),2)</f>
        <v>22609.7</v>
      </c>
      <c r="C10" s="88">
        <f t="shared" ca="1" si="3"/>
        <v>65276.86</v>
      </c>
      <c r="J10" s="86">
        <f t="shared" ca="1" si="1"/>
        <v>43100</v>
      </c>
      <c r="K10" s="87">
        <f ca="1">ROUND(FV('Базис, экономия'!$M$3,1+INT(YEARFRAC('Базис, экономия'!$BB$2,J10)/0.5),0,-'Базис, экономия'!$K$3,0)*INDEX('Базис, экономия'!$BB$3:$BM$28,MATCH(MID(CELL("имяфайла",J9),SEARCH("]",CELL("имяфайла",J9))+1,20),'Базис, экономия'!$B$3:$B$28,),MONTH(J10)),2)</f>
        <v>22609.7</v>
      </c>
      <c r="L10" s="89">
        <f t="shared" ca="1" si="4"/>
        <v>65276.86</v>
      </c>
      <c r="M10" s="86">
        <f t="shared" ca="1" si="2"/>
        <v>43069</v>
      </c>
      <c r="N10" s="87">
        <f ca="1">ROUND(FV('Базис, экономия'!$M$3,1+INT(YEARFRAC('Базис, экономия'!$BB$2,J10)/0.5),0,-'Базис, экономия'!$L$3,0)*INDEX('Базис, экономия'!$AP$3:$BA$28,MATCH(MID(CELL("имяфайла",J9),SEARCH("]",CELL("имяфайла",J9))+1,20),'Базис, экономия'!$B$3:$B$28,),MONTH(J10)),2)</f>
        <v>644.83000000000004</v>
      </c>
      <c r="O10" s="90">
        <f t="shared" ca="1" si="5"/>
        <v>2770.65</v>
      </c>
      <c r="R10" s="93"/>
      <c r="S10" s="96"/>
    </row>
    <row r="11" spans="1:21" x14ac:dyDescent="0.25">
      <c r="A11" s="86">
        <f t="shared" ca="1" si="0"/>
        <v>43131</v>
      </c>
      <c r="B11" s="87">
        <f ca="1">ROUND(FV('[1]Базис, экономия'!$W$3,1+INT(YEARFRAC('[1]Базис, экономия'!$BO$2,A11)/0.5),0,-'[1]Базис, экономия'!$T$3,0)*INDEX('[1]Базис, экономия'!$BO$3:$BZ$28,MATCH(MID(CELL("имяфайла",A10),SEARCH("]",CELL("имяфайла",A10))+1,20),'[1]Базис, экономия'!$B$3:$B$28,),MONTH(A11)),2)</f>
        <v>19584.46</v>
      </c>
      <c r="C11" s="88">
        <f t="shared" ca="1" si="3"/>
        <v>84861.32</v>
      </c>
      <c r="J11" s="86">
        <f t="shared" ca="1" si="1"/>
        <v>43131</v>
      </c>
      <c r="K11" s="87">
        <f ca="1">ROUND(FV('Базис, экономия'!$M$3,1+INT(YEARFRAC('Базис, экономия'!$BB$2,J11)/0.5),0,-'Базис, экономия'!$K$3,0)*INDEX('Базис, экономия'!$BB$3:$BM$28,MATCH(MID(CELL("имяфайла",J10),SEARCH("]",CELL("имяфайла",J10))+1,20),'Базис, экономия'!$B$3:$B$28,),MONTH(J11)),2)</f>
        <v>19584.46</v>
      </c>
      <c r="L11" s="89">
        <f t="shared" ca="1" si="4"/>
        <v>84861.32</v>
      </c>
      <c r="M11" s="86">
        <f t="shared" ca="1" si="2"/>
        <v>43100</v>
      </c>
      <c r="N11" s="87">
        <f ca="1">ROUND(FV('Базис, экономия'!$M$3,1+INT(YEARFRAC('Базис, экономия'!$BB$2,J11)/0.5),0,-'Базис, экономия'!$L$3,0)*INDEX('Базис, экономия'!$AP$3:$BA$28,MATCH(MID(CELL("имяфайла",J10),SEARCH("]",CELL("имяфайла",J10))+1,20),'Базис, экономия'!$B$3:$B$28,),MONTH(J11)),2)</f>
        <v>1062.9100000000001</v>
      </c>
      <c r="O11" s="90">
        <f t="shared" ca="1" si="5"/>
        <v>3833.5600000000004</v>
      </c>
    </row>
    <row r="12" spans="1:21" x14ac:dyDescent="0.25">
      <c r="A12" s="86">
        <f t="shared" ca="1" si="0"/>
        <v>43159</v>
      </c>
      <c r="B12" s="87">
        <f ca="1">ROUND(FV('[1]Базис, экономия'!$W$3,1+INT(YEARFRAC('[1]Базис, экономия'!$BO$2,A12)/0.5),0,-'[1]Базис, экономия'!$T$3,0)*INDEX('[1]Базис, экономия'!$BO$3:$BZ$28,MATCH(MID(CELL("имяфайла",A11),SEARCH("]",CELL("имяфайла",A11))+1,20),'[1]Базис, экономия'!$B$3:$B$28,),MONTH(A12)),2)</f>
        <v>7674.56</v>
      </c>
      <c r="C12" s="88">
        <f t="shared" ca="1" si="3"/>
        <v>92535.88</v>
      </c>
      <c r="J12" s="86">
        <f t="shared" ca="1" si="1"/>
        <v>43159</v>
      </c>
      <c r="K12" s="87">
        <f ca="1">ROUND(FV('Базис, экономия'!$M$3,1+INT(YEARFRAC('Базис, экономия'!$BB$2,J12)/0.5),0,-'Базис, экономия'!$K$3,0)*INDEX('Базис, экономия'!$BB$3:$BM$28,MATCH(MID(CELL("имяфайла",J11),SEARCH("]",CELL("имяфайла",J11))+1,20),'Базис, экономия'!$B$3:$B$28,),MONTH(J12)),2)</f>
        <v>7674.56</v>
      </c>
      <c r="L12" s="89">
        <f t="shared" ca="1" si="4"/>
        <v>92535.88</v>
      </c>
      <c r="M12" s="86">
        <f t="shared" ca="1" si="2"/>
        <v>43131</v>
      </c>
      <c r="N12" s="87">
        <f ca="1">ROUND(FV('Базис, экономия'!$M$3,1+INT(YEARFRAC('Базис, экономия'!$BB$2,J12)/0.5),0,-'Базис, экономия'!$L$3,0)*INDEX('Базис, экономия'!$AP$3:$BA$28,MATCH(MID(CELL("имяфайла",J11),SEARCH("]",CELL("имяфайла",J11))+1,20),'Базис, экономия'!$B$3:$B$28,),MONTH(J12)),2)</f>
        <v>1052.28</v>
      </c>
      <c r="O12" s="90">
        <f t="shared" ca="1" si="5"/>
        <v>4885.84</v>
      </c>
      <c r="Q12" s="95"/>
      <c r="R12" s="97"/>
      <c r="S12" s="95"/>
    </row>
    <row r="13" spans="1:21" x14ac:dyDescent="0.25">
      <c r="A13" s="86">
        <f t="shared" ca="1" si="0"/>
        <v>43190</v>
      </c>
      <c r="B13" s="87">
        <f ca="1">ROUND(FV('[1]Базис, экономия'!$W$3,1+INT(YEARFRAC('[1]Базис, экономия'!$BO$2,A13)/0.5),0,-'[1]Базис, экономия'!$T$3,0)*INDEX('[1]Базис, экономия'!$BO$3:$BZ$28,MATCH(MID(CELL("имяфайла",A12),SEARCH("]",CELL("имяфайла",A12))+1,20),'[1]Базис, экономия'!$B$3:$B$28,),MONTH(A13)),2)</f>
        <v>9521.5499999999993</v>
      </c>
      <c r="C13" s="88">
        <f t="shared" ca="1" si="3"/>
        <v>102057.43000000001</v>
      </c>
      <c r="J13" s="86">
        <f t="shared" ca="1" si="1"/>
        <v>43190</v>
      </c>
      <c r="K13" s="87">
        <f ca="1">ROUND(FV('Базис, экономия'!$M$3,1+INT(YEARFRAC('Базис, экономия'!$BB$2,J13)/0.5),0,-'Базис, экономия'!$K$3,0)*INDEX('Базис, экономия'!$BB$3:$BM$28,MATCH(MID(CELL("имяфайла",J12),SEARCH("]",CELL("имяфайла",J12))+1,20),'Базис, экономия'!$B$3:$B$28,),MONTH(J13)),2)</f>
        <v>9521.5499999999993</v>
      </c>
      <c r="L13" s="89">
        <f t="shared" ca="1" si="4"/>
        <v>102057.43000000001</v>
      </c>
      <c r="M13" s="86">
        <f t="shared" ca="1" si="2"/>
        <v>43159</v>
      </c>
      <c r="N13" s="87">
        <f ca="1">ROUND(FV('Базис, экономия'!$M$3,1+INT(YEARFRAC('Базис, экономия'!$BB$2,J13)/0.5),0,-'Базис, экономия'!$L$3,0)*INDEX('Базис, экономия'!$AP$3:$BA$28,MATCH(MID(CELL("имяфайла",J12),SEARCH("]",CELL("имяфайла",J12))+1,20),'Базис, экономия'!$B$3:$B$28,),MONTH(J13)),2)</f>
        <v>992.05</v>
      </c>
      <c r="O13" s="90">
        <f t="shared" ca="1" si="5"/>
        <v>5877.89</v>
      </c>
      <c r="S13" s="95"/>
    </row>
    <row r="14" spans="1:21" x14ac:dyDescent="0.25">
      <c r="A14" s="86">
        <f t="shared" ca="1" si="0"/>
        <v>43220</v>
      </c>
      <c r="B14" s="87">
        <f ca="1">ROUND(FV('[1]Базис, экономия'!$W$3,1+INT(YEARFRAC('[1]Базис, экономия'!$BO$2,A14)/0.5),0,-'[1]Базис, экономия'!$T$3,0)*INDEX('[1]Базис, экономия'!$BO$3:$BZ$28,MATCH(MID(CELL("имяфайла",A13),SEARCH("]",CELL("имяфайла",A13))+1,20),'[1]Базис, экономия'!$B$3:$B$28,),MONTH(A14)),2)</f>
        <v>11798.44</v>
      </c>
      <c r="C14" s="88">
        <f t="shared" ca="1" si="3"/>
        <v>113855.87000000001</v>
      </c>
      <c r="J14" s="86">
        <f t="shared" ca="1" si="1"/>
        <v>43220</v>
      </c>
      <c r="K14" s="87">
        <f ca="1">ROUND(FV('Базис, экономия'!$M$3,1+INT(YEARFRAC('Базис, экономия'!$BB$2,J14)/0.5),0,-'Базис, экономия'!$K$3,0)*INDEX('Базис, экономия'!$BB$3:$BM$28,MATCH(MID(CELL("имяфайла",J13),SEARCH("]",CELL("имяфайла",J13))+1,20),'Базис, экономия'!$B$3:$B$28,),MONTH(J14)),2)</f>
        <v>11798.44</v>
      </c>
      <c r="L14" s="89">
        <f t="shared" ca="1" si="4"/>
        <v>113855.87000000001</v>
      </c>
      <c r="M14" s="86">
        <f t="shared" ca="1" si="2"/>
        <v>43190</v>
      </c>
      <c r="N14" s="87">
        <f ca="1">ROUND(FV('Базис, экономия'!$M$3,1+INT(YEARFRAC('Базис, экономия'!$BB$2,J14)/0.5),0,-'Базис, экономия'!$L$3,0)*INDEX('Базис, экономия'!$AP$3:$BA$28,MATCH(MID(CELL("имяфайла",J13),SEARCH("]",CELL("имяфайла",J13))+1,20),'Базис, экономия'!$B$3:$B$28,),MONTH(J14)),2)</f>
        <v>885.76</v>
      </c>
      <c r="O14" s="90">
        <f t="shared" ca="1" si="5"/>
        <v>6763.6500000000005</v>
      </c>
      <c r="R14" s="92"/>
      <c r="S14" s="95"/>
    </row>
    <row r="15" spans="1:21" x14ac:dyDescent="0.25">
      <c r="A15" s="86">
        <f t="shared" ca="1" si="0"/>
        <v>43251</v>
      </c>
      <c r="B15" s="87">
        <f ca="1">ROUND(FV('[1]Базис, экономия'!$W$3,1+INT(YEARFRAC('[1]Базис, экономия'!$BO$2,A15)/0.5),0,-'[1]Базис, экономия'!$T$3,0)*INDEX('[1]Базис, экономия'!$BO$3:$BZ$28,MATCH(MID(CELL("имяфайла",A14),SEARCH("]",CELL("имяфайла",A14))+1,20),'[1]Базис, экономия'!$B$3:$B$28,),MONTH(A15)),2)</f>
        <v>0</v>
      </c>
      <c r="C15" s="88">
        <f t="shared" ca="1" si="3"/>
        <v>113855.87000000001</v>
      </c>
      <c r="J15" s="86">
        <f t="shared" ca="1" si="1"/>
        <v>43251</v>
      </c>
      <c r="K15" s="87">
        <f ca="1">ROUND(FV('Базис, экономия'!$M$3,1+INT(YEARFRAC('Базис, экономия'!$BB$2,J15)/0.5),0,-'Базис, экономия'!$K$3,0)*INDEX('Базис, экономия'!$BB$3:$BM$28,MATCH(MID(CELL("имяфайла",J14),SEARCH("]",CELL("имяфайла",J14))+1,20),'Базис, экономия'!$B$3:$B$28,),MONTH(J15)),2)</f>
        <v>0</v>
      </c>
      <c r="L15" s="89">
        <f t="shared" ca="1" si="4"/>
        <v>113855.87000000001</v>
      </c>
      <c r="M15" s="86">
        <f t="shared" ca="1" si="2"/>
        <v>43220</v>
      </c>
      <c r="N15" s="87">
        <f ca="1">ROUND(FV('Базис, экономия'!$M$3,1+INT(YEARFRAC('Базис, экономия'!$BB$2,J15)/0.5),0,-'Базис, экономия'!$L$3,0)*INDEX('Базис, экономия'!$AP$3:$BA$28,MATCH(MID(CELL("имяфайла",J14),SEARCH("]",CELL("имяфайла",J14))+1,20),'Базис, экономия'!$B$3:$B$28,),MONTH(J15)),2)</f>
        <v>531.46</v>
      </c>
      <c r="O15" s="90">
        <f t="shared" ca="1" si="5"/>
        <v>7295.1100000000006</v>
      </c>
      <c r="S15" s="96"/>
    </row>
    <row r="16" spans="1:21" x14ac:dyDescent="0.25">
      <c r="A16" s="86">
        <f t="shared" ca="1" si="0"/>
        <v>43281</v>
      </c>
      <c r="B16" s="87">
        <f ca="1">ROUND(FV('[1]Базис, экономия'!$W$3,1+INT(YEARFRAC('[1]Базис, экономия'!$BO$2,A16)/0.5),0,-'[1]Базис, экономия'!$T$3,0)*INDEX('[1]Базис, экономия'!$BO$3:$BZ$28,MATCH(MID(CELL("имяфайла",A15),SEARCH("]",CELL("имяфайла",A15))+1,20),'[1]Базис, экономия'!$B$3:$B$28,),MONTH(A16)),2)</f>
        <v>0</v>
      </c>
      <c r="C16" s="88">
        <f t="shared" ca="1" si="3"/>
        <v>113855.87000000001</v>
      </c>
      <c r="J16" s="86">
        <f t="shared" ca="1" si="1"/>
        <v>43281</v>
      </c>
      <c r="K16" s="87">
        <f ca="1">ROUND(FV('Базис, экономия'!$M$3,1+INT(YEARFRAC('Базис, экономия'!$BB$2,J16)/0.5),0,-'Базис, экономия'!$K$3,0)*INDEX('Базис, экономия'!$BB$3:$BM$28,MATCH(MID(CELL("имяфайла",J15),SEARCH("]",CELL("имяфайла",J15))+1,20),'Базис, экономия'!$B$3:$B$28,),MONTH(J16)),2)</f>
        <v>0</v>
      </c>
      <c r="L16" s="89">
        <f t="shared" ca="1" si="4"/>
        <v>113855.87000000001</v>
      </c>
      <c r="M16" s="86">
        <f t="shared" ca="1" si="2"/>
        <v>43251</v>
      </c>
      <c r="N16" s="87">
        <f ca="1">ROUND(FV('Базис, экономия'!$M$3,1+INT(YEARFRAC('Базис, экономия'!$BB$2,J16)/0.5),0,-'Базис, экономия'!$L$3,0)*INDEX('Базис, экономия'!$AP$3:$BA$28,MATCH(MID(CELL("имяфайла",J15),SEARCH("]",CELL("имяфайла",J15))+1,20),'Базис, экономия'!$B$3:$B$28,),MONTH(J16)),2)</f>
        <v>354.3</v>
      </c>
      <c r="O16" s="90">
        <f t="shared" ca="1" si="5"/>
        <v>7649.4100000000008</v>
      </c>
      <c r="S16" s="96"/>
    </row>
    <row r="17" spans="1:19" x14ac:dyDescent="0.25">
      <c r="A17" s="86">
        <f t="shared" ca="1" si="0"/>
        <v>43312</v>
      </c>
      <c r="B17" s="87">
        <f ca="1">ROUND(FV('[1]Базис, экономия'!$W$3,1+INT(YEARFRAC('[1]Базис, экономия'!$BO$2,A17)/0.5),0,-'[1]Базис, экономия'!$T$3,0)*INDEX('[1]Базис, экономия'!$BO$3:$BZ$28,MATCH(MID(CELL("имяфайла",A16),SEARCH("]",CELL("имяфайла",A16))+1,20),'[1]Базис, экономия'!$B$3:$B$28,),MONTH(A17)),2)</f>
        <v>0</v>
      </c>
      <c r="C17" s="88">
        <f t="shared" ca="1" si="3"/>
        <v>113855.87000000001</v>
      </c>
      <c r="J17" s="86">
        <f t="shared" ca="1" si="1"/>
        <v>43312</v>
      </c>
      <c r="K17" s="87">
        <f ca="1">ROUND(FV('Базис, экономия'!$M$3,1+INT(YEARFRAC('Базис, экономия'!$BB$2,J17)/0.5),0,-'Базис, экономия'!$K$3,0)*INDEX('Базис, экономия'!$BB$3:$BM$28,MATCH(MID(CELL("имяфайла",J16),SEARCH("]",CELL("имяфайла",J16))+1,20),'Базис, экономия'!$B$3:$B$28,),MONTH(J17)),2)</f>
        <v>0</v>
      </c>
      <c r="L17" s="89">
        <f t="shared" ca="1" si="4"/>
        <v>113855.87000000001</v>
      </c>
      <c r="M17" s="86">
        <f t="shared" ca="1" si="2"/>
        <v>43281</v>
      </c>
      <c r="N17" s="87">
        <f ca="1">ROUND(FV('Базис, экономия'!$M$3,1+INT(YEARFRAC('Базис, экономия'!$BB$2,J17)/0.5),0,-'Базис, экономия'!$L$3,0)*INDEX('Базис, экономия'!$AP$3:$BA$28,MATCH(MID(CELL("имяфайла",J16),SEARCH("]",CELL("имяфайла",J16))+1,20),'Базис, экономия'!$B$3:$B$28,),MONTH(J17)),2)</f>
        <v>181.14</v>
      </c>
      <c r="O17" s="90">
        <f t="shared" ca="1" si="5"/>
        <v>7830.5500000000011</v>
      </c>
    </row>
    <row r="18" spans="1:19" x14ac:dyDescent="0.25">
      <c r="A18" s="86">
        <f t="shared" ca="1" si="0"/>
        <v>43343</v>
      </c>
      <c r="B18" s="87">
        <f ca="1">ROUND(FV('[1]Базис, экономия'!$W$3,1+INT(YEARFRAC('[1]Базис, экономия'!$BO$2,A18)/0.5),0,-'[1]Базис, экономия'!$T$3,0)*INDEX('[1]Базис, экономия'!$BO$3:$BZ$28,MATCH(MID(CELL("имяфайла",A17),SEARCH("]",CELL("имяфайла",A17))+1,20),'[1]Базис, экономия'!$B$3:$B$28,),MONTH(A18)),2)</f>
        <v>0</v>
      </c>
      <c r="C18" s="88">
        <f t="shared" ca="1" si="3"/>
        <v>113855.87000000001</v>
      </c>
      <c r="J18" s="86">
        <f t="shared" ca="1" si="1"/>
        <v>43343</v>
      </c>
      <c r="K18" s="87">
        <f ca="1">ROUND(FV('Базис, экономия'!$M$3,1+INT(YEARFRAC('Базис, экономия'!$BB$2,J18)/0.5),0,-'Базис, экономия'!$K$3,0)*INDEX('Базис, экономия'!$BB$3:$BM$28,MATCH(MID(CELL("имяфайла",J17),SEARCH("]",CELL("имяфайла",J17))+1,20),'Базис, экономия'!$B$3:$B$28,),MONTH(J18)),2)</f>
        <v>0</v>
      </c>
      <c r="L18" s="89">
        <f t="shared" ca="1" si="4"/>
        <v>113855.87000000001</v>
      </c>
      <c r="M18" s="86">
        <f t="shared" ca="1" si="2"/>
        <v>43312</v>
      </c>
      <c r="N18" s="87">
        <f ca="1">ROUND(FV('Базис, экономия'!$M$3,1+INT(YEARFRAC('Базис, экономия'!$BB$2,J18)/0.5),0,-'Базис, экономия'!$L$3,0)*INDEX('Базис, экономия'!$AP$3:$BA$28,MATCH(MID(CELL("имяфайла",J17),SEARCH("]",CELL("имяфайла",J17))+1,20),'Базис, экономия'!$B$3:$B$28,),MONTH(J18)),2)</f>
        <v>253.59</v>
      </c>
      <c r="O18" s="90">
        <f t="shared" ca="1" si="5"/>
        <v>8084.1400000000012</v>
      </c>
      <c r="R18" s="98"/>
    </row>
    <row r="19" spans="1:19" x14ac:dyDescent="0.25">
      <c r="A19" s="86">
        <f t="shared" ca="1" si="0"/>
        <v>43373</v>
      </c>
      <c r="B19" s="87">
        <f ca="1">ROUND(FV('[1]Базис, экономия'!$W$3,1+INT(YEARFRAC('[1]Базис, экономия'!$BO$2,A19)/0.5),0,-'[1]Базис, экономия'!$T$3,0)*INDEX('[1]Базис, экономия'!$BO$3:$BZ$28,MATCH(MID(CELL("имяфайла",A18),SEARCH("]",CELL("имяфайла",A18))+1,20),'[1]Базис, экономия'!$B$3:$B$28,),MONTH(A19)),2)</f>
        <v>1465.25</v>
      </c>
      <c r="C19" s="88">
        <f t="shared" ca="1" si="3"/>
        <v>115321.12000000001</v>
      </c>
      <c r="J19" s="86">
        <f t="shared" ca="1" si="1"/>
        <v>43373</v>
      </c>
      <c r="K19" s="87">
        <f ca="1">ROUND(FV('Базис, экономия'!$M$3,1+INT(YEARFRAC('Базис, экономия'!$BB$2,J19)/0.5),0,-'Базис, экономия'!$K$3,0)*INDEX('Базис, экономия'!$BB$3:$BM$28,MATCH(MID(CELL("имяфайла",J18),SEARCH("]",CELL("имяфайла",J18))+1,20),'Базис, экономия'!$B$3:$B$28,),MONTH(J19)),2)</f>
        <v>1465.25</v>
      </c>
      <c r="L19" s="89">
        <f t="shared" ca="1" si="4"/>
        <v>115321.12000000001</v>
      </c>
      <c r="M19" s="86">
        <f t="shared" ca="1" si="2"/>
        <v>43343</v>
      </c>
      <c r="N19" s="87">
        <f ca="1">ROUND(FV('Базис, экономия'!$M$3,1+INT(YEARFRAC('Базис, экономия'!$BB$2,J19)/0.5),0,-'Базис, экономия'!$L$3,0)*INDEX('Базис, экономия'!$AP$3:$BA$28,MATCH(MID(CELL("имяфайла",J18),SEARCH("]",CELL("имяфайла",J18))+1,20),'Базис, экономия'!$B$3:$B$28,),MONTH(J19)),2)</f>
        <v>543.41</v>
      </c>
      <c r="O19" s="90">
        <f t="shared" ca="1" si="5"/>
        <v>8627.5500000000011</v>
      </c>
      <c r="R19" s="99"/>
      <c r="S19" s="96"/>
    </row>
    <row r="20" spans="1:19" x14ac:dyDescent="0.25">
      <c r="A20" s="86">
        <f t="shared" ca="1" si="0"/>
        <v>43404</v>
      </c>
      <c r="B20" s="87">
        <f ca="1">ROUND(FV('[1]Базис, экономия'!$W$3,1+INT(YEARFRAC('[1]Базис, экономия'!$BO$2,A20)/0.5),0,-'[1]Базис, экономия'!$T$3,0)*INDEX('[1]Базис, экономия'!$BO$3:$BZ$28,MATCH(MID(CELL("имяфайла",A19),SEARCH("]",CELL("имяфайла",A19))+1,20),'[1]Базис, экономия'!$B$3:$B$28,),MONTH(A20)),2)</f>
        <v>24095.25</v>
      </c>
      <c r="C20" s="88">
        <f t="shared" ca="1" si="3"/>
        <v>139416.37</v>
      </c>
      <c r="J20" s="86">
        <f t="shared" ca="1" si="1"/>
        <v>43404</v>
      </c>
      <c r="K20" s="87">
        <f ca="1">ROUND(FV('Базис, экономия'!$M$3,1+INT(YEARFRAC('Базис, экономия'!$BB$2,J20)/0.5),0,-'Базис, экономия'!$K$3,0)*INDEX('Базис, экономия'!$BB$3:$BM$28,MATCH(MID(CELL("имяфайла",J19),SEARCH("]",CELL("имяфайла",J19))+1,20),'Базис, экономия'!$B$3:$B$28,),MONTH(J20)),2)</f>
        <v>24095.25</v>
      </c>
      <c r="L20" s="89">
        <f t="shared" ca="1" si="4"/>
        <v>139416.37</v>
      </c>
      <c r="M20" s="86">
        <f t="shared" ca="1" si="2"/>
        <v>43373</v>
      </c>
      <c r="N20" s="87">
        <f ca="1">ROUND(FV('Базис, экономия'!$M$3,1+INT(YEARFRAC('Базис, экономия'!$BB$2,J20)/0.5),0,-'Базис, экономия'!$L$3,0)*INDEX('Базис, экономия'!$AP$3:$BA$28,MATCH(MID(CELL("имяфайла",J19),SEARCH("]",CELL("имяфайла",J19))+1,20),'Базис, экономия'!$B$3:$B$28,),MONTH(J20)),2)</f>
        <v>260.83999999999997</v>
      </c>
      <c r="O20" s="90">
        <f t="shared" ca="1" si="5"/>
        <v>8888.3900000000012</v>
      </c>
    </row>
    <row r="21" spans="1:19" x14ac:dyDescent="0.25">
      <c r="A21" s="86">
        <f t="shared" ca="1" si="0"/>
        <v>43434</v>
      </c>
      <c r="B21" s="87">
        <f ca="1">ROUND(FV('[1]Базис, экономия'!$W$3,1+INT(YEARFRAC('[1]Базис, экономия'!$BO$2,A21)/0.5),0,-'[1]Базис, экономия'!$T$3,0)*INDEX('[1]Базис, экономия'!$BO$3:$BZ$28,MATCH(MID(CELL("имяфайла",A20),SEARCH("]",CELL("имяфайла",A20))+1,20),'[1]Базис, экономия'!$B$3:$B$28,),MONTH(A21)),2)</f>
        <v>19048.28</v>
      </c>
      <c r="C21" s="88">
        <f t="shared" ca="1" si="3"/>
        <v>158464.65</v>
      </c>
      <c r="J21" s="86">
        <f t="shared" ca="1" si="1"/>
        <v>43434</v>
      </c>
      <c r="K21" s="87">
        <f ca="1">ROUND(FV('Базис, экономия'!$M$3,1+INT(YEARFRAC('Базис, экономия'!$BB$2,J21)/0.5),0,-'Базис, экономия'!$K$3,0)*INDEX('Базис, экономия'!$BB$3:$BM$28,MATCH(MID(CELL("имяфайла",J20),SEARCH("]",CELL("имяфайла",J20))+1,20),'Базис, экономия'!$B$3:$B$28,),MONTH(J21)),2)</f>
        <v>19048.28</v>
      </c>
      <c r="L21" s="89">
        <f t="shared" ca="1" si="4"/>
        <v>158464.65</v>
      </c>
      <c r="M21" s="86">
        <f t="shared" ca="1" si="2"/>
        <v>43404</v>
      </c>
      <c r="N21" s="87">
        <f ca="1">ROUND(FV('Базис, экономия'!$M$3,1+INT(YEARFRAC('Базис, экономия'!$BB$2,J21)/0.5),0,-'Базис, экономия'!$L$3,0)*INDEX('Базис, экономия'!$AP$3:$BA$28,MATCH(MID(CELL("имяфайла",J20),SEARCH("]",CELL("имяфайла",J20))+1,20),'Базис, экономия'!$B$3:$B$28,),MONTH(J21)),2)</f>
        <v>97.81</v>
      </c>
      <c r="O21" s="90">
        <f t="shared" ca="1" si="5"/>
        <v>8986.2000000000007</v>
      </c>
      <c r="R21" s="96"/>
    </row>
    <row r="22" spans="1:19" x14ac:dyDescent="0.25">
      <c r="A22" s="86">
        <f t="shared" ca="1" si="0"/>
        <v>43465</v>
      </c>
      <c r="B22" s="87">
        <f ca="1">ROUND(FV('[1]Базис, экономия'!$W$3,1+INT(YEARFRAC('[1]Базис, экономия'!$BO$2,A22)/0.5),0,-'[1]Базис, экономия'!$T$3,0)*INDEX('[1]Базис, экономия'!$BO$3:$BZ$28,MATCH(MID(CELL("имяфайла",A21),SEARCH("]",CELL("имяфайла",A21))+1,20),'[1]Базис, экономия'!$B$3:$B$28,),MONTH(A22)),2)</f>
        <v>23638.58</v>
      </c>
      <c r="C22" s="88">
        <f t="shared" ca="1" si="3"/>
        <v>182103.22999999998</v>
      </c>
      <c r="J22" s="86">
        <f t="shared" ca="1" si="1"/>
        <v>43465</v>
      </c>
      <c r="K22" s="87">
        <f ca="1">ROUND(FV('Базис, экономия'!$M$3,1+INT(YEARFRAC('Базис, экономия'!$BB$2,J22)/0.5),0,-'Базис, экономия'!$K$3,0)*INDEX('Базис, экономия'!$BB$3:$BM$28,MATCH(MID(CELL("имяфайла",J21),SEARCH("]",CELL("имяфайла",J21))+1,20),'Базис, экономия'!$B$3:$B$28,),MONTH(J22)),2)</f>
        <v>23638.58</v>
      </c>
      <c r="L22" s="89">
        <f t="shared" ca="1" si="4"/>
        <v>182103.22999999998</v>
      </c>
      <c r="M22" s="86">
        <f t="shared" ca="1" si="2"/>
        <v>43434</v>
      </c>
      <c r="N22" s="87">
        <f ca="1">ROUND(FV('Базис, экономия'!$M$3,1+INT(YEARFRAC('Базис, экономия'!$BB$2,J22)/0.5),0,-'Базис, экономия'!$L$3,0)*INDEX('Базис, экономия'!$AP$3:$BA$28,MATCH(MID(CELL("имяфайла",J21),SEARCH("]",CELL("имяфайла",J21))+1,20),'Базис, экономия'!$B$3:$B$28,),MONTH(J22)),2)</f>
        <v>674.18</v>
      </c>
      <c r="O22" s="90">
        <f t="shared" ca="1" si="5"/>
        <v>9660.380000000001</v>
      </c>
      <c r="S22" s="92"/>
    </row>
    <row r="23" spans="1:19" x14ac:dyDescent="0.25">
      <c r="A23" s="86">
        <f t="shared" ca="1" si="0"/>
        <v>43496</v>
      </c>
      <c r="B23" s="87">
        <f ca="1">ROUND(FV('[1]Базис, экономия'!$W$3,1+INT(YEARFRAC('[1]Базис, экономия'!$BO$2,A23)/0.5),0,-'[1]Базис, экономия'!$T$3,0)*INDEX('[1]Базис, экономия'!$BO$3:$BZ$28,MATCH(MID(CELL("имяфайла",A22),SEARCH("]",CELL("имяфайла",A22))+1,20),'[1]Базис, экономия'!$B$3:$B$28,),MONTH(A23)),2)</f>
        <v>20475.669999999998</v>
      </c>
      <c r="C23" s="88">
        <f t="shared" ca="1" si="3"/>
        <v>202578.89999999997</v>
      </c>
      <c r="J23" s="86">
        <f t="shared" ca="1" si="1"/>
        <v>43496</v>
      </c>
      <c r="K23" s="87">
        <f ca="1">ROUND(FV('Базис, экономия'!$M$3,1+INT(YEARFRAC('Базис, экономия'!$BB$2,J23)/0.5),0,-'Базис, экономия'!$K$3,0)*INDEX('Базис, экономия'!$BB$3:$BM$28,MATCH(MID(CELL("имяфайла",J22),SEARCH("]",CELL("имяфайла",J22))+1,20),'Базис, экономия'!$B$3:$B$28,),MONTH(J23)),2)</f>
        <v>20475.669999999998</v>
      </c>
      <c r="L23" s="89">
        <f t="shared" ca="1" si="4"/>
        <v>202578.89999999997</v>
      </c>
      <c r="M23" s="86">
        <f t="shared" ca="1" si="2"/>
        <v>43465</v>
      </c>
      <c r="N23" s="87">
        <f ca="1">ROUND(FV('Базис, экономия'!$M$3,1+INT(YEARFRAC('Базис, экономия'!$BB$2,J23)/0.5),0,-'Базис, экономия'!$L$3,0)*INDEX('Базис, экономия'!$AP$3:$BA$28,MATCH(MID(CELL("имяфайла",J22),SEARCH("]",CELL("имяфайла",J22))+1,20),'Базис, экономия'!$B$3:$B$28,),MONTH(J23)),2)</f>
        <v>1111.28</v>
      </c>
      <c r="O23" s="90">
        <f t="shared" ca="1" si="5"/>
        <v>10771.660000000002</v>
      </c>
    </row>
    <row r="24" spans="1:19" x14ac:dyDescent="0.25">
      <c r="A24" s="86">
        <f t="shared" ca="1" si="0"/>
        <v>43524</v>
      </c>
      <c r="B24" s="87">
        <f ca="1">ROUND(FV('[1]Базис, экономия'!$W$3,1+INT(YEARFRAC('[1]Базис, экономия'!$BO$2,A24)/0.5),0,-'[1]Базис, экономия'!$T$3,0)*INDEX('[1]Базис, экономия'!$BO$3:$BZ$28,MATCH(MID(CELL("имяфайла",A23),SEARCH("]",CELL("имяфайла",A23))+1,20),'[1]Базис, экономия'!$B$3:$B$28,),MONTH(A24)),2)</f>
        <v>8023.8</v>
      </c>
      <c r="C24" s="88">
        <f t="shared" ca="1" si="3"/>
        <v>210602.69999999995</v>
      </c>
      <c r="J24" s="86">
        <f t="shared" ca="1" si="1"/>
        <v>43524</v>
      </c>
      <c r="K24" s="87">
        <f ca="1">ROUND(FV('Базис, экономия'!$M$3,1+INT(YEARFRAC('Базис, экономия'!$BB$2,J24)/0.5),0,-'Базис, экономия'!$K$3,0)*INDEX('Базис, экономия'!$BB$3:$BM$28,MATCH(MID(CELL("имяфайла",J23),SEARCH("]",CELL("имяфайла",J23))+1,20),'Базис, экономия'!$B$3:$B$28,),MONTH(J24)),2)</f>
        <v>8023.8</v>
      </c>
      <c r="L24" s="89">
        <f t="shared" ca="1" si="4"/>
        <v>210602.69999999995</v>
      </c>
      <c r="M24" s="86">
        <f t="shared" ca="1" si="2"/>
        <v>43496</v>
      </c>
      <c r="N24" s="87">
        <f ca="1">ROUND(FV('Базис, экономия'!$M$3,1+INT(YEARFRAC('Базис, экономия'!$BB$2,J24)/0.5),0,-'Базис, экономия'!$L$3,0)*INDEX('Базис, экономия'!$AP$3:$BA$28,MATCH(MID(CELL("имяфайла",J23),SEARCH("]",CELL("имяфайла",J23))+1,20),'Базис, экономия'!$B$3:$B$28,),MONTH(J24)),2)</f>
        <v>1100.17</v>
      </c>
      <c r="O24" s="90">
        <f t="shared" ca="1" si="5"/>
        <v>11871.830000000002</v>
      </c>
    </row>
    <row r="25" spans="1:19" x14ac:dyDescent="0.25">
      <c r="A25" s="86">
        <f t="shared" ca="1" si="0"/>
        <v>43555</v>
      </c>
      <c r="B25" s="87">
        <f ca="1">ROUND(FV('[1]Базис, экономия'!$W$3,1+INT(YEARFRAC('[1]Базис, экономия'!$BO$2,A25)/0.5),0,-'[1]Базис, экономия'!$T$3,0)*INDEX('[1]Базис, экономия'!$BO$3:$BZ$28,MATCH(MID(CELL("имяфайла",A24),SEARCH("]",CELL("имяфайла",A24))+1,20),'[1]Базис, экономия'!$B$3:$B$28,),MONTH(A25)),2)</f>
        <v>9954.84</v>
      </c>
      <c r="C25" s="88">
        <f t="shared" ca="1" si="3"/>
        <v>220557.53999999995</v>
      </c>
      <c r="J25" s="86">
        <f t="shared" ca="1" si="1"/>
        <v>43555</v>
      </c>
      <c r="K25" s="87">
        <f ca="1">ROUND(FV('Базис, экономия'!$M$3,1+INT(YEARFRAC('Базис, экономия'!$BB$2,J25)/0.5),0,-'Базис, экономия'!$K$3,0)*INDEX('Базис, экономия'!$BB$3:$BM$28,MATCH(MID(CELL("имяфайла",J24),SEARCH("]",CELL("имяфайла",J24))+1,20),'Базис, экономия'!$B$3:$B$28,),MONTH(J25)),2)</f>
        <v>9954.84</v>
      </c>
      <c r="L25" s="89">
        <f t="shared" ca="1" si="4"/>
        <v>220557.53999999995</v>
      </c>
      <c r="M25" s="86">
        <f t="shared" ca="1" si="2"/>
        <v>43524</v>
      </c>
      <c r="N25" s="87">
        <f ca="1">ROUND(FV('Базис, экономия'!$M$3,1+INT(YEARFRAC('Базис, экономия'!$BB$2,J25)/0.5),0,-'Базис, экономия'!$L$3,0)*INDEX('Базис, экономия'!$AP$3:$BA$28,MATCH(MID(CELL("имяфайла",J24),SEARCH("]",CELL("имяфайла",J24))+1,20),'Базис, экономия'!$B$3:$B$28,),MONTH(J25)),2)</f>
        <v>1037.2</v>
      </c>
      <c r="O25" s="90">
        <f t="shared" ca="1" si="5"/>
        <v>12909.030000000002</v>
      </c>
      <c r="R25" s="96"/>
    </row>
    <row r="26" spans="1:19" x14ac:dyDescent="0.25">
      <c r="A26" s="86">
        <f t="shared" ca="1" si="0"/>
        <v>43585</v>
      </c>
      <c r="B26" s="87">
        <f ca="1">ROUND(FV('[1]Базис, экономия'!$W$3,1+INT(YEARFRAC('[1]Базис, экономия'!$BO$2,A26)/0.5),0,-'[1]Базис, экономия'!$T$3,0)*INDEX('[1]Базис, экономия'!$BO$3:$BZ$28,MATCH(MID(CELL("имяфайла",A25),SEARCH("]",CELL("имяфайла",A25))+1,20),'[1]Базис, экономия'!$B$3:$B$28,),MONTH(A26)),2)</f>
        <v>12335.35</v>
      </c>
      <c r="C26" s="88">
        <f t="shared" ca="1" si="3"/>
        <v>232892.88999999996</v>
      </c>
      <c r="J26" s="86">
        <f t="shared" ca="1" si="1"/>
        <v>43585</v>
      </c>
      <c r="K26" s="87">
        <f ca="1">ROUND(FV('Базис, экономия'!$M$3,1+INT(YEARFRAC('Базис, экономия'!$BB$2,J26)/0.5),0,-'Базис, экономия'!$K$3,0)*INDEX('Базис, экономия'!$BB$3:$BM$28,MATCH(MID(CELL("имяфайла",J25),SEARCH("]",CELL("имяфайла",J25))+1,20),'Базис, экономия'!$B$3:$B$28,),MONTH(J26)),2)</f>
        <v>12335.35</v>
      </c>
      <c r="L26" s="89">
        <f t="shared" ca="1" si="4"/>
        <v>232892.88999999996</v>
      </c>
      <c r="M26" s="86">
        <f t="shared" ca="1" si="2"/>
        <v>43555</v>
      </c>
      <c r="N26" s="87">
        <f ca="1">ROUND(FV('Базис, экономия'!$M$3,1+INT(YEARFRAC('Базис, экономия'!$BB$2,J26)/0.5),0,-'Базис, экономия'!$L$3,0)*INDEX('Базис, экономия'!$AP$3:$BA$28,MATCH(MID(CELL("имяфайла",J25),SEARCH("]",CELL("имяфайла",J25))+1,20),'Базис, экономия'!$B$3:$B$28,),MONTH(J26)),2)</f>
        <v>926.07</v>
      </c>
      <c r="O26" s="90">
        <f t="shared" ca="1" si="5"/>
        <v>13835.100000000002</v>
      </c>
    </row>
    <row r="27" spans="1:19" x14ac:dyDescent="0.25">
      <c r="A27" s="86">
        <f t="shared" ca="1" si="0"/>
        <v>43616</v>
      </c>
      <c r="B27" s="87">
        <f ca="1">ROUND(FV('[1]Базис, экономия'!$W$3,1+INT(YEARFRAC('[1]Базис, экономия'!$BO$2,A27)/0.5),0,-'[1]Базис, экономия'!$T$3,0)*INDEX('[1]Базис, экономия'!$BO$3:$BZ$28,MATCH(MID(CELL("имяфайла",A26),SEARCH("]",CELL("имяфайла",A26))+1,20),'[1]Базис, экономия'!$B$3:$B$28,),MONTH(A27)),2)</f>
        <v>0</v>
      </c>
      <c r="C27" s="88">
        <f t="shared" ca="1" si="3"/>
        <v>232892.88999999996</v>
      </c>
      <c r="J27" s="86">
        <f t="shared" ca="1" si="1"/>
        <v>43616</v>
      </c>
      <c r="K27" s="87">
        <f ca="1">ROUND(FV('Базис, экономия'!$M$3,1+INT(YEARFRAC('Базис, экономия'!$BB$2,J27)/0.5),0,-'Базис, экономия'!$K$3,0)*INDEX('Базис, экономия'!$BB$3:$BM$28,MATCH(MID(CELL("имяфайла",J26),SEARCH("]",CELL("имяфайла",J26))+1,20),'Базис, экономия'!$B$3:$B$28,),MONTH(J27)),2)</f>
        <v>0</v>
      </c>
      <c r="L27" s="89">
        <f t="shared" ca="1" si="4"/>
        <v>232892.88999999996</v>
      </c>
      <c r="M27" s="86">
        <f t="shared" ca="1" si="2"/>
        <v>43585</v>
      </c>
      <c r="N27" s="87">
        <f ca="1">ROUND(FV('Базис, экономия'!$M$3,1+INT(YEARFRAC('Базис, экономия'!$BB$2,J27)/0.5),0,-'Базис, экономия'!$L$3,0)*INDEX('Базис, экономия'!$AP$3:$BA$28,MATCH(MID(CELL("имяфайла",J26),SEARCH("]",CELL("имяфайла",J26))+1,20),'Базис, экономия'!$B$3:$B$28,),MONTH(J27)),2)</f>
        <v>555.64</v>
      </c>
      <c r="O27" s="90">
        <f t="shared" ca="1" si="5"/>
        <v>14390.740000000002</v>
      </c>
    </row>
    <row r="28" spans="1:19" x14ac:dyDescent="0.25">
      <c r="A28" s="86">
        <f t="shared" ca="1" si="0"/>
        <v>43646</v>
      </c>
      <c r="B28" s="87">
        <f ca="1">ROUND(FV('[1]Базис, экономия'!$W$3,1+INT(YEARFRAC('[1]Базис, экономия'!$BO$2,A28)/0.5),0,-'[1]Базис, экономия'!$T$3,0)*INDEX('[1]Базис, экономия'!$BO$3:$BZ$28,MATCH(MID(CELL("имяфайла",A27),SEARCH("]",CELL("имяфайла",A27))+1,20),'[1]Базис, экономия'!$B$3:$B$28,),MONTH(A28)),2)</f>
        <v>0</v>
      </c>
      <c r="C28" s="88">
        <f t="shared" ca="1" si="3"/>
        <v>232892.88999999996</v>
      </c>
      <c r="J28" s="86">
        <f t="shared" ca="1" si="1"/>
        <v>43646</v>
      </c>
      <c r="K28" s="87">
        <f ca="1">ROUND(FV('Базис, экономия'!$M$3,1+INT(YEARFRAC('Базис, экономия'!$BB$2,J28)/0.5),0,-'Базис, экономия'!$K$3,0)*INDEX('Базис, экономия'!$BB$3:$BM$28,MATCH(MID(CELL("имяфайла",J27),SEARCH("]",CELL("имяфайла",J27))+1,20),'Базис, экономия'!$B$3:$B$28,),MONTH(J28)),2)</f>
        <v>0</v>
      </c>
      <c r="L28" s="89">
        <f t="shared" ca="1" si="4"/>
        <v>232892.88999999996</v>
      </c>
      <c r="M28" s="86">
        <f t="shared" ca="1" si="2"/>
        <v>43616</v>
      </c>
      <c r="N28" s="87">
        <f ca="1">ROUND(FV('Базис, экономия'!$M$3,1+INT(YEARFRAC('Базис, экономия'!$BB$2,J28)/0.5),0,-'Базис, экономия'!$L$3,0)*INDEX('Базис, экономия'!$AP$3:$BA$28,MATCH(MID(CELL("имяфайла",J27),SEARCH("]",CELL("имяфайла",J27))+1,20),'Базис, экономия'!$B$3:$B$28,),MONTH(J28)),2)</f>
        <v>370.43</v>
      </c>
      <c r="O28" s="90">
        <f t="shared" ca="1" si="5"/>
        <v>14761.170000000002</v>
      </c>
    </row>
    <row r="29" spans="1:19" x14ac:dyDescent="0.25">
      <c r="A29" s="86">
        <f t="shared" ca="1" si="0"/>
        <v>43677</v>
      </c>
      <c r="B29" s="87">
        <f ca="1">ROUND(FV('[1]Базис, экономия'!$W$3,1+INT(YEARFRAC('[1]Базис, экономия'!$BO$2,A29)/0.5),0,-'[1]Базис, экономия'!$T$3,0)*INDEX('[1]Базис, экономия'!$BO$3:$BZ$28,MATCH(MID(CELL("имяфайла",A28),SEARCH("]",CELL("имяфайла",A28))+1,20),'[1]Базис, экономия'!$B$3:$B$28,),MONTH(A29)),2)</f>
        <v>0</v>
      </c>
      <c r="C29" s="88">
        <f t="shared" ca="1" si="3"/>
        <v>232892.88999999996</v>
      </c>
      <c r="J29" s="86">
        <f t="shared" ca="1" si="1"/>
        <v>43677</v>
      </c>
      <c r="K29" s="87">
        <f ca="1">ROUND(FV('Базис, экономия'!$M$3,1+INT(YEARFRAC('Базис, экономия'!$BB$2,J29)/0.5),0,-'Базис, экономия'!$K$3,0)*INDEX('Базис, экономия'!$BB$3:$BM$28,MATCH(MID(CELL("имяфайла",J28),SEARCH("]",CELL("имяфайла",J28))+1,20),'Базис, экономия'!$B$3:$B$28,),MONTH(J29)),2)</f>
        <v>0</v>
      </c>
      <c r="L29" s="89">
        <f t="shared" ca="1" si="4"/>
        <v>232892.88999999996</v>
      </c>
      <c r="M29" s="86">
        <f t="shared" ca="1" si="2"/>
        <v>43646</v>
      </c>
      <c r="N29" s="87">
        <f ca="1">ROUND(FV('Базис, экономия'!$M$3,1+INT(YEARFRAC('Базис, экономия'!$BB$2,J29)/0.5),0,-'Базис, экономия'!$L$3,0)*INDEX('Базис, экономия'!$AP$3:$BA$28,MATCH(MID(CELL("имяфайла",J28),SEARCH("]",CELL("имяфайла",J28))+1,20),'Базис, экономия'!$B$3:$B$28,),MONTH(J29)),2)</f>
        <v>189.38</v>
      </c>
      <c r="O29" s="90">
        <f t="shared" ca="1" si="5"/>
        <v>14950.550000000001</v>
      </c>
    </row>
    <row r="30" spans="1:19" x14ac:dyDescent="0.25">
      <c r="A30" s="86">
        <f t="shared" ca="1" si="0"/>
        <v>43708</v>
      </c>
      <c r="B30" s="87">
        <f ca="1">ROUND(FV('[1]Базис, экономия'!$W$3,1+INT(YEARFRAC('[1]Базис, экономия'!$BO$2,A30)/0.5),0,-'[1]Базис, экономия'!$T$3,0)*INDEX('[1]Базис, экономия'!$BO$3:$BZ$28,MATCH(MID(CELL("имяфайла",A29),SEARCH("]",CELL("имяфайла",A29))+1,20),'[1]Базис, экономия'!$B$3:$B$28,),MONTH(A30)),2)</f>
        <v>0</v>
      </c>
      <c r="C30" s="88">
        <f t="shared" ca="1" si="3"/>
        <v>232892.88999999996</v>
      </c>
      <c r="J30" s="86">
        <f t="shared" ca="1" si="1"/>
        <v>43708</v>
      </c>
      <c r="K30" s="87">
        <f ca="1">ROUND(FV('Базис, экономия'!$M$3,1+INT(YEARFRAC('Базис, экономия'!$BB$2,J30)/0.5),0,-'Базис, экономия'!$K$3,0)*INDEX('Базис, экономия'!$BB$3:$BM$28,MATCH(MID(CELL("имяфайла",J29),SEARCH("]",CELL("имяфайла",J29))+1,20),'Базис, экономия'!$B$3:$B$28,),MONTH(J30)),2)</f>
        <v>0</v>
      </c>
      <c r="L30" s="89">
        <f t="shared" ca="1" si="4"/>
        <v>232892.88999999996</v>
      </c>
      <c r="M30" s="86">
        <f t="shared" ca="1" si="2"/>
        <v>43677</v>
      </c>
      <c r="N30" s="87">
        <f ca="1">ROUND(FV('Базис, экономия'!$M$3,1+INT(YEARFRAC('Базис, экономия'!$BB$2,J30)/0.5),0,-'Базис, экономия'!$L$3,0)*INDEX('Базис, экономия'!$AP$3:$BA$28,MATCH(MID(CELL("имяфайла",J29),SEARCH("]",CELL("имяфайла",J29))+1,20),'Базис, экономия'!$B$3:$B$28,),MONTH(J30)),2)</f>
        <v>265.13</v>
      </c>
      <c r="O30" s="90">
        <f t="shared" ca="1" si="5"/>
        <v>15215.68</v>
      </c>
    </row>
    <row r="31" spans="1:19" x14ac:dyDescent="0.25">
      <c r="A31" s="86">
        <f t="shared" ca="1" si="0"/>
        <v>43738</v>
      </c>
      <c r="B31" s="87">
        <f ca="1">ROUND(FV('[1]Базис, экономия'!$W$3,1+INT(YEARFRAC('[1]Базис, экономия'!$BO$2,A31)/0.5),0,-'[1]Базис, экономия'!$T$3,0)*INDEX('[1]Базис, экономия'!$BO$3:$BZ$28,MATCH(MID(CELL("имяфайла",A30),SEARCH("]",CELL("имяфайла",A30))+1,20),'[1]Базис, экономия'!$B$3:$B$28,),MONTH(A31)),2)</f>
        <v>1531.93</v>
      </c>
      <c r="C31" s="88">
        <f t="shared" ca="1" si="3"/>
        <v>234424.81999999995</v>
      </c>
      <c r="J31" s="86">
        <f t="shared" ca="1" si="1"/>
        <v>43738</v>
      </c>
      <c r="K31" s="87">
        <f ca="1">ROUND(FV('Базис, экономия'!$M$3,1+INT(YEARFRAC('Базис, экономия'!$BB$2,J31)/0.5),0,-'Базис, экономия'!$K$3,0)*INDEX('Базис, экономия'!$BB$3:$BM$28,MATCH(MID(CELL("имяфайла",J30),SEARCH("]",CELL("имяфайла",J30))+1,20),'Базис, экономия'!$B$3:$B$28,),MONTH(J31)),2)</f>
        <v>1531.93</v>
      </c>
      <c r="L31" s="89">
        <f t="shared" ca="1" si="4"/>
        <v>234424.81999999995</v>
      </c>
      <c r="M31" s="86">
        <f t="shared" ca="1" si="2"/>
        <v>43708</v>
      </c>
      <c r="N31" s="87">
        <f ca="1">ROUND(FV('Базис, экономия'!$M$3,1+INT(YEARFRAC('Базис, экономия'!$BB$2,J31)/0.5),0,-'Базис, экономия'!$L$3,0)*INDEX('Базис, экономия'!$AP$3:$BA$28,MATCH(MID(CELL("имяфайла",J30),SEARCH("]",CELL("имяфайла",J30))+1,20),'Базис, экономия'!$B$3:$B$28,),MONTH(J31)),2)</f>
        <v>568.14</v>
      </c>
      <c r="O31" s="90">
        <f t="shared" ca="1" si="5"/>
        <v>15783.82</v>
      </c>
    </row>
    <row r="32" spans="1:19" x14ac:dyDescent="0.25">
      <c r="A32" s="86">
        <f t="shared" ca="1" si="0"/>
        <v>43769</v>
      </c>
      <c r="B32" s="87">
        <f ca="1">ROUND(FV('[1]Базис, экономия'!$W$3,1+INT(YEARFRAC('[1]Базис, экономия'!$BO$2,A32)/0.5),0,-'[1]Базис, экономия'!$T$3,0)*INDEX('[1]Базис, экономия'!$BO$3:$BZ$28,MATCH(MID(CELL("имяфайла",A31),SEARCH("]",CELL("имяфайла",A31))+1,20),'[1]Базис, экономия'!$B$3:$B$28,),MONTH(A32)),2)</f>
        <v>25191.74</v>
      </c>
      <c r="C32" s="88">
        <f t="shared" ca="1" si="3"/>
        <v>259616.55999999994</v>
      </c>
      <c r="J32" s="86">
        <f t="shared" ca="1" si="1"/>
        <v>43769</v>
      </c>
      <c r="K32" s="87">
        <f ca="1">ROUND(FV('Базис, экономия'!$M$3,1+INT(YEARFRAC('Базис, экономия'!$BB$2,J32)/0.5),0,-'Базис, экономия'!$K$3,0)*INDEX('Базис, экономия'!$BB$3:$BM$28,MATCH(MID(CELL("имяфайла",J31),SEARCH("]",CELL("имяфайла",J31))+1,20),'Базис, экономия'!$B$3:$B$28,),MONTH(J32)),2)</f>
        <v>25191.74</v>
      </c>
      <c r="L32" s="89">
        <f t="shared" ca="1" si="4"/>
        <v>259616.55999999994</v>
      </c>
      <c r="M32" s="86">
        <f t="shared" ca="1" si="2"/>
        <v>43738</v>
      </c>
      <c r="N32" s="87">
        <f ca="1">ROUND(FV('Базис, экономия'!$M$3,1+INT(YEARFRAC('Базис, экономия'!$BB$2,J32)/0.5),0,-'Базис, экономия'!$L$3,0)*INDEX('Базис, экономия'!$AP$3:$BA$28,MATCH(MID(CELL("имяфайла",J31),SEARCH("]",CELL("имяфайла",J31))+1,20),'Базис, экономия'!$B$3:$B$28,),MONTH(J32)),2)</f>
        <v>272.70999999999998</v>
      </c>
      <c r="O32" s="90">
        <f t="shared" ca="1" si="5"/>
        <v>16056.529999999999</v>
      </c>
    </row>
    <row r="33" spans="1:18" x14ac:dyDescent="0.25">
      <c r="A33" s="86">
        <f t="shared" ca="1" si="0"/>
        <v>43799</v>
      </c>
      <c r="B33" s="87">
        <f ca="1">ROUND(FV('[1]Базис, экономия'!$W$3,1+INT(YEARFRAC('[1]Базис, экономия'!$BO$2,A33)/0.5),0,-'[1]Базис, экономия'!$T$3,0)*INDEX('[1]Базис, экономия'!$BO$3:$BZ$28,MATCH(MID(CELL("имяфайла",A32),SEARCH("]",CELL("имяфайла",A32))+1,20),'[1]Базис, экономия'!$B$3:$B$28,),MONTH(A33)),2)</f>
        <v>19915.09</v>
      </c>
      <c r="C33" s="88">
        <f t="shared" ca="1" si="3"/>
        <v>279531.64999999997</v>
      </c>
      <c r="J33" s="86">
        <f t="shared" ca="1" si="1"/>
        <v>43799</v>
      </c>
      <c r="K33" s="87">
        <f ca="1">ROUND(FV('Базис, экономия'!$M$3,1+INT(YEARFRAC('Базис, экономия'!$BB$2,J33)/0.5),0,-'Базис, экономия'!$K$3,0)*INDEX('Базис, экономия'!$BB$3:$BM$28,MATCH(MID(CELL("имяфайла",J32),SEARCH("]",CELL("имяфайла",J32))+1,20),'Базис, экономия'!$B$3:$B$28,),MONTH(J33)),2)</f>
        <v>19915.09</v>
      </c>
      <c r="L33" s="89">
        <f t="shared" ca="1" si="4"/>
        <v>279531.64999999997</v>
      </c>
      <c r="M33" s="86">
        <f t="shared" ca="1" si="2"/>
        <v>43769</v>
      </c>
      <c r="N33" s="87">
        <f ca="1">ROUND(FV('Базис, экономия'!$M$3,1+INT(YEARFRAC('Базис, экономия'!$BB$2,J33)/0.5),0,-'Базис, экономия'!$L$3,0)*INDEX('Базис, экономия'!$AP$3:$BA$28,MATCH(MID(CELL("имяфайла",J32),SEARCH("]",CELL("имяфайла",J32))+1,20),'Базис, экономия'!$B$3:$B$28,),MONTH(J33)),2)</f>
        <v>102.27</v>
      </c>
      <c r="O33" s="90">
        <f t="shared" ca="1" si="5"/>
        <v>16158.8</v>
      </c>
    </row>
    <row r="34" spans="1:18" x14ac:dyDescent="0.25">
      <c r="A34" s="86">
        <f t="shared" ca="1" si="0"/>
        <v>43830</v>
      </c>
      <c r="B34" s="87">
        <f ca="1">ROUND(FV('[1]Базис, экономия'!$W$3,1+INT(YEARFRAC('[1]Базис, экономия'!$BO$2,A34)/0.5),0,-'[1]Базис, экономия'!$T$3,0)*INDEX('[1]Базис, экономия'!$BO$3:$BZ$28,MATCH(MID(CELL("имяфайла",A33),SEARCH("]",CELL("имяфайла",A33))+1,20),'[1]Базис, экономия'!$B$3:$B$28,),MONTH(A34)),2)</f>
        <v>24714.29</v>
      </c>
      <c r="C34" s="88">
        <f t="shared" ca="1" si="3"/>
        <v>304245.93999999994</v>
      </c>
      <c r="J34" s="86">
        <f t="shared" ca="1" si="1"/>
        <v>43830</v>
      </c>
      <c r="K34" s="87">
        <f ca="1">ROUND(FV('Базис, экономия'!$M$3,1+INT(YEARFRAC('Базис, экономия'!$BB$2,J34)/0.5),0,-'Базис, экономия'!$K$3,0)*INDEX('Базис, экономия'!$BB$3:$BM$28,MATCH(MID(CELL("имяфайла",J33),SEARCH("]",CELL("имяфайла",J33))+1,20),'Базис, экономия'!$B$3:$B$28,),MONTH(J34)),2)</f>
        <v>24714.29</v>
      </c>
      <c r="L34" s="89">
        <f t="shared" ca="1" si="4"/>
        <v>304245.93999999994</v>
      </c>
      <c r="M34" s="86">
        <f t="shared" ca="1" si="2"/>
        <v>43799</v>
      </c>
      <c r="N34" s="87">
        <f ca="1">ROUND(FV('Базис, экономия'!$M$3,1+INT(YEARFRAC('Базис, экономия'!$BB$2,J34)/0.5),0,-'Базис, экономия'!$L$3,0)*INDEX('Базис, экономия'!$AP$3:$BA$28,MATCH(MID(CELL("имяфайла",J33),SEARCH("]",CELL("имяфайла",J33))+1,20),'Базис, экономия'!$B$3:$B$28,),MONTH(J34)),2)</f>
        <v>704.86</v>
      </c>
      <c r="O34" s="90">
        <f t="shared" ca="1" si="5"/>
        <v>16863.66</v>
      </c>
      <c r="R34" s="100"/>
    </row>
    <row r="35" spans="1:18" x14ac:dyDescent="0.25">
      <c r="A35" s="86">
        <f t="shared" ca="1" si="0"/>
        <v>43861</v>
      </c>
      <c r="B35" s="87">
        <f ca="1">ROUND(FV('[1]Базис, экономия'!$W$3,1+INT(YEARFRAC('[1]Базис, экономия'!$BO$2,A35)/0.5),0,-'[1]Базис, экономия'!$T$3,0)*INDEX('[1]Базис, экономия'!$BO$3:$BZ$28,MATCH(MID(CELL("имяфайла",A34),SEARCH("]",CELL("имяфайла",A34))+1,20),'[1]Базис, экономия'!$B$3:$B$28,),MONTH(A35)),2)</f>
        <v>21407.45</v>
      </c>
      <c r="C35" s="88">
        <f t="shared" ca="1" si="3"/>
        <v>325653.38999999996</v>
      </c>
      <c r="J35" s="86">
        <f t="shared" ca="1" si="1"/>
        <v>43861</v>
      </c>
      <c r="K35" s="87">
        <f ca="1">ROUND(FV('Базис, экономия'!$M$3,1+INT(YEARFRAC('Базис, экономия'!$BB$2,J35)/0.5),0,-'Базис, экономия'!$K$3,0)*INDEX('Базис, экономия'!$BB$3:$BM$28,MATCH(MID(CELL("имяфайла",J34),SEARCH("]",CELL("имяфайла",J34))+1,20),'Базис, экономия'!$B$3:$B$28,),MONTH(J35)),2)</f>
        <v>21407.45</v>
      </c>
      <c r="L35" s="89">
        <f t="shared" ca="1" si="4"/>
        <v>325653.38999999996</v>
      </c>
      <c r="M35" s="86">
        <f t="shared" ca="1" si="2"/>
        <v>43830</v>
      </c>
      <c r="N35" s="87">
        <f ca="1">ROUND(FV('Базис, экономия'!$M$3,1+INT(YEARFRAC('Базис, экономия'!$BB$2,J35)/0.5),0,-'Базис, экономия'!$L$3,0)*INDEX('Базис, экономия'!$AP$3:$BA$28,MATCH(MID(CELL("имяфайла",J34),SEARCH("]",CELL("имяфайла",J34))+1,20),'Базис, экономия'!$B$3:$B$28,),MONTH(J35)),2)</f>
        <v>1161.8499999999999</v>
      </c>
      <c r="O35" s="90">
        <f t="shared" ca="1" si="5"/>
        <v>18025.509999999998</v>
      </c>
      <c r="R35" s="92"/>
    </row>
    <row r="36" spans="1:18" x14ac:dyDescent="0.25">
      <c r="A36" s="86">
        <f t="shared" ca="1" si="0"/>
        <v>43890</v>
      </c>
      <c r="B36" s="87">
        <f ca="1">ROUND(FV('[1]Базис, экономия'!$W$3,1+INT(YEARFRAC('[1]Базис, экономия'!$BO$2,A36)/0.5),0,-'[1]Базис, экономия'!$T$3,0)*INDEX('[1]Базис, экономия'!$BO$3:$BZ$28,MATCH(MID(CELL("имяфайла",A35),SEARCH("]",CELL("имяфайла",A35))+1,20),'[1]Базис, экономия'!$B$3:$B$28,),MONTH(A36)),2)</f>
        <v>8388.93</v>
      </c>
      <c r="C36" s="88">
        <f t="shared" ca="1" si="3"/>
        <v>334042.31999999995</v>
      </c>
      <c r="J36" s="86">
        <f t="shared" ca="1" si="1"/>
        <v>43890</v>
      </c>
      <c r="K36" s="87">
        <f ca="1">ROUND(FV('Базис, экономия'!$M$3,1+INT(YEARFRAC('Базис, экономия'!$BB$2,J36)/0.5),0,-'Базис, экономия'!$K$3,0)*INDEX('Базис, экономия'!$BB$3:$BM$28,MATCH(MID(CELL("имяфайла",J35),SEARCH("]",CELL("имяфайла",J35))+1,20),'Базис, экономия'!$B$3:$B$28,),MONTH(J36)),2)</f>
        <v>8388.93</v>
      </c>
      <c r="L36" s="89">
        <f t="shared" ca="1" si="4"/>
        <v>334042.31999999995</v>
      </c>
      <c r="M36" s="86">
        <f t="shared" ca="1" si="2"/>
        <v>43861</v>
      </c>
      <c r="N36" s="87">
        <f ca="1">ROUND(FV('Базис, экономия'!$M$3,1+INT(YEARFRAC('Базис, экономия'!$BB$2,J36)/0.5),0,-'Базис, экономия'!$L$3,0)*INDEX('Базис, экономия'!$AP$3:$BA$28,MATCH(MID(CELL("имяфайла",J35),SEARCH("]",CELL("имяфайла",J35))+1,20),'Базис, экономия'!$B$3:$B$28,),MONTH(J36)),2)</f>
        <v>1150.23</v>
      </c>
      <c r="O36" s="90">
        <f t="shared" ca="1" si="5"/>
        <v>19175.739999999998</v>
      </c>
    </row>
    <row r="37" spans="1:18" x14ac:dyDescent="0.25">
      <c r="A37" s="86">
        <f t="shared" ca="1" si="0"/>
        <v>43921</v>
      </c>
      <c r="B37" s="87">
        <f ca="1">ROUND(FV('[1]Базис, экономия'!$W$3,1+INT(YEARFRAC('[1]Базис, экономия'!$BO$2,A37)/0.5),0,-'[1]Базис, экономия'!$T$3,0)*INDEX('[1]Базис, экономия'!$BO$3:$BZ$28,MATCH(MID(CELL("имяфайла",A36),SEARCH("]",CELL("имяфайла",A36))+1,20),'[1]Базис, экономия'!$B$3:$B$28,),MONTH(A37)),2)</f>
        <v>10407.85</v>
      </c>
      <c r="C37" s="88">
        <f t="shared" ca="1" si="3"/>
        <v>344450.16999999993</v>
      </c>
      <c r="J37" s="86">
        <f t="shared" ca="1" si="1"/>
        <v>43921</v>
      </c>
      <c r="K37" s="87">
        <f ca="1">ROUND(FV('Базис, экономия'!$M$3,1+INT(YEARFRAC('Базис, экономия'!$BB$2,J37)/0.5),0,-'Базис, экономия'!$K$3,0)*INDEX('Базис, экономия'!$BB$3:$BM$28,MATCH(MID(CELL("имяфайла",J36),SEARCH("]",CELL("имяфайла",J36))+1,20),'Базис, экономия'!$B$3:$B$28,),MONTH(J37)),2)</f>
        <v>10407.85</v>
      </c>
      <c r="L37" s="89">
        <f t="shared" ca="1" si="4"/>
        <v>344450.16999999993</v>
      </c>
      <c r="M37" s="86">
        <f t="shared" ca="1" si="2"/>
        <v>43890</v>
      </c>
      <c r="N37" s="87">
        <f ca="1">ROUND(FV('Базис, экономия'!$M$3,1+INT(YEARFRAC('Базис, экономия'!$BB$2,J37)/0.5),0,-'Базис, экономия'!$L$3,0)*INDEX('Базис, экономия'!$AP$3:$BA$28,MATCH(MID(CELL("имяфайла",J36),SEARCH("]",CELL("имяфайла",J36))+1,20),'Базис, экономия'!$B$3:$B$28,),MONTH(J37)),2)</f>
        <v>1084.3900000000001</v>
      </c>
      <c r="O37" s="90">
        <f t="shared" ca="1" si="5"/>
        <v>20260.129999999997</v>
      </c>
    </row>
    <row r="38" spans="1:18" x14ac:dyDescent="0.25">
      <c r="A38" s="86">
        <f t="shared" ca="1" si="0"/>
        <v>43951</v>
      </c>
      <c r="B38" s="87">
        <f ca="1">ROUND(FV('[1]Базис, экономия'!$W$3,1+INT(YEARFRAC('[1]Базис, экономия'!$BO$2,A38)/0.5),0,-'[1]Базис, экономия'!$T$3,0)*INDEX('[1]Базис, экономия'!$BO$3:$BZ$28,MATCH(MID(CELL("имяфайла",A37),SEARCH("]",CELL("имяфайла",A37))+1,20),'[1]Базис, экономия'!$B$3:$B$28,),MONTH(A38)),2)</f>
        <v>12896.68</v>
      </c>
      <c r="C38" s="88">
        <f t="shared" ca="1" si="3"/>
        <v>357346.84999999992</v>
      </c>
      <c r="J38" s="86">
        <f t="shared" ca="1" si="1"/>
        <v>43951</v>
      </c>
      <c r="K38" s="87">
        <f ca="1">ROUND(FV('Базис, экономия'!$M$3,1+INT(YEARFRAC('Базис, экономия'!$BB$2,J38)/0.5),0,-'Базис, экономия'!$K$3,0)*INDEX('Базис, экономия'!$BB$3:$BM$28,MATCH(MID(CELL("имяфайла",J37),SEARCH("]",CELL("имяфайла",J37))+1,20),'Базис, экономия'!$B$3:$B$28,),MONTH(J38)),2)</f>
        <v>12896.68</v>
      </c>
      <c r="L38" s="89">
        <f t="shared" ca="1" si="4"/>
        <v>357346.84999999992</v>
      </c>
      <c r="M38" s="86">
        <f t="shared" ca="1" si="2"/>
        <v>43921</v>
      </c>
      <c r="N38" s="87">
        <f ca="1">ROUND(FV('Базис, экономия'!$M$3,1+INT(YEARFRAC('Базис, экономия'!$BB$2,J38)/0.5),0,-'Базис, экономия'!$L$3,0)*INDEX('Базис, экономия'!$AP$3:$BA$28,MATCH(MID(CELL("имяфайла",J37),SEARCH("]",CELL("имяфайла",J37))+1,20),'Базис, экономия'!$B$3:$B$28,),MONTH(J38)),2)</f>
        <v>968.21</v>
      </c>
      <c r="O38" s="90">
        <f t="shared" ca="1" si="5"/>
        <v>21228.339999999997</v>
      </c>
    </row>
    <row r="39" spans="1:18" x14ac:dyDescent="0.25">
      <c r="A39" s="86">
        <f t="shared" ca="1" si="0"/>
        <v>43982</v>
      </c>
      <c r="B39" s="87">
        <f ca="1">ROUND(FV('[1]Базис, экономия'!$W$3,1+INT(YEARFRAC('[1]Базис, экономия'!$BO$2,A39)/0.5),0,-'[1]Базис, экономия'!$T$3,0)*INDEX('[1]Базис, экономия'!$BO$3:$BZ$28,MATCH(MID(CELL("имяфайла",A38),SEARCH("]",CELL("имяфайла",A38))+1,20),'[1]Базис, экономия'!$B$3:$B$28,),MONTH(A39)),2)</f>
        <v>0</v>
      </c>
      <c r="C39" s="88">
        <f t="shared" ca="1" si="3"/>
        <v>357346.84999999992</v>
      </c>
      <c r="J39" s="86">
        <f t="shared" ca="1" si="1"/>
        <v>43982</v>
      </c>
      <c r="K39" s="87">
        <f ca="1">ROUND(FV('Базис, экономия'!$M$3,1+INT(YEARFRAC('Базис, экономия'!$BB$2,J39)/0.5),0,-'Базис, экономия'!$K$3,0)*INDEX('Базис, экономия'!$BB$3:$BM$28,MATCH(MID(CELL("имяфайла",J38),SEARCH("]",CELL("имяфайла",J38))+1,20),'Базис, экономия'!$B$3:$B$28,),MONTH(J39)),2)</f>
        <v>0</v>
      </c>
      <c r="L39" s="89">
        <f t="shared" ca="1" si="4"/>
        <v>357346.84999999992</v>
      </c>
      <c r="M39" s="86">
        <f t="shared" ca="1" si="2"/>
        <v>43951</v>
      </c>
      <c r="N39" s="87">
        <f ca="1">ROUND(FV('Базис, экономия'!$M$3,1+INT(YEARFRAC('Базис, экономия'!$BB$2,J39)/0.5),0,-'Базис, экономия'!$L$3,0)*INDEX('Базис, экономия'!$AP$3:$BA$28,MATCH(MID(CELL("имяфайла",J38),SEARCH("]",CELL("имяфайла",J38))+1,20),'Базис, экономия'!$B$3:$B$28,),MONTH(J39)),2)</f>
        <v>580.92999999999995</v>
      </c>
      <c r="O39" s="90">
        <f t="shared" ca="1" si="5"/>
        <v>21809.269999999997</v>
      </c>
    </row>
    <row r="40" spans="1:18" x14ac:dyDescent="0.25">
      <c r="A40" s="86">
        <f t="shared" ca="1" si="0"/>
        <v>44012</v>
      </c>
      <c r="B40" s="87">
        <f ca="1">ROUND(FV('[1]Базис, экономия'!$W$3,1+INT(YEARFRAC('[1]Базис, экономия'!$BO$2,A40)/0.5),0,-'[1]Базис, экономия'!$T$3,0)*INDEX('[1]Базис, экономия'!$BO$3:$BZ$28,MATCH(MID(CELL("имяфайла",A39),SEARCH("]",CELL("имяфайла",A39))+1,20),'[1]Базис, экономия'!$B$3:$B$28,),MONTH(A40)),2)</f>
        <v>0</v>
      </c>
      <c r="C40" s="88">
        <f t="shared" ca="1" si="3"/>
        <v>357346.84999999992</v>
      </c>
      <c r="J40" s="86">
        <f t="shared" ca="1" si="1"/>
        <v>44012</v>
      </c>
      <c r="K40" s="87">
        <f ca="1">ROUND(FV('Базис, экономия'!$M$3,1+INT(YEARFRAC('Базис, экономия'!$BB$2,J40)/0.5),0,-'Базис, экономия'!$K$3,0)*INDEX('Базис, экономия'!$BB$3:$BM$28,MATCH(MID(CELL("имяфайла",J39),SEARCH("]",CELL("имяфайла",J39))+1,20),'Базис, экономия'!$B$3:$B$28,),MONTH(J40)),2)</f>
        <v>0</v>
      </c>
      <c r="L40" s="89">
        <f t="shared" ca="1" si="4"/>
        <v>357346.84999999992</v>
      </c>
      <c r="M40" s="86">
        <f t="shared" ca="1" si="2"/>
        <v>43982</v>
      </c>
      <c r="N40" s="87">
        <f ca="1">ROUND(FV('Базис, экономия'!$M$3,1+INT(YEARFRAC('Базис, экономия'!$BB$2,J40)/0.5),0,-'Базис, экономия'!$L$3,0)*INDEX('Базис, экономия'!$AP$3:$BA$28,MATCH(MID(CELL("имяфайла",J39),SEARCH("]",CELL("имяфайла",J39))+1,20),'Базис, экономия'!$B$3:$B$28,),MONTH(J40)),2)</f>
        <v>387.28</v>
      </c>
      <c r="O40" s="90">
        <f t="shared" ca="1" si="5"/>
        <v>22196.549999999996</v>
      </c>
    </row>
    <row r="41" spans="1:18" x14ac:dyDescent="0.25">
      <c r="A41" s="86">
        <f t="shared" ca="1" si="0"/>
        <v>44043</v>
      </c>
      <c r="B41" s="87">
        <f ca="1">ROUND(FV('[1]Базис, экономия'!$W$3,1+INT(YEARFRAC('[1]Базис, экономия'!$BO$2,A41)/0.5),0,-'[1]Базис, экономия'!$T$3,0)*INDEX('[1]Базис, экономия'!$BO$3:$BZ$28,MATCH(MID(CELL("имяфайла",A40),SEARCH("]",CELL("имяфайла",A40))+1,20),'[1]Базис, экономия'!$B$3:$B$28,),MONTH(A41)),2)</f>
        <v>0</v>
      </c>
      <c r="C41" s="88">
        <f t="shared" ca="1" si="3"/>
        <v>357346.84999999992</v>
      </c>
      <c r="J41" s="86">
        <f t="shared" ca="1" si="1"/>
        <v>44043</v>
      </c>
      <c r="K41" s="87">
        <f ca="1">ROUND(FV('Базис, экономия'!$M$3,1+INT(YEARFRAC('Базис, экономия'!$BB$2,J41)/0.5),0,-'Базис, экономия'!$K$3,0)*INDEX('Базис, экономия'!$BB$3:$BM$28,MATCH(MID(CELL("имяфайла",J40),SEARCH("]",CELL("имяфайла",J40))+1,20),'Базис, экономия'!$B$3:$B$28,),MONTH(J41)),2)</f>
        <v>0</v>
      </c>
      <c r="L41" s="89">
        <f t="shared" ca="1" si="4"/>
        <v>357346.84999999992</v>
      </c>
      <c r="M41" s="86">
        <f t="shared" ca="1" si="2"/>
        <v>44012</v>
      </c>
      <c r="N41" s="87">
        <f ca="1">ROUND(FV('Базис, экономия'!$M$3,1+INT(YEARFRAC('Базис, экономия'!$BB$2,J41)/0.5),0,-'Базис, экономия'!$L$3,0)*INDEX('Базис, экономия'!$AP$3:$BA$28,MATCH(MID(CELL("имяфайла",J40),SEARCH("]",CELL("имяфайла",J40))+1,20),'Базис, экономия'!$B$3:$B$28,),MONTH(J41)),2)</f>
        <v>198</v>
      </c>
      <c r="O41" s="90">
        <f t="shared" ca="1" si="5"/>
        <v>22394.549999999996</v>
      </c>
    </row>
    <row r="42" spans="1:18" x14ac:dyDescent="0.25">
      <c r="A42" s="86">
        <f t="shared" ca="1" si="0"/>
        <v>44074</v>
      </c>
      <c r="B42" s="87">
        <f ca="1">ROUND(FV('[1]Базис, экономия'!$W$3,1+INT(YEARFRAC('[1]Базис, экономия'!$BO$2,A42)/0.5),0,-'[1]Базис, экономия'!$T$3,0)*INDEX('[1]Базис, экономия'!$BO$3:$BZ$28,MATCH(MID(CELL("имяфайла",A41),SEARCH("]",CELL("имяфайла",A41))+1,20),'[1]Базис, экономия'!$B$3:$B$28,),MONTH(A42)),2)</f>
        <v>0</v>
      </c>
      <c r="C42" s="88">
        <f t="shared" ca="1" si="3"/>
        <v>357346.84999999992</v>
      </c>
      <c r="J42" s="86">
        <f t="shared" ca="1" si="1"/>
        <v>44074</v>
      </c>
      <c r="K42" s="87">
        <f ca="1">ROUND(FV('Базис, экономия'!$M$3,1+INT(YEARFRAC('Базис, экономия'!$BB$2,J42)/0.5),0,-'Базис, экономия'!$K$3,0)*INDEX('Базис, экономия'!$BB$3:$BM$28,MATCH(MID(CELL("имяфайла",J41),SEARCH("]",CELL("имяфайла",J41))+1,20),'Базис, экономия'!$B$3:$B$28,),MONTH(J42)),2)</f>
        <v>0</v>
      </c>
      <c r="L42" s="89">
        <f t="shared" ca="1" si="4"/>
        <v>357346.84999999992</v>
      </c>
      <c r="M42" s="86">
        <f t="shared" ca="1" si="2"/>
        <v>44043</v>
      </c>
      <c r="N42" s="87">
        <f ca="1">ROUND(FV('Базис, экономия'!$M$3,1+INT(YEARFRAC('Базис, экономия'!$BB$2,J42)/0.5),0,-'Базис, экономия'!$L$3,0)*INDEX('Базис, экономия'!$AP$3:$BA$28,MATCH(MID(CELL("имяфайла",J41),SEARCH("]",CELL("имяфайла",J41))+1,20),'Базис, экономия'!$B$3:$B$28,),MONTH(J42)),2)</f>
        <v>277.2</v>
      </c>
      <c r="O42" s="90">
        <f t="shared" ca="1" si="5"/>
        <v>22671.749999999996</v>
      </c>
    </row>
    <row r="43" spans="1:18" x14ac:dyDescent="0.25">
      <c r="A43" s="86">
        <f t="shared" ca="1" si="0"/>
        <v>44104</v>
      </c>
      <c r="B43" s="87">
        <f ca="1">ROUND(FV('[1]Базис, экономия'!$W$3,1+INT(YEARFRAC('[1]Базис, экономия'!$BO$2,A43)/0.5),0,-'[1]Базис, экономия'!$T$3,0)*INDEX('[1]Базис, экономия'!$BO$3:$BZ$28,MATCH(MID(CELL("имяфайла",A42),SEARCH("]",CELL("имяфайла",A42))+1,20),'[1]Базис, экономия'!$B$3:$B$28,),MONTH(A43)),2)</f>
        <v>1601.64</v>
      </c>
      <c r="C43" s="88">
        <f t="shared" ca="1" si="3"/>
        <v>358948.48999999993</v>
      </c>
      <c r="J43" s="86">
        <f t="shared" ca="1" si="1"/>
        <v>44104</v>
      </c>
      <c r="K43" s="87">
        <f ca="1">ROUND(FV('Базис, экономия'!$M$3,1+INT(YEARFRAC('Базис, экономия'!$BB$2,J43)/0.5),0,-'Базис, экономия'!$K$3,0)*INDEX('Базис, экономия'!$BB$3:$BM$28,MATCH(MID(CELL("имяфайла",J42),SEARCH("]",CELL("имяфайла",J42))+1,20),'Базис, экономия'!$B$3:$B$28,),MONTH(J43)),2)</f>
        <v>1601.64</v>
      </c>
      <c r="L43" s="89">
        <f t="shared" ca="1" si="4"/>
        <v>358948.48999999993</v>
      </c>
      <c r="M43" s="86">
        <f t="shared" ca="1" si="2"/>
        <v>44074</v>
      </c>
      <c r="N43" s="87">
        <f ca="1">ROUND(FV('Базис, экономия'!$M$3,1+INT(YEARFRAC('Базис, экономия'!$BB$2,J43)/0.5),0,-'Базис, экономия'!$L$3,0)*INDEX('Базис, экономия'!$AP$3:$BA$28,MATCH(MID(CELL("имяфайла",J42),SEARCH("]",CELL("имяфайла",J42))+1,20),'Базис, экономия'!$B$3:$B$28,),MONTH(J43)),2)</f>
        <v>594</v>
      </c>
      <c r="O43" s="90">
        <f t="shared" ca="1" si="5"/>
        <v>23265.749999999996</v>
      </c>
    </row>
    <row r="44" spans="1:18" x14ac:dyDescent="0.25">
      <c r="A44" s="86">
        <f t="shared" ca="1" si="0"/>
        <v>44135</v>
      </c>
      <c r="B44" s="87">
        <f ca="1">ROUND(FV('[1]Базис, экономия'!$W$3,1+INT(YEARFRAC('[1]Базис, экономия'!$BO$2,A44)/0.5),0,-'[1]Базис, экономия'!$T$3,0)*INDEX('[1]Базис, экономия'!$BO$3:$BZ$28,MATCH(MID(CELL("имяфайла",A43),SEARCH("]",CELL("имяфайла",A43))+1,20),'[1]Базис, экономия'!$B$3:$B$28,),MONTH(A44)),2)</f>
        <v>26338.12</v>
      </c>
      <c r="C44" s="88">
        <f t="shared" ca="1" si="3"/>
        <v>385286.60999999993</v>
      </c>
      <c r="J44" s="86">
        <f t="shared" ca="1" si="1"/>
        <v>44135</v>
      </c>
      <c r="K44" s="87">
        <f ca="1">ROUND(FV('Базис, экономия'!$M$3,1+INT(YEARFRAC('Базис, экономия'!$BB$2,J44)/0.5),0,-'Базис, экономия'!$K$3,0)*INDEX('Базис, экономия'!$BB$3:$BM$28,MATCH(MID(CELL("имяфайла",J43),SEARCH("]",CELL("имяфайла",J43))+1,20),'Базис, экономия'!$B$3:$B$28,),MONTH(J44)),2)</f>
        <v>26338.12</v>
      </c>
      <c r="L44" s="89">
        <f t="shared" ca="1" si="4"/>
        <v>385286.60999999993</v>
      </c>
      <c r="M44" s="86">
        <f t="shared" ca="1" si="2"/>
        <v>44104</v>
      </c>
      <c r="N44" s="87">
        <f ca="1">ROUND(FV('Базис, экономия'!$M$3,1+INT(YEARFRAC('Базис, экономия'!$BB$2,J44)/0.5),0,-'Базис, экономия'!$L$3,0)*INDEX('Базис, экономия'!$AP$3:$BA$28,MATCH(MID(CELL("имяфайла",J43),SEARCH("]",CELL("имяфайла",J43))+1,20),'Базис, экономия'!$B$3:$B$28,),MONTH(J44)),2)</f>
        <v>285.12</v>
      </c>
      <c r="O44" s="90">
        <f t="shared" ca="1" si="5"/>
        <v>23550.869999999995</v>
      </c>
    </row>
    <row r="45" spans="1:18" x14ac:dyDescent="0.25">
      <c r="A45" s="86">
        <f t="shared" ca="1" si="0"/>
        <v>44165</v>
      </c>
      <c r="B45" s="87">
        <f ca="1">ROUND(FV('[1]Базис, экономия'!$W$3,1+INT(YEARFRAC('[1]Базис, экономия'!$BO$2,A45)/0.5),0,-'[1]Базис, экономия'!$T$3,0)*INDEX('[1]Базис, экономия'!$BO$3:$BZ$28,MATCH(MID(CELL("имяфайла",A44),SEARCH("]",CELL("имяфайла",A44))+1,20),'[1]Базис, экономия'!$B$3:$B$28,),MONTH(A45)),2)</f>
        <v>20821.349999999999</v>
      </c>
      <c r="C45" s="88">
        <f t="shared" ca="1" si="3"/>
        <v>406107.9599999999</v>
      </c>
      <c r="J45" s="86">
        <f t="shared" ca="1" si="1"/>
        <v>44165</v>
      </c>
      <c r="K45" s="87">
        <f ca="1">ROUND(FV('Базис, экономия'!$M$3,1+INT(YEARFRAC('Базис, экономия'!$BB$2,J45)/0.5),0,-'Базис, экономия'!$K$3,0)*INDEX('Базис, экономия'!$BB$3:$BM$28,MATCH(MID(CELL("имяфайла",J44),SEARCH("]",CELL("имяфайла",J44))+1,20),'Базис, экономия'!$B$3:$B$28,),MONTH(J45)),2)</f>
        <v>20821.349999999999</v>
      </c>
      <c r="L45" s="89">
        <f t="shared" ca="1" si="4"/>
        <v>406107.9599999999</v>
      </c>
      <c r="M45" s="86">
        <f t="shared" ca="1" si="2"/>
        <v>44135</v>
      </c>
      <c r="N45" s="87">
        <f ca="1">ROUND(FV('Базис, экономия'!$M$3,1+INT(YEARFRAC('Базис, экономия'!$BB$2,J45)/0.5),0,-'Базис, экономия'!$L$3,0)*INDEX('Базис, экономия'!$AP$3:$BA$28,MATCH(MID(CELL("имяфайла",J44),SEARCH("]",CELL("имяфайла",J44))+1,20),'Базис, экономия'!$B$3:$B$28,),MONTH(J45)),2)</f>
        <v>106.92</v>
      </c>
      <c r="O45" s="90">
        <f t="shared" ca="1" si="5"/>
        <v>23657.789999999994</v>
      </c>
    </row>
    <row r="46" spans="1:18" x14ac:dyDescent="0.25">
      <c r="A46" s="86">
        <f t="shared" ca="1" si="0"/>
        <v>44196</v>
      </c>
      <c r="B46" s="87">
        <f ca="1">ROUND(FV('[1]Базис, экономия'!$W$3,1+INT(YEARFRAC('[1]Базис, экономия'!$BO$2,A46)/0.5),0,-'[1]Базис, экономия'!$T$3,0)*INDEX('[1]Базис, экономия'!$BO$3:$BZ$28,MATCH(MID(CELL("имяфайла",A45),SEARCH("]",CELL("имяфайла",A45))+1,20),'[1]Базис, экономия'!$B$3:$B$28,),MONTH(A46)),2)</f>
        <v>25838.94</v>
      </c>
      <c r="C46" s="88">
        <f t="shared" ca="1" si="3"/>
        <v>431946.89999999991</v>
      </c>
      <c r="J46" s="86">
        <f t="shared" ca="1" si="1"/>
        <v>44196</v>
      </c>
      <c r="K46" s="87">
        <f ca="1">ROUND(FV('Базис, экономия'!$M$3,1+INT(YEARFRAC('Базис, экономия'!$BB$2,J46)/0.5),0,-'Базис, экономия'!$K$3,0)*INDEX('Базис, экономия'!$BB$3:$BM$28,MATCH(MID(CELL("имяфайла",J45),SEARCH("]",CELL("имяфайла",J45))+1,20),'Базис, экономия'!$B$3:$B$28,),MONTH(J46)),2)</f>
        <v>25838.94</v>
      </c>
      <c r="L46" s="89">
        <f t="shared" ca="1" si="4"/>
        <v>431946.89999999991</v>
      </c>
      <c r="M46" s="86">
        <f t="shared" ca="1" si="2"/>
        <v>44165</v>
      </c>
      <c r="N46" s="87">
        <f ca="1">ROUND(FV('Базис, экономия'!$M$3,1+INT(YEARFRAC('Базис, экономия'!$BB$2,J46)/0.5),0,-'Базис, экономия'!$L$3,0)*INDEX('Базис, экономия'!$AP$3:$BA$28,MATCH(MID(CELL("имяфайла",J45),SEARCH("]",CELL("имяфайла",J45))+1,20),'Базис, экономия'!$B$3:$B$28,),MONTH(J46)),2)</f>
        <v>736.93</v>
      </c>
      <c r="O46" s="90">
        <f t="shared" ca="1" si="5"/>
        <v>24394.719999999994</v>
      </c>
      <c r="R46" s="100"/>
    </row>
    <row r="47" spans="1:18" x14ac:dyDescent="0.25">
      <c r="A47" s="86">
        <f t="shared" ca="1" si="0"/>
        <v>44227</v>
      </c>
      <c r="B47" s="87">
        <f ca="1">ROUND(FV('[1]Базис, экономия'!$W$3,1+INT(YEARFRAC('[1]Базис, экономия'!$BO$2,A47)/0.5),0,-'[1]Базис, экономия'!$T$3,0)*INDEX('[1]Базис, экономия'!$BO$3:$BZ$28,MATCH(MID(CELL("имяфайла",A46),SEARCH("]",CELL("имяфайла",A46))+1,20),'[1]Базис, экономия'!$B$3:$B$28,),MONTH(A47)),2)</f>
        <v>22381.62</v>
      </c>
      <c r="C47" s="88">
        <f t="shared" ca="1" si="3"/>
        <v>454328.5199999999</v>
      </c>
      <c r="J47" s="86">
        <f t="shared" ca="1" si="1"/>
        <v>44227</v>
      </c>
      <c r="K47" s="87">
        <f ca="1">ROUND(FV('Базис, экономия'!$M$3,1+INT(YEARFRAC('Базис, экономия'!$BB$2,J47)/0.5),0,-'Базис, экономия'!$K$3,0)*INDEX('Базис, экономия'!$BB$3:$BM$28,MATCH(MID(CELL("имяфайла",J46),SEARCH("]",CELL("имяфайла",J46))+1,20),'Базис, экономия'!$B$3:$B$28,),MONTH(J47)),2)</f>
        <v>22381.62</v>
      </c>
      <c r="L47" s="89">
        <f t="shared" ca="1" si="4"/>
        <v>454328.5199999999</v>
      </c>
      <c r="M47" s="86">
        <f t="shared" ca="1" si="2"/>
        <v>44196</v>
      </c>
      <c r="N47" s="87">
        <f ca="1">ROUND(FV('Базис, экономия'!$M$3,1+INT(YEARFRAC('Базис, экономия'!$BB$2,J47)/0.5),0,-'Базис, экономия'!$L$3,0)*INDEX('Базис, экономия'!$AP$3:$BA$28,MATCH(MID(CELL("имяфайла",J46),SEARCH("]",CELL("имяфайла",J46))+1,20),'Базис, экономия'!$B$3:$B$28,),MONTH(J47)),2)</f>
        <v>1214.72</v>
      </c>
      <c r="O47" s="90">
        <f t="shared" ca="1" si="5"/>
        <v>25609.439999999995</v>
      </c>
    </row>
    <row r="48" spans="1:18" x14ac:dyDescent="0.25">
      <c r="A48" s="86">
        <f t="shared" ca="1" si="0"/>
        <v>44255</v>
      </c>
      <c r="B48" s="87">
        <f ca="1">ROUND(FV('[1]Базис, экономия'!$W$3,1+INT(YEARFRAC('[1]Базис, экономия'!$BO$2,A48)/0.5),0,-'[1]Базис, экономия'!$T$3,0)*INDEX('[1]Базис, экономия'!$BO$3:$BZ$28,MATCH(MID(CELL("имяфайла",A47),SEARCH("]",CELL("имяфайла",A47))+1,20),'[1]Базис, экономия'!$B$3:$B$28,),MONTH(A48)),2)</f>
        <v>8770.68</v>
      </c>
      <c r="C48" s="88">
        <f t="shared" ca="1" si="3"/>
        <v>463099.1999999999</v>
      </c>
      <c r="J48" s="86">
        <f t="shared" ca="1" si="1"/>
        <v>44255</v>
      </c>
      <c r="K48" s="87">
        <f ca="1">ROUND(FV('Базис, экономия'!$M$3,1+INT(YEARFRAC('Базис, экономия'!$BB$2,J48)/0.5),0,-'Базис, экономия'!$K$3,0)*INDEX('Базис, экономия'!$BB$3:$BM$28,MATCH(MID(CELL("имяфайла",J47),SEARCH("]",CELL("имяфайла",J47))+1,20),'Базис, экономия'!$B$3:$B$28,),MONTH(J48)),2)</f>
        <v>8770.68</v>
      </c>
      <c r="L48" s="89">
        <f t="shared" ca="1" si="4"/>
        <v>463099.1999999999</v>
      </c>
      <c r="M48" s="86">
        <f t="shared" ca="1" si="2"/>
        <v>44227</v>
      </c>
      <c r="N48" s="87">
        <f ca="1">ROUND(FV('Базис, экономия'!$M$3,1+INT(YEARFRAC('Базис, экономия'!$BB$2,J48)/0.5),0,-'Базис, экономия'!$L$3,0)*INDEX('Базис, экономия'!$AP$3:$BA$28,MATCH(MID(CELL("имяфайла",J47),SEARCH("]",CELL("имяфайла",J47))+1,20),'Базис, экономия'!$B$3:$B$28,),MONTH(J48)),2)</f>
        <v>1202.58</v>
      </c>
      <c r="O48" s="90">
        <f t="shared" ca="1" si="5"/>
        <v>26812.019999999997</v>
      </c>
    </row>
    <row r="49" spans="1:15" x14ac:dyDescent="0.25">
      <c r="A49" s="86">
        <f t="shared" ca="1" si="0"/>
        <v>44286</v>
      </c>
      <c r="B49" s="87">
        <f ca="1">ROUND(FV('[1]Базис, экономия'!$W$3,1+INT(YEARFRAC('[1]Базис, экономия'!$BO$2,A49)/0.5),0,-'[1]Базис, экономия'!$T$3,0)*INDEX('[1]Базис, экономия'!$BO$3:$BZ$28,MATCH(MID(CELL("имяфайла",A48),SEARCH("]",CELL("имяфайла",A48))+1,20),'[1]Базис, экономия'!$B$3:$B$28,),MONTH(A49)),2)</f>
        <v>10881.47</v>
      </c>
      <c r="C49" s="88">
        <f t="shared" ca="1" si="3"/>
        <v>473980.66999999987</v>
      </c>
      <c r="J49" s="86">
        <f t="shared" ca="1" si="1"/>
        <v>44286</v>
      </c>
      <c r="K49" s="87">
        <f ca="1">ROUND(FV('Базис, экономия'!$M$3,1+INT(YEARFRAC('Базис, экономия'!$BB$2,J49)/0.5),0,-'Базис, экономия'!$K$3,0)*INDEX('Базис, экономия'!$BB$3:$BM$28,MATCH(MID(CELL("имяфайла",J48),SEARCH("]",CELL("имяфайла",J48))+1,20),'Базис, экономия'!$B$3:$B$28,),MONTH(J49)),2)</f>
        <v>10881.47</v>
      </c>
      <c r="L49" s="89">
        <f t="shared" ca="1" si="4"/>
        <v>473980.66999999987</v>
      </c>
      <c r="M49" s="86">
        <f t="shared" ca="1" si="2"/>
        <v>44255</v>
      </c>
      <c r="N49" s="87">
        <f ca="1">ROUND(FV('Базис, экономия'!$M$3,1+INT(YEARFRAC('Базис, экономия'!$BB$2,J49)/0.5),0,-'Базис, экономия'!$L$3,0)*INDEX('Базис, экономия'!$AP$3:$BA$28,MATCH(MID(CELL("имяфайла",J48),SEARCH("]",CELL("имяфайла",J48))+1,20),'Базис, экономия'!$B$3:$B$28,),MONTH(J49)),2)</f>
        <v>1133.74</v>
      </c>
      <c r="O49" s="90">
        <f t="shared" ca="1" si="5"/>
        <v>27945.759999999998</v>
      </c>
    </row>
    <row r="50" spans="1:15" x14ac:dyDescent="0.25">
      <c r="A50" s="86">
        <f t="shared" ca="1" si="0"/>
        <v>44316</v>
      </c>
      <c r="B50" s="87">
        <f ca="1">ROUND(FV('[1]Базис, экономия'!$W$3,1+INT(YEARFRAC('[1]Базис, экономия'!$BO$2,A50)/0.5),0,-'[1]Базис, экономия'!$T$3,0)*INDEX('[1]Базис, экономия'!$BO$3:$BZ$28,MATCH(MID(CELL("имяфайла",A49),SEARCH("]",CELL("имяфайла",A49))+1,20),'[1]Базис, экономия'!$B$3:$B$28,),MONTH(A50)),2)</f>
        <v>13483.56</v>
      </c>
      <c r="C50" s="88">
        <f t="shared" ca="1" si="3"/>
        <v>487464.22999999986</v>
      </c>
      <c r="J50" s="86">
        <f t="shared" ca="1" si="1"/>
        <v>44316</v>
      </c>
      <c r="K50" s="87">
        <f ca="1">ROUND(FV('Базис, экономия'!$M$3,1+INT(YEARFRAC('Базис, экономия'!$BB$2,J50)/0.5),0,-'Базис, экономия'!$K$3,0)*INDEX('Базис, экономия'!$BB$3:$BM$28,MATCH(MID(CELL("имяфайла",J49),SEARCH("]",CELL("имяфайла",J49))+1,20),'Базис, экономия'!$B$3:$B$28,),MONTH(J50)),2)</f>
        <v>13483.56</v>
      </c>
      <c r="L50" s="89">
        <f t="shared" ca="1" si="4"/>
        <v>487464.22999999986</v>
      </c>
      <c r="M50" s="86">
        <f t="shared" ca="1" si="2"/>
        <v>44286</v>
      </c>
      <c r="N50" s="87">
        <f ca="1">ROUND(FV('Базис, экономия'!$M$3,1+INT(YEARFRAC('Базис, экономия'!$BB$2,J50)/0.5),0,-'Базис, экономия'!$L$3,0)*INDEX('Базис, экономия'!$AP$3:$BA$28,MATCH(MID(CELL("имяфайла",J49),SEARCH("]",CELL("имяфайла",J49))+1,20),'Базис, экономия'!$B$3:$B$28,),MONTH(J50)),2)</f>
        <v>1012.27</v>
      </c>
      <c r="O50" s="90">
        <f t="shared" ca="1" si="5"/>
        <v>28958.03</v>
      </c>
    </row>
    <row r="51" spans="1:15" x14ac:dyDescent="0.25">
      <c r="A51" s="86">
        <f t="shared" ca="1" si="0"/>
        <v>44347</v>
      </c>
      <c r="B51" s="87">
        <f ca="1">ROUND(FV('[1]Базис, экономия'!$W$3,1+INT(YEARFRAC('[1]Базис, экономия'!$BO$2,A51)/0.5),0,-'[1]Базис, экономия'!$T$3,0)*INDEX('[1]Базис, экономия'!$BO$3:$BZ$28,MATCH(MID(CELL("имяфайла",A50),SEARCH("]",CELL("имяфайла",A50))+1,20),'[1]Базис, экономия'!$B$3:$B$28,),MONTH(A51)),2)</f>
        <v>0</v>
      </c>
      <c r="C51" s="88">
        <f t="shared" ca="1" si="3"/>
        <v>487464.22999999986</v>
      </c>
      <c r="J51" s="86">
        <f t="shared" ca="1" si="1"/>
        <v>44347</v>
      </c>
      <c r="K51" s="87">
        <f ca="1">ROUND(FV('Базис, экономия'!$M$3,1+INT(YEARFRAC('Базис, экономия'!$BB$2,J51)/0.5),0,-'Базис, экономия'!$K$3,0)*INDEX('Базис, экономия'!$BB$3:$BM$28,MATCH(MID(CELL("имяфайла",J50),SEARCH("]",CELL("имяфайла",J50))+1,20),'Базис, экономия'!$B$3:$B$28,),MONTH(J51)),2)</f>
        <v>0</v>
      </c>
      <c r="L51" s="89">
        <f t="shared" ca="1" si="4"/>
        <v>487464.22999999986</v>
      </c>
      <c r="M51" s="86">
        <f t="shared" ca="1" si="2"/>
        <v>44316</v>
      </c>
      <c r="N51" s="87">
        <f ca="1">ROUND(FV('Базис, экономия'!$M$3,1+INT(YEARFRAC('Базис, экономия'!$BB$2,J51)/0.5),0,-'Базис, экономия'!$L$3,0)*INDEX('Базис, экономия'!$AP$3:$BA$28,MATCH(MID(CELL("имяфайла",J50),SEARCH("]",CELL("имяфайла",J50))+1,20),'Базис, экономия'!$B$3:$B$28,),MONTH(J51)),2)</f>
        <v>607.36</v>
      </c>
      <c r="O51" s="90">
        <f t="shared" ca="1" si="5"/>
        <v>29565.39</v>
      </c>
    </row>
    <row r="52" spans="1:15" x14ac:dyDescent="0.25">
      <c r="A52" s="86">
        <f t="shared" ca="1" si="0"/>
        <v>44377</v>
      </c>
      <c r="B52" s="87">
        <f ca="1">ROUND(FV('[1]Базис, экономия'!$W$3,1+INT(YEARFRAC('[1]Базис, экономия'!$BO$2,A52)/0.5),0,-'[1]Базис, экономия'!$T$3,0)*INDEX('[1]Базис, экономия'!$BO$3:$BZ$28,MATCH(MID(CELL("имяфайла",A51),SEARCH("]",CELL("имяфайла",A51))+1,20),'[1]Базис, экономия'!$B$3:$B$28,),MONTH(A52)),2)</f>
        <v>0</v>
      </c>
      <c r="C52" s="88">
        <f t="shared" ca="1" si="3"/>
        <v>487464.22999999986</v>
      </c>
      <c r="J52" s="86">
        <f t="shared" ca="1" si="1"/>
        <v>44377</v>
      </c>
      <c r="K52" s="87">
        <f ca="1">ROUND(FV('Базис, экономия'!$M$3,1+INT(YEARFRAC('Базис, экономия'!$BB$2,J52)/0.5),0,-'Базис, экономия'!$K$3,0)*INDEX('Базис, экономия'!$BB$3:$BM$28,MATCH(MID(CELL("имяфайла",J51),SEARCH("]",CELL("имяфайла",J51))+1,20),'Базис, экономия'!$B$3:$B$28,),MONTH(J52)),2)</f>
        <v>0</v>
      </c>
      <c r="L52" s="89">
        <f t="shared" ca="1" si="4"/>
        <v>487464.22999999986</v>
      </c>
      <c r="M52" s="86">
        <f t="shared" ca="1" si="2"/>
        <v>44347</v>
      </c>
      <c r="N52" s="87">
        <f ca="1">ROUND(FV('Базис, экономия'!$M$3,1+INT(YEARFRAC('Базис, экономия'!$BB$2,J52)/0.5),0,-'Базис, экономия'!$L$3,0)*INDEX('Базис, экономия'!$AP$3:$BA$28,MATCH(MID(CELL("имяфайла",J51),SEARCH("]",CELL("имяфайла",J51))+1,20),'Базис, экономия'!$B$3:$B$28,),MONTH(J52)),2)</f>
        <v>404.91</v>
      </c>
      <c r="O52" s="90">
        <f t="shared" ca="1" si="5"/>
        <v>29970.3</v>
      </c>
    </row>
    <row r="53" spans="1:15" x14ac:dyDescent="0.25">
      <c r="A53" s="86">
        <f t="shared" ca="1" si="0"/>
        <v>44408</v>
      </c>
      <c r="B53" s="87">
        <f ca="1">ROUND(FV('[1]Базис, экономия'!$W$3,1+INT(YEARFRAC('[1]Базис, экономия'!$BO$2,A53)/0.5),0,-'[1]Базис, экономия'!$T$3,0)*INDEX('[1]Базис, экономия'!$BO$3:$BZ$28,MATCH(MID(CELL("имяфайла",A52),SEARCH("]",CELL("имяфайла",A52))+1,20),'[1]Базис, экономия'!$B$3:$B$28,),MONTH(A53)),2)</f>
        <v>0</v>
      </c>
      <c r="C53" s="88">
        <f t="shared" ca="1" si="3"/>
        <v>487464.22999999986</v>
      </c>
      <c r="J53" s="86">
        <f t="shared" ca="1" si="1"/>
        <v>44408</v>
      </c>
      <c r="K53" s="87">
        <f ca="1">ROUND(FV('Базис, экономия'!$M$3,1+INT(YEARFRAC('Базис, экономия'!$BB$2,J53)/0.5),0,-'Базис, экономия'!$K$3,0)*INDEX('Базис, экономия'!$BB$3:$BM$28,MATCH(MID(CELL("имяфайла",J52),SEARCH("]",CELL("имяфайла",J52))+1,20),'Базис, экономия'!$B$3:$B$28,),MONTH(J53)),2)</f>
        <v>0</v>
      </c>
      <c r="L53" s="89">
        <f t="shared" ca="1" si="4"/>
        <v>487464.22999999986</v>
      </c>
      <c r="M53" s="86">
        <f t="shared" ca="1" si="2"/>
        <v>44377</v>
      </c>
      <c r="N53" s="87">
        <f ca="1">ROUND(FV('Базис, экономия'!$M$3,1+INT(YEARFRAC('Базис, экономия'!$BB$2,J53)/0.5),0,-'Базис, экономия'!$L$3,0)*INDEX('Базис, экономия'!$AP$3:$BA$28,MATCH(MID(CELL("имяфайла",J52),SEARCH("]",CELL("имяфайла",J52))+1,20),'Базис, экономия'!$B$3:$B$28,),MONTH(J53)),2)</f>
        <v>207.01</v>
      </c>
      <c r="O53" s="90">
        <f t="shared" ca="1" si="5"/>
        <v>30177.309999999998</v>
      </c>
    </row>
    <row r="54" spans="1:15" x14ac:dyDescent="0.25">
      <c r="A54" s="86">
        <f t="shared" ca="1" si="0"/>
        <v>44439</v>
      </c>
      <c r="B54" s="87">
        <f ca="1">ROUND(FV('[1]Базис, экономия'!$W$3,1+INT(YEARFRAC('[1]Базис, экономия'!$BO$2,A54)/0.5),0,-'[1]Базис, экономия'!$T$3,0)*INDEX('[1]Базис, экономия'!$BO$3:$BZ$28,MATCH(MID(CELL("имяфайла",A53),SEARCH("]",CELL("имяфайла",A53))+1,20),'[1]Базис, экономия'!$B$3:$B$28,),MONTH(A54)),2)</f>
        <v>0</v>
      </c>
      <c r="C54" s="88">
        <f t="shared" ca="1" si="3"/>
        <v>487464.22999999986</v>
      </c>
      <c r="J54" s="86">
        <f t="shared" ca="1" si="1"/>
        <v>44439</v>
      </c>
      <c r="K54" s="87">
        <f ca="1">ROUND(FV('Базис, экономия'!$M$3,1+INT(YEARFRAC('Базис, экономия'!$BB$2,J54)/0.5),0,-'Базис, экономия'!$K$3,0)*INDEX('Базис, экономия'!$BB$3:$BM$28,MATCH(MID(CELL("имяфайла",J53),SEARCH("]",CELL("имяфайла",J53))+1,20),'Базис, экономия'!$B$3:$B$28,),MONTH(J54)),2)</f>
        <v>0</v>
      </c>
      <c r="L54" s="89">
        <f t="shared" ca="1" si="4"/>
        <v>487464.22999999986</v>
      </c>
      <c r="M54" s="86">
        <f t="shared" ca="1" si="2"/>
        <v>44408</v>
      </c>
      <c r="N54" s="87">
        <f ca="1">ROUND(FV('Базис, экономия'!$M$3,1+INT(YEARFRAC('Базис, экономия'!$BB$2,J54)/0.5),0,-'Базис, экономия'!$L$3,0)*INDEX('Базис, экономия'!$AP$3:$BA$28,MATCH(MID(CELL("имяфайла",J53),SEARCH("]",CELL("имяфайла",J53))+1,20),'Базис, экономия'!$B$3:$B$28,),MONTH(J54)),2)</f>
        <v>289.81</v>
      </c>
      <c r="O54" s="90">
        <f t="shared" ca="1" si="5"/>
        <v>30467.119999999999</v>
      </c>
    </row>
    <row r="55" spans="1:15" x14ac:dyDescent="0.25">
      <c r="A55" s="86">
        <f t="shared" ca="1" si="0"/>
        <v>44469</v>
      </c>
      <c r="B55" s="87">
        <f ca="1">ROUND(FV('[1]Базис, экономия'!$W$3,1+INT(YEARFRAC('[1]Базис, экономия'!$BO$2,A55)/0.5),0,-'[1]Базис, экономия'!$T$3,0)*INDEX('[1]Базис, экономия'!$BO$3:$BZ$28,MATCH(MID(CELL("имяфайла",A54),SEARCH("]",CELL("имяфайла",A54))+1,20),'[1]Базис, экономия'!$B$3:$B$28,),MONTH(A55)),2)</f>
        <v>1674.53</v>
      </c>
      <c r="C55" s="88">
        <f t="shared" ca="1" si="3"/>
        <v>489138.75999999989</v>
      </c>
      <c r="J55" s="86">
        <f t="shared" ca="1" si="1"/>
        <v>44469</v>
      </c>
      <c r="K55" s="87">
        <f ca="1">ROUND(FV('Базис, экономия'!$M$3,1+INT(YEARFRAC('Базис, экономия'!$BB$2,J55)/0.5),0,-'Базис, экономия'!$K$3,0)*INDEX('Базис, экономия'!$BB$3:$BM$28,MATCH(MID(CELL("имяфайла",J54),SEARCH("]",CELL("имяфайла",J54))+1,20),'Базис, экономия'!$B$3:$B$28,),MONTH(J55)),2)</f>
        <v>1674.53</v>
      </c>
      <c r="L55" s="89">
        <f t="shared" ca="1" si="4"/>
        <v>489138.75999999989</v>
      </c>
      <c r="M55" s="86">
        <f t="shared" ca="1" si="2"/>
        <v>44439</v>
      </c>
      <c r="N55" s="87">
        <f ca="1">ROUND(FV('Базис, экономия'!$M$3,1+INT(YEARFRAC('Базис, экономия'!$BB$2,J55)/0.5),0,-'Базис, экономия'!$L$3,0)*INDEX('Базис, экономия'!$AP$3:$BA$28,MATCH(MID(CELL("имяфайла",J54),SEARCH("]",CELL("имяфайла",J54))+1,20),'Базис, экономия'!$B$3:$B$28,),MONTH(J55)),2)</f>
        <v>621.03</v>
      </c>
      <c r="O55" s="90">
        <f t="shared" ca="1" si="5"/>
        <v>31088.149999999998</v>
      </c>
    </row>
    <row r="56" spans="1:15" x14ac:dyDescent="0.25">
      <c r="A56" s="86">
        <f t="shared" ca="1" si="0"/>
        <v>44500</v>
      </c>
      <c r="B56" s="87">
        <f ca="1">ROUND(FV('[1]Базис, экономия'!$W$3,1+INT(YEARFRAC('[1]Базис, экономия'!$BO$2,A56)/0.5),0,-'[1]Базис, экономия'!$T$3,0)*INDEX('[1]Базис, экономия'!$BO$3:$BZ$28,MATCH(MID(CELL("имяфайла",A55),SEARCH("]",CELL("имяфайла",A55))+1,20),'[1]Базис, экономия'!$B$3:$B$28,),MONTH(A56)),2)</f>
        <v>27536.67</v>
      </c>
      <c r="C56" s="88">
        <f t="shared" ca="1" si="3"/>
        <v>516675.42999999988</v>
      </c>
      <c r="J56" s="86">
        <f t="shared" ca="1" si="1"/>
        <v>44500</v>
      </c>
      <c r="K56" s="87">
        <f ca="1">ROUND(FV('Базис, экономия'!$M$3,1+INT(YEARFRAC('Базис, экономия'!$BB$2,J56)/0.5),0,-'Базис, экономия'!$K$3,0)*INDEX('Базис, экономия'!$BB$3:$BM$28,MATCH(MID(CELL("имяфайла",J55),SEARCH("]",CELL("имяфайла",J55))+1,20),'Базис, экономия'!$B$3:$B$28,),MONTH(J56)),2)</f>
        <v>27536.67</v>
      </c>
      <c r="L56" s="89">
        <f t="shared" ca="1" si="4"/>
        <v>516675.42999999988</v>
      </c>
      <c r="M56" s="86">
        <f t="shared" ca="1" si="2"/>
        <v>44469</v>
      </c>
      <c r="N56" s="87">
        <f ca="1">ROUND(FV('Базис, экономия'!$M$3,1+INT(YEARFRAC('Базис, экономия'!$BB$2,J56)/0.5),0,-'Базис, экономия'!$L$3,0)*INDEX('Базис, экономия'!$AP$3:$BA$28,MATCH(MID(CELL("имяфайла",J55),SEARCH("]",CELL("имяфайла",J55))+1,20),'Базис, экономия'!$B$3:$B$28,),MONTH(J56)),2)</f>
        <v>298.08999999999997</v>
      </c>
      <c r="O56" s="90">
        <f t="shared" ca="1" si="5"/>
        <v>31386.239999999998</v>
      </c>
    </row>
    <row r="57" spans="1:15" x14ac:dyDescent="0.25">
      <c r="A57" s="86">
        <f t="shared" ca="1" si="0"/>
        <v>44530</v>
      </c>
      <c r="B57" s="87">
        <f ca="1">ROUND(FV('[1]Базис, экономия'!$W$3,1+INT(YEARFRAC('[1]Базис, экономия'!$BO$2,A57)/0.5),0,-'[1]Базис, экономия'!$T$3,0)*INDEX('[1]Базис, экономия'!$BO$3:$BZ$28,MATCH(MID(CELL("имяфайла",A56),SEARCH("]",CELL("имяфайла",A56))+1,20),'[1]Базис, экономия'!$B$3:$B$28,),MONTH(A57)),2)</f>
        <v>21768.85</v>
      </c>
      <c r="C57" s="88">
        <f t="shared" ca="1" si="3"/>
        <v>538444.27999999991</v>
      </c>
      <c r="J57" s="86">
        <f t="shared" ca="1" si="1"/>
        <v>44530</v>
      </c>
      <c r="K57" s="87">
        <f ca="1">ROUND(FV('Базис, экономия'!$M$3,1+INT(YEARFRAC('Базис, экономия'!$BB$2,J57)/0.5),0,-'Базис, экономия'!$K$3,0)*INDEX('Базис, экономия'!$BB$3:$BM$28,MATCH(MID(CELL("имяфайла",J56),SEARCH("]",CELL("имяфайла",J56))+1,20),'Базис, экономия'!$B$3:$B$28,),MONTH(J57)),2)</f>
        <v>21768.85</v>
      </c>
      <c r="L57" s="89">
        <f t="shared" ca="1" si="4"/>
        <v>538444.27999999991</v>
      </c>
      <c r="M57" s="86">
        <f t="shared" ca="1" si="2"/>
        <v>44500</v>
      </c>
      <c r="N57" s="87">
        <f ca="1">ROUND(FV('Базис, экономия'!$M$3,1+INT(YEARFRAC('Базис, экономия'!$BB$2,J57)/0.5),0,-'Базис, экономия'!$L$3,0)*INDEX('Базис, экономия'!$AP$3:$BA$28,MATCH(MID(CELL("имяфайла",J56),SEARCH("]",CELL("имяфайла",J56))+1,20),'Базис, экономия'!$B$3:$B$28,),MONTH(J57)),2)</f>
        <v>111.78</v>
      </c>
      <c r="O57" s="90">
        <f t="shared" ca="1" si="5"/>
        <v>31498.019999999997</v>
      </c>
    </row>
    <row r="58" spans="1:15" x14ac:dyDescent="0.25">
      <c r="A58" s="86">
        <f t="shared" ca="1" si="0"/>
        <v>44561</v>
      </c>
      <c r="B58" s="87">
        <f ca="1">ROUND(FV('[1]Базис, экономия'!$W$3,1+INT(YEARFRAC('[1]Базис, экономия'!$BO$2,A58)/0.5),0,-'[1]Базис, экономия'!$T$3,0)*INDEX('[1]Базис, экономия'!$BO$3:$BZ$28,MATCH(MID(CELL("имяфайла",A57),SEARCH("]",CELL("имяфайла",A57))+1,20),'[1]Базис, экономия'!$B$3:$B$28,),MONTH(A58)),2)</f>
        <v>27014.77</v>
      </c>
      <c r="C58" s="88">
        <f t="shared" ca="1" si="3"/>
        <v>565459.04999999993</v>
      </c>
      <c r="J58" s="86">
        <f t="shared" ca="1" si="1"/>
        <v>44561</v>
      </c>
      <c r="K58" s="87">
        <f ca="1">ROUND(FV('Базис, экономия'!$M$3,1+INT(YEARFRAC('Базис, экономия'!$BB$2,J58)/0.5),0,-'Базис, экономия'!$K$3,0)*INDEX('Базис, экономия'!$BB$3:$BM$28,MATCH(MID(CELL("имяфайла",J57),SEARCH("]",CELL("имяфайла",J57))+1,20),'Базис, экономия'!$B$3:$B$28,),MONTH(J58)),2)</f>
        <v>27014.77</v>
      </c>
      <c r="L58" s="89">
        <f t="shared" ca="1" si="4"/>
        <v>565459.04999999993</v>
      </c>
      <c r="M58" s="86">
        <f t="shared" ca="1" si="2"/>
        <v>44530</v>
      </c>
      <c r="N58" s="87">
        <f ca="1">ROUND(FV('Базис, экономия'!$M$3,1+INT(YEARFRAC('Базис, экономия'!$BB$2,J58)/0.5),0,-'Базис, экономия'!$L$3,0)*INDEX('Базис, экономия'!$AP$3:$BA$28,MATCH(MID(CELL("имяфайла",J57),SEARCH("]",CELL("имяфайла",J57))+1,20),'Базис, экономия'!$B$3:$B$28,),MONTH(J58)),2)</f>
        <v>770.47</v>
      </c>
      <c r="O58" s="90">
        <f t="shared" ca="1" si="5"/>
        <v>32268.489999999998</v>
      </c>
    </row>
    <row r="59" spans="1:15" x14ac:dyDescent="0.25">
      <c r="A59" s="86">
        <f t="shared" ca="1" si="0"/>
        <v>44592</v>
      </c>
      <c r="B59" s="87">
        <f ca="1">ROUND(FV('[1]Базис, экономия'!$W$3,1+INT(YEARFRAC('[1]Базис, экономия'!$BO$2,A59)/0.5),0,-'[1]Базис, экономия'!$T$3,0)*INDEX('[1]Базис, экономия'!$BO$3:$BZ$28,MATCH(MID(CELL("имяфайла",A58),SEARCH("]",CELL("имяфайла",A58))+1,20),'[1]Базис, экономия'!$B$3:$B$28,),MONTH(A59)),2)</f>
        <v>23400.12</v>
      </c>
      <c r="C59" s="88">
        <f t="shared" ca="1" si="3"/>
        <v>588859.16999999993</v>
      </c>
      <c r="J59" s="86">
        <f t="shared" ca="1" si="1"/>
        <v>44592</v>
      </c>
      <c r="K59" s="87">
        <f ca="1">ROUND(FV('Базис, экономия'!$M$3,1+INT(YEARFRAC('Базис, экономия'!$BB$2,J59)/0.5),0,-'Базис, экономия'!$K$3,0)*INDEX('Базис, экономия'!$BB$3:$BM$28,MATCH(MID(CELL("имяфайла",J58),SEARCH("]",CELL("имяфайла",J58))+1,20),'Базис, экономия'!$B$3:$B$28,),MONTH(J59)),2)</f>
        <v>23400.12</v>
      </c>
      <c r="L59" s="89">
        <f t="shared" ca="1" si="4"/>
        <v>588859.16999999993</v>
      </c>
      <c r="M59" s="86">
        <f t="shared" ca="1" si="2"/>
        <v>44561</v>
      </c>
      <c r="N59" s="87">
        <f ca="1">ROUND(FV('Базис, экономия'!$M$3,1+INT(YEARFRAC('Базис, экономия'!$BB$2,J59)/0.5),0,-'Базис, экономия'!$L$3,0)*INDEX('Базис, экономия'!$AP$3:$BA$28,MATCH(MID(CELL("имяфайла",J58),SEARCH("]",CELL("имяфайла",J58))+1,20),'Базис, экономия'!$B$3:$B$28,),MONTH(J59)),2)</f>
        <v>1270</v>
      </c>
      <c r="O59" s="90">
        <f t="shared" ca="1" si="5"/>
        <v>33538.49</v>
      </c>
    </row>
    <row r="60" spans="1:15" x14ac:dyDescent="0.25">
      <c r="A60" s="86">
        <f t="shared" ca="1" si="0"/>
        <v>44620</v>
      </c>
      <c r="B60" s="87">
        <f ca="1">ROUND(FV('[1]Базис, экономия'!$W$3,1+INT(YEARFRAC('[1]Базис, экономия'!$BO$2,A60)/0.5),0,-'[1]Базис, экономия'!$T$3,0)*INDEX('[1]Базис, экономия'!$BO$3:$BZ$28,MATCH(MID(CELL("имяфайла",A59),SEARCH("]",CELL("имяфайла",A59))+1,20),'[1]Базис, экономия'!$B$3:$B$28,),MONTH(A60)),2)</f>
        <v>9169.7999999999993</v>
      </c>
      <c r="C60" s="88">
        <f t="shared" ca="1" si="3"/>
        <v>598028.97</v>
      </c>
      <c r="J60" s="86">
        <f t="shared" ca="1" si="1"/>
        <v>44620</v>
      </c>
      <c r="K60" s="87">
        <f ca="1">ROUND(FV('Базис, экономия'!$M$3,1+INT(YEARFRAC('Базис, экономия'!$BB$2,J60)/0.5),0,-'Базис, экономия'!$K$3,0)*INDEX('Базис, экономия'!$BB$3:$BM$28,MATCH(MID(CELL("имяфайла",J59),SEARCH("]",CELL("имяфайла",J59))+1,20),'Базис, экономия'!$B$3:$B$28,),MONTH(J60)),2)</f>
        <v>9169.7999999999993</v>
      </c>
      <c r="L60" s="89">
        <f t="shared" ca="1" si="4"/>
        <v>598028.97</v>
      </c>
      <c r="M60" s="86">
        <f t="shared" ca="1" si="2"/>
        <v>44592</v>
      </c>
      <c r="N60" s="87">
        <f ca="1">ROUND(FV('Базис, экономия'!$M$3,1+INT(YEARFRAC('Базис, экономия'!$BB$2,J60)/0.5),0,-'Базис, экономия'!$L$3,0)*INDEX('Базис, экономия'!$AP$3:$BA$28,MATCH(MID(CELL("имяфайла",J59),SEARCH("]",CELL("имяфайла",J59))+1,20),'Базис, экономия'!$B$3:$B$28,),MONTH(J60)),2)</f>
        <v>1257.3</v>
      </c>
      <c r="O60" s="90">
        <f t="shared" ca="1" si="5"/>
        <v>34795.79</v>
      </c>
    </row>
    <row r="61" spans="1:15" x14ac:dyDescent="0.25">
      <c r="A61" s="86">
        <f t="shared" ca="1" si="0"/>
        <v>44651</v>
      </c>
      <c r="B61" s="87">
        <f ca="1">ROUND(FV('[1]Базис, экономия'!$W$3,1+INT(YEARFRAC('[1]Базис, экономия'!$BO$2,A61)/0.5),0,-'[1]Базис, экономия'!$T$3,0)*INDEX('[1]Базис, экономия'!$BO$3:$BZ$28,MATCH(MID(CELL("имяфайла",A60),SEARCH("]",CELL("имяфайла",A60))+1,20),'[1]Базис, экономия'!$B$3:$B$28,),MONTH(A61)),2)</f>
        <v>11376.64</v>
      </c>
      <c r="C61" s="88">
        <f t="shared" ca="1" si="3"/>
        <v>609405.61</v>
      </c>
      <c r="J61" s="86">
        <f t="shared" ca="1" si="1"/>
        <v>44651</v>
      </c>
      <c r="K61" s="87">
        <f ca="1">ROUND(FV('Базис, экономия'!$M$3,1+INT(YEARFRAC('Базис, экономия'!$BB$2,J61)/0.5),0,-'Базис, экономия'!$K$3,0)*INDEX('Базис, экономия'!$BB$3:$BM$28,MATCH(MID(CELL("имяфайла",J60),SEARCH("]",CELL("имяфайла",J60))+1,20),'Базис, экономия'!$B$3:$B$28,),MONTH(J61)),2)</f>
        <v>11376.64</v>
      </c>
      <c r="L61" s="89">
        <f t="shared" ca="1" si="4"/>
        <v>609405.61</v>
      </c>
      <c r="M61" s="86">
        <f t="shared" ca="1" si="2"/>
        <v>44620</v>
      </c>
      <c r="N61" s="87">
        <f ca="1">ROUND(FV('Базис, экономия'!$M$3,1+INT(YEARFRAC('Базис, экономия'!$BB$2,J61)/0.5),0,-'Базис, экономия'!$L$3,0)*INDEX('Базис, экономия'!$AP$3:$BA$28,MATCH(MID(CELL("имяфайла",J60),SEARCH("]",CELL("имяфайла",J60))+1,20),'Базис, экономия'!$B$3:$B$28,),MONTH(J61)),2)</f>
        <v>1185.33</v>
      </c>
      <c r="O61" s="90">
        <f t="shared" ca="1" si="5"/>
        <v>35981.120000000003</v>
      </c>
    </row>
    <row r="62" spans="1:15" x14ac:dyDescent="0.25">
      <c r="A62" s="86">
        <f t="shared" ca="1" si="0"/>
        <v>44681</v>
      </c>
      <c r="B62" s="87">
        <f ca="1">ROUND(FV('[1]Базис, экономия'!$W$3,1+INT(YEARFRAC('[1]Базис, экономия'!$BO$2,A62)/0.5),0,-'[1]Базис, экономия'!$T$3,0)*INDEX('[1]Базис, экономия'!$BO$3:$BZ$28,MATCH(MID(CELL("имяфайла",A61),SEARCH("]",CELL("имяфайла",A61))+1,20),'[1]Базис, экономия'!$B$3:$B$28,),MONTH(A62)),2)</f>
        <v>14097.15</v>
      </c>
      <c r="C62" s="88">
        <f t="shared" ca="1" si="3"/>
        <v>623502.76</v>
      </c>
      <c r="J62" s="86">
        <f t="shared" ca="1" si="1"/>
        <v>44681</v>
      </c>
      <c r="K62" s="87">
        <f ca="1">ROUND(FV('Базис, экономия'!$M$3,1+INT(YEARFRAC('Базис, экономия'!$BB$2,J62)/0.5),0,-'Базис, экономия'!$K$3,0)*INDEX('Базис, экономия'!$BB$3:$BM$28,MATCH(MID(CELL("имяфайла",J61),SEARCH("]",CELL("имяфайла",J61))+1,20),'Базис, экономия'!$B$3:$B$28,),MONTH(J62)),2)</f>
        <v>14097.15</v>
      </c>
      <c r="L62" s="89">
        <f t="shared" ca="1" si="4"/>
        <v>623502.76</v>
      </c>
      <c r="M62" s="86">
        <f t="shared" ca="1" si="2"/>
        <v>44651</v>
      </c>
      <c r="N62" s="87">
        <f ca="1">ROUND(FV('Базис, экономия'!$M$3,1+INT(YEARFRAC('Базис, экономия'!$BB$2,J62)/0.5),0,-'Базис, экономия'!$L$3,0)*INDEX('Базис, экономия'!$AP$3:$BA$28,MATCH(MID(CELL("имяфайла",J61),SEARCH("]",CELL("имяфайла",J61))+1,20),'Базис, экономия'!$B$3:$B$28,),MONTH(J62)),2)</f>
        <v>1058.33</v>
      </c>
      <c r="O62" s="90">
        <f t="shared" ca="1" si="5"/>
        <v>37039.450000000004</v>
      </c>
    </row>
    <row r="63" spans="1:15" x14ac:dyDescent="0.25">
      <c r="A63" s="86">
        <f t="shared" ca="1" si="0"/>
        <v>44712</v>
      </c>
      <c r="B63" s="87">
        <f ca="1">ROUND(FV('[1]Базис, экономия'!$W$3,1+INT(YEARFRAC('[1]Базис, экономия'!$BO$2,A63)/0.5),0,-'[1]Базис, экономия'!$T$3,0)*INDEX('[1]Базис, экономия'!$BO$3:$BZ$28,MATCH(MID(CELL("имяфайла",A62),SEARCH("]",CELL("имяфайла",A62))+1,20),'[1]Базис, экономия'!$B$3:$B$28,),MONTH(A63)),2)</f>
        <v>0</v>
      </c>
      <c r="C63" s="88">
        <f t="shared" ca="1" si="3"/>
        <v>623502.76</v>
      </c>
      <c r="J63" s="86">
        <f t="shared" ca="1" si="1"/>
        <v>44712</v>
      </c>
      <c r="K63" s="87">
        <f ca="1">ROUND(FV('Базис, экономия'!$M$3,1+INT(YEARFRAC('Базис, экономия'!$BB$2,J63)/0.5),0,-'Базис, экономия'!$K$3,0)*INDEX('Базис, экономия'!$BB$3:$BM$28,MATCH(MID(CELL("имяфайла",J62),SEARCH("]",CELL("имяфайла",J62))+1,20),'Базис, экономия'!$B$3:$B$28,),MONTH(J63)),2)</f>
        <v>0</v>
      </c>
      <c r="L63" s="89">
        <f t="shared" ca="1" si="4"/>
        <v>623502.76</v>
      </c>
      <c r="M63" s="86">
        <f t="shared" ca="1" si="2"/>
        <v>44681</v>
      </c>
      <c r="N63" s="87">
        <f ca="1">ROUND(FV('Базис, экономия'!$M$3,1+INT(YEARFRAC('Базис, экономия'!$BB$2,J63)/0.5),0,-'Базис, экономия'!$L$3,0)*INDEX('Базис, экономия'!$AP$3:$BA$28,MATCH(MID(CELL("имяфайла",J62),SEARCH("]",CELL("имяфайла",J62))+1,20),'Базис, экономия'!$B$3:$B$28,),MONTH(J63)),2)</f>
        <v>635</v>
      </c>
      <c r="O63" s="90">
        <f t="shared" ca="1" si="5"/>
        <v>37674.450000000004</v>
      </c>
    </row>
    <row r="64" spans="1:15" x14ac:dyDescent="0.25">
      <c r="A64" s="86">
        <f t="shared" ca="1" si="0"/>
        <v>44742</v>
      </c>
      <c r="B64" s="87">
        <f ca="1">ROUND(FV('[1]Базис, экономия'!$W$3,1+INT(YEARFRAC('[1]Базис, экономия'!$BO$2,A64)/0.5),0,-'[1]Базис, экономия'!$T$3,0)*INDEX('[1]Базис, экономия'!$BO$3:$BZ$28,MATCH(MID(CELL("имяфайла",A63),SEARCH("]",CELL("имяфайла",A63))+1,20),'[1]Базис, экономия'!$B$3:$B$28,),MONTH(A64)),2)</f>
        <v>0</v>
      </c>
      <c r="C64" s="88">
        <f t="shared" ca="1" si="3"/>
        <v>623502.76</v>
      </c>
      <c r="J64" s="86">
        <f t="shared" ca="1" si="1"/>
        <v>44742</v>
      </c>
      <c r="K64" s="87">
        <f ca="1">ROUND(FV('Базис, экономия'!$M$3,1+INT(YEARFRAC('Базис, экономия'!$BB$2,J64)/0.5),0,-'Базис, экономия'!$K$3,0)*INDEX('Базис, экономия'!$BB$3:$BM$28,MATCH(MID(CELL("имяфайла",J63),SEARCH("]",CELL("имяфайла",J63))+1,20),'Базис, экономия'!$B$3:$B$28,),MONTH(J64)),2)</f>
        <v>0</v>
      </c>
      <c r="L64" s="89">
        <f t="shared" ca="1" si="4"/>
        <v>623502.76</v>
      </c>
      <c r="M64" s="86">
        <f t="shared" ca="1" si="2"/>
        <v>44712</v>
      </c>
      <c r="N64" s="87">
        <f ca="1">ROUND(FV('Базис, экономия'!$M$3,1+INT(YEARFRAC('Базис, экономия'!$BB$2,J64)/0.5),0,-'Базис, экономия'!$L$3,0)*INDEX('Базис, экономия'!$AP$3:$BA$28,MATCH(MID(CELL("имяфайла",J63),SEARCH("]",CELL("имяфайла",J63))+1,20),'Базис, экономия'!$B$3:$B$28,),MONTH(J64)),2)</f>
        <v>423.33</v>
      </c>
      <c r="O64" s="90">
        <f t="shared" ca="1" si="5"/>
        <v>38097.780000000006</v>
      </c>
    </row>
    <row r="65" spans="1:15" x14ac:dyDescent="0.25">
      <c r="A65" s="86">
        <f t="shared" ca="1" si="0"/>
        <v>44773</v>
      </c>
      <c r="B65" s="87">
        <f ca="1">ROUND(FV('[1]Базис, экономия'!$W$3,1+INT(YEARFRAC('[1]Базис, экономия'!$BO$2,A65)/0.5),0,-'[1]Базис, экономия'!$T$3,0)*INDEX('[1]Базис, экономия'!$BO$3:$BZ$28,MATCH(MID(CELL("имяфайла",A64),SEARCH("]",CELL("имяфайла",A64))+1,20),'[1]Базис, экономия'!$B$3:$B$28,),MONTH(A65)),2)</f>
        <v>0</v>
      </c>
      <c r="C65" s="88">
        <f t="shared" ca="1" si="3"/>
        <v>623502.76</v>
      </c>
      <c r="J65" s="86">
        <f t="shared" ca="1" si="1"/>
        <v>44773</v>
      </c>
      <c r="K65" s="87">
        <f ca="1">ROUND(FV('Базис, экономия'!$M$3,1+INT(YEARFRAC('Базис, экономия'!$BB$2,J65)/0.5),0,-'Базис, экономия'!$K$3,0)*INDEX('Базис, экономия'!$BB$3:$BM$28,MATCH(MID(CELL("имяфайла",J64),SEARCH("]",CELL("имяфайла",J64))+1,20),'Базис, экономия'!$B$3:$B$28,),MONTH(J65)),2)</f>
        <v>0</v>
      </c>
      <c r="L65" s="89">
        <f t="shared" ca="1" si="4"/>
        <v>623502.76</v>
      </c>
      <c r="M65" s="86">
        <f t="shared" ca="1" si="2"/>
        <v>44742</v>
      </c>
      <c r="N65" s="87">
        <f ca="1">ROUND(FV('Базис, экономия'!$M$3,1+INT(YEARFRAC('Базис, экономия'!$BB$2,J65)/0.5),0,-'Базис, экономия'!$L$3,0)*INDEX('Базис, экономия'!$AP$3:$BA$28,MATCH(MID(CELL("имяфайла",J64),SEARCH("]",CELL("имяфайла",J64))+1,20),'Базис, экономия'!$B$3:$B$28,),MONTH(J65)),2)</f>
        <v>216.43</v>
      </c>
      <c r="O65" s="90">
        <f t="shared" ca="1" si="5"/>
        <v>38314.210000000006</v>
      </c>
    </row>
    <row r="66" spans="1:15" x14ac:dyDescent="0.25">
      <c r="A66" s="86">
        <f t="shared" ca="1" si="0"/>
        <v>44804</v>
      </c>
      <c r="B66" s="87">
        <f ca="1">ROUND(FV('[1]Базис, экономия'!$W$3,1+INT(YEARFRAC('[1]Базис, экономия'!$BO$2,A66)/0.5),0,-'[1]Базис, экономия'!$T$3,0)*INDEX('[1]Базис, экономия'!$BO$3:$BZ$28,MATCH(MID(CELL("имяфайла",A65),SEARCH("]",CELL("имяфайла",A65))+1,20),'[1]Базис, экономия'!$B$3:$B$28,),MONTH(A66)),2)</f>
        <v>0</v>
      </c>
      <c r="C66" s="88">
        <f t="shared" ca="1" si="3"/>
        <v>623502.76</v>
      </c>
      <c r="J66" s="86">
        <f t="shared" ca="1" si="1"/>
        <v>44804</v>
      </c>
      <c r="K66" s="87">
        <f ca="1">ROUND(FV('Базис, экономия'!$M$3,1+INT(YEARFRAC('Базис, экономия'!$BB$2,J66)/0.5),0,-'Базис, экономия'!$K$3,0)*INDEX('Базис, экономия'!$BB$3:$BM$28,MATCH(MID(CELL("имяфайла",J65),SEARCH("]",CELL("имяфайла",J65))+1,20),'Базис, экономия'!$B$3:$B$28,),MONTH(J66)),2)</f>
        <v>0</v>
      </c>
      <c r="L66" s="89">
        <f t="shared" ca="1" si="4"/>
        <v>623502.76</v>
      </c>
      <c r="M66" s="86">
        <f t="shared" ca="1" si="2"/>
        <v>44773</v>
      </c>
      <c r="N66" s="87">
        <f ca="1">ROUND(FV('Базис, экономия'!$M$3,1+INT(YEARFRAC('Базис, экономия'!$BB$2,J66)/0.5),0,-'Базис, экономия'!$L$3,0)*INDEX('Базис, экономия'!$AP$3:$BA$28,MATCH(MID(CELL("имяфайла",J65),SEARCH("]",CELL("имяфайла",J65))+1,20),'Базис, экономия'!$B$3:$B$28,),MONTH(J66)),2)</f>
        <v>303</v>
      </c>
      <c r="O66" s="90">
        <f t="shared" ca="1" si="5"/>
        <v>38617.210000000006</v>
      </c>
    </row>
    <row r="67" spans="1:15" x14ac:dyDescent="0.25">
      <c r="A67" s="86">
        <f t="shared" ca="1" si="0"/>
        <v>44834</v>
      </c>
      <c r="B67" s="87">
        <f ca="1">ROUND(FV('[1]Базис, экономия'!$W$3,1+INT(YEARFRAC('[1]Базис, экономия'!$BO$2,A67)/0.5),0,-'[1]Базис, экономия'!$T$3,0)*INDEX('[1]Базис, экономия'!$BO$3:$BZ$28,MATCH(MID(CELL("имяфайла",A66),SEARCH("]",CELL("имяфайла",A66))+1,20),'[1]Базис, экономия'!$B$3:$B$28,),MONTH(A67)),2)</f>
        <v>1750.73</v>
      </c>
      <c r="C67" s="88">
        <f t="shared" ca="1" si="3"/>
        <v>625253.49</v>
      </c>
      <c r="J67" s="86">
        <f t="shared" ca="1" si="1"/>
        <v>44834</v>
      </c>
      <c r="K67" s="87">
        <f ca="1">ROUND(FV('Базис, экономия'!$M$3,1+INT(YEARFRAC('Базис, экономия'!$BB$2,J67)/0.5),0,-'Базис, экономия'!$K$3,0)*INDEX('Базис, экономия'!$BB$3:$BM$28,MATCH(MID(CELL("имяфайла",J66),SEARCH("]",CELL("имяфайла",J66))+1,20),'Базис, экономия'!$B$3:$B$28,),MONTH(J67)),2)</f>
        <v>1750.73</v>
      </c>
      <c r="L67" s="89">
        <f t="shared" ca="1" si="4"/>
        <v>625253.49</v>
      </c>
      <c r="M67" s="86">
        <f t="shared" ca="1" si="2"/>
        <v>44804</v>
      </c>
      <c r="N67" s="87">
        <f ca="1">ROUND(FV('Базис, экономия'!$M$3,1+INT(YEARFRAC('Базис, экономия'!$BB$2,J67)/0.5),0,-'Базис, экономия'!$L$3,0)*INDEX('Базис, экономия'!$AP$3:$BA$28,MATCH(MID(CELL("имяфайла",J66),SEARCH("]",CELL("имяфайла",J66))+1,20),'Базис, экономия'!$B$3:$B$28,),MONTH(J67)),2)</f>
        <v>649.29</v>
      </c>
      <c r="O67" s="90">
        <f t="shared" ca="1" si="5"/>
        <v>39266.500000000007</v>
      </c>
    </row>
    <row r="68" spans="1:15" x14ac:dyDescent="0.25">
      <c r="A68" s="86">
        <f t="shared" ca="1" si="0"/>
        <v>44865</v>
      </c>
      <c r="B68" s="87">
        <f ca="1">ROUND(FV('[1]Базис, экономия'!$W$3,1+INT(YEARFRAC('[1]Базис, экономия'!$BO$2,A68)/0.5),0,-'[1]Базис, экономия'!$T$3,0)*INDEX('[1]Базис, экономия'!$BO$3:$BZ$28,MATCH(MID(CELL("имяфайла",A67),SEARCH("]",CELL("имяфайла",A67))+1,20),'[1]Базис, экономия'!$B$3:$B$28,),MONTH(A68)),2)</f>
        <v>28789.759999999998</v>
      </c>
      <c r="C68" s="88">
        <f t="shared" ca="1" si="3"/>
        <v>654043.25</v>
      </c>
      <c r="J68" s="86">
        <f t="shared" ca="1" si="1"/>
        <v>44865</v>
      </c>
      <c r="K68" s="87">
        <f ca="1">ROUND(FV('Базис, экономия'!$M$3,1+INT(YEARFRAC('Базис, экономия'!$BB$2,J68)/0.5),0,-'Базис, экономия'!$K$3,0)*INDEX('Базис, экономия'!$BB$3:$BM$28,MATCH(MID(CELL("имяфайла",J67),SEARCH("]",CELL("имяфайла",J67))+1,20),'Базис, экономия'!$B$3:$B$28,),MONTH(J68)),2)</f>
        <v>28789.759999999998</v>
      </c>
      <c r="L68" s="89">
        <f t="shared" ca="1" si="4"/>
        <v>654043.25</v>
      </c>
      <c r="M68" s="86">
        <f t="shared" ca="1" si="2"/>
        <v>44834</v>
      </c>
      <c r="N68" s="87">
        <f ca="1">ROUND(FV('Базис, экономия'!$M$3,1+INT(YEARFRAC('Базис, экономия'!$BB$2,J68)/0.5),0,-'Базис, экономия'!$L$3,0)*INDEX('Базис, экономия'!$AP$3:$BA$28,MATCH(MID(CELL("имяфайла",J67),SEARCH("]",CELL("имяфайла",J67))+1,20),'Базис, экономия'!$B$3:$B$28,),MONTH(J68)),2)</f>
        <v>311.66000000000003</v>
      </c>
      <c r="O68" s="90">
        <f t="shared" ca="1" si="5"/>
        <v>39578.160000000011</v>
      </c>
    </row>
    <row r="69" spans="1:15" x14ac:dyDescent="0.25">
      <c r="A69" s="86">
        <f t="shared" ref="A69:A96" ca="1" si="6">EOMONTH(A68,1)</f>
        <v>44895</v>
      </c>
      <c r="B69" s="87">
        <f ca="1">ROUND(FV('[1]Базис, экономия'!$W$3,1+INT(YEARFRAC('[1]Базис, экономия'!$BO$2,A69)/0.5),0,-'[1]Базис, экономия'!$T$3,0)*INDEX('[1]Базис, экономия'!$BO$3:$BZ$28,MATCH(MID(CELL("имяфайла",A68),SEARCH("]",CELL("имяфайла",A68))+1,20),'[1]Базис, экономия'!$B$3:$B$28,),MONTH(A69)),2)</f>
        <v>22759.47</v>
      </c>
      <c r="C69" s="88">
        <f t="shared" ca="1" si="3"/>
        <v>676802.72</v>
      </c>
      <c r="J69" s="86">
        <f t="shared" ref="J69:J96" ca="1" si="7">EOMONTH(J68,1)</f>
        <v>44895</v>
      </c>
      <c r="K69" s="87">
        <f ca="1">ROUND(FV('Базис, экономия'!$M$3,1+INT(YEARFRAC('Базис, экономия'!$BB$2,J69)/0.5),0,-'Базис, экономия'!$K$3,0)*INDEX('Базис, экономия'!$BB$3:$BM$28,MATCH(MID(CELL("имяфайла",J68),SEARCH("]",CELL("имяфайла",J68))+1,20),'Базис, экономия'!$B$3:$B$28,),MONTH(J69)),2)</f>
        <v>22759.47</v>
      </c>
      <c r="L69" s="89">
        <f t="shared" ca="1" si="4"/>
        <v>676802.72</v>
      </c>
      <c r="M69" s="86">
        <f t="shared" ref="M69:M96" ca="1" si="8">EOMONTH(M68,1)</f>
        <v>44865</v>
      </c>
      <c r="N69" s="87">
        <f ca="1">ROUND(FV('Базис, экономия'!$M$3,1+INT(YEARFRAC('Базис, экономия'!$BB$2,J69)/0.5),0,-'Базис, экономия'!$L$3,0)*INDEX('Базис, экономия'!$AP$3:$BA$28,MATCH(MID(CELL("имяфайла",J68),SEARCH("]",CELL("имяфайла",J68))+1,20),'Базис, экономия'!$B$3:$B$28,),MONTH(J69)),2)</f>
        <v>116.87</v>
      </c>
      <c r="O69" s="90">
        <f t="shared" ca="1" si="5"/>
        <v>39695.030000000013</v>
      </c>
    </row>
    <row r="70" spans="1:15" x14ac:dyDescent="0.25">
      <c r="A70" s="86">
        <f t="shared" ca="1" si="6"/>
        <v>44926</v>
      </c>
      <c r="B70" s="87">
        <f ca="1">ROUND(FV('[1]Базис, экономия'!$W$3,1+INT(YEARFRAC('[1]Базис, экономия'!$BO$2,A70)/0.5),0,-'[1]Базис, экономия'!$T$3,0)*INDEX('[1]Базис, экономия'!$BO$3:$BZ$28,MATCH(MID(CELL("имяфайла",A69),SEARCH("]",CELL("имяфайла",A69))+1,20),'[1]Базис, экономия'!$B$3:$B$28,),MONTH(A70)),2)</f>
        <v>28244.12</v>
      </c>
      <c r="C70" s="88">
        <f t="shared" ca="1" si="3"/>
        <v>705046.84</v>
      </c>
      <c r="J70" s="86">
        <f t="shared" ca="1" si="7"/>
        <v>44926</v>
      </c>
      <c r="K70" s="87">
        <f ca="1">ROUND(FV('Базис, экономия'!$M$3,1+INT(YEARFRAC('Базис, экономия'!$BB$2,J70)/0.5),0,-'Базис, экономия'!$K$3,0)*INDEX('Базис, экономия'!$BB$3:$BM$28,MATCH(MID(CELL("имяфайла",J69),SEARCH("]",CELL("имяфайла",J69))+1,20),'Базис, экономия'!$B$3:$B$28,),MONTH(J70)),2)</f>
        <v>28244.12</v>
      </c>
      <c r="L70" s="89">
        <f t="shared" ca="1" si="4"/>
        <v>705046.84</v>
      </c>
      <c r="M70" s="86">
        <f t="shared" ca="1" si="8"/>
        <v>44895</v>
      </c>
      <c r="N70" s="87">
        <f ca="1">ROUND(FV('Базис, экономия'!$M$3,1+INT(YEARFRAC('Базис, экономия'!$BB$2,J70)/0.5),0,-'Базис, экономия'!$L$3,0)*INDEX('Базис, экономия'!$AP$3:$BA$28,MATCH(MID(CELL("имяфайла",J69),SEARCH("]",CELL("имяфайла",J69))+1,20),'Базис, экономия'!$B$3:$B$28,),MONTH(J70)),2)</f>
        <v>805.53</v>
      </c>
      <c r="O70" s="90">
        <f t="shared" ca="1" si="5"/>
        <v>40500.560000000012</v>
      </c>
    </row>
    <row r="71" spans="1:15" x14ac:dyDescent="0.25">
      <c r="A71" s="86">
        <f t="shared" ca="1" si="6"/>
        <v>44957</v>
      </c>
      <c r="B71" s="87">
        <f ca="1">ROUND(FV('[1]Базис, экономия'!$W$3,1+INT(YEARFRAC('[1]Базис, экономия'!$BO$2,A71)/0.5),0,-'[1]Базис, экономия'!$T$3,0)*INDEX('[1]Базис, экономия'!$BO$3:$BZ$28,MATCH(MID(CELL("имяфайла",A70),SEARCH("]",CELL("имяфайла",A70))+1,20),'[1]Базис, экономия'!$B$3:$B$28,),MONTH(A71)),2)</f>
        <v>24464.97</v>
      </c>
      <c r="C71" s="88">
        <f t="shared" ca="1" si="3"/>
        <v>729511.80999999994</v>
      </c>
      <c r="J71" s="86">
        <f t="shared" ca="1" si="7"/>
        <v>44957</v>
      </c>
      <c r="K71" s="87">
        <f ca="1">ROUND(FV('Базис, экономия'!$M$3,1+INT(YEARFRAC('Базис, экономия'!$BB$2,J71)/0.5),0,-'Базис, экономия'!$K$3,0)*INDEX('Базис, экономия'!$BB$3:$BM$28,MATCH(MID(CELL("имяфайла",J70),SEARCH("]",CELL("имяфайла",J70))+1,20),'Базис, экономия'!$B$3:$B$28,),MONTH(J71)),2)</f>
        <v>24464.97</v>
      </c>
      <c r="L71" s="89">
        <f t="shared" ca="1" si="4"/>
        <v>729511.80999999994</v>
      </c>
      <c r="M71" s="86">
        <f t="shared" ca="1" si="8"/>
        <v>44926</v>
      </c>
      <c r="N71" s="87">
        <f ca="1">ROUND(FV('Базис, экономия'!$M$3,1+INT(YEARFRAC('Базис, экономия'!$BB$2,J71)/0.5),0,-'Базис, экономия'!$L$3,0)*INDEX('Базис, экономия'!$AP$3:$BA$28,MATCH(MID(CELL("имяфайла",J70),SEARCH("]",CELL("имяфайла",J70))+1,20),'Базис, экономия'!$B$3:$B$28,),MONTH(J71)),2)</f>
        <v>1327.79</v>
      </c>
      <c r="O71" s="90">
        <f t="shared" ca="1" si="5"/>
        <v>41828.350000000013</v>
      </c>
    </row>
    <row r="72" spans="1:15" x14ac:dyDescent="0.25">
      <c r="A72" s="86">
        <f t="shared" ca="1" si="6"/>
        <v>44985</v>
      </c>
      <c r="B72" s="87">
        <f ca="1">ROUND(FV('[1]Базис, экономия'!$W$3,1+INT(YEARFRAC('[1]Базис, экономия'!$BO$2,A72)/0.5),0,-'[1]Базис, экономия'!$T$3,0)*INDEX('[1]Базис, экономия'!$BO$3:$BZ$28,MATCH(MID(CELL("имяфайла",A71),SEARCH("]",CELL("имяфайла",A71))+1,20),'[1]Базис, экономия'!$B$3:$B$28,),MONTH(A72)),2)</f>
        <v>9587.09</v>
      </c>
      <c r="C72" s="88">
        <f t="shared" ca="1" si="3"/>
        <v>739098.89999999991</v>
      </c>
      <c r="J72" s="86">
        <f t="shared" ca="1" si="7"/>
        <v>44985</v>
      </c>
      <c r="K72" s="87">
        <f ca="1">ROUND(FV('Базис, экономия'!$M$3,1+INT(YEARFRAC('Базис, экономия'!$BB$2,J72)/0.5),0,-'Базис, экономия'!$K$3,0)*INDEX('Базис, экономия'!$BB$3:$BM$28,MATCH(MID(CELL("имяфайла",J71),SEARCH("]",CELL("имяфайла",J71))+1,20),'Базис, экономия'!$B$3:$B$28,),MONTH(J72)),2)</f>
        <v>9587.09</v>
      </c>
      <c r="L72" s="89">
        <f t="shared" ca="1" si="4"/>
        <v>739098.89999999991</v>
      </c>
      <c r="M72" s="86">
        <f t="shared" ca="1" si="8"/>
        <v>44957</v>
      </c>
      <c r="N72" s="87">
        <f ca="1">ROUND(FV('Базис, экономия'!$M$3,1+INT(YEARFRAC('Базис, экономия'!$BB$2,J72)/0.5),0,-'Базис, экономия'!$L$3,0)*INDEX('Базис, экономия'!$AP$3:$BA$28,MATCH(MID(CELL("имяфайла",J71),SEARCH("]",CELL("имяфайла",J71))+1,20),'Базис, экономия'!$B$3:$B$28,),MONTH(J72)),2)</f>
        <v>1314.51</v>
      </c>
      <c r="O72" s="90">
        <f t="shared" ca="1" si="5"/>
        <v>43142.860000000015</v>
      </c>
    </row>
    <row r="73" spans="1:15" x14ac:dyDescent="0.25">
      <c r="A73" s="86">
        <f t="shared" ca="1" si="6"/>
        <v>45016</v>
      </c>
      <c r="B73" s="87">
        <f ca="1">ROUND(FV('[1]Базис, экономия'!$W$3,1+INT(YEARFRAC('[1]Базис, экономия'!$BO$2,A73)/0.5),0,-'[1]Базис, экономия'!$T$3,0)*INDEX('[1]Базис, экономия'!$BO$3:$BZ$28,MATCH(MID(CELL("имяфайла",A72),SEARCH("]",CELL("имяфайла",A72))+1,20),'[1]Базис, экономия'!$B$3:$B$28,),MONTH(A73)),2)</f>
        <v>11894.35</v>
      </c>
      <c r="C73" s="88">
        <f t="shared" ref="C73:C96" ca="1" si="9">B73+C72</f>
        <v>750993.24999999988</v>
      </c>
      <c r="J73" s="86">
        <f t="shared" ca="1" si="7"/>
        <v>45016</v>
      </c>
      <c r="K73" s="87">
        <f ca="1">ROUND(FV('Базис, экономия'!$M$3,1+INT(YEARFRAC('Базис, экономия'!$BB$2,J73)/0.5),0,-'Базис, экономия'!$K$3,0)*INDEX('Базис, экономия'!$BB$3:$BM$28,MATCH(MID(CELL("имяфайла",J72),SEARCH("]",CELL("имяфайла",J72))+1,20),'Базис, экономия'!$B$3:$B$28,),MONTH(J73)),2)</f>
        <v>11894.35</v>
      </c>
      <c r="L73" s="89">
        <f t="shared" ref="L73:L96" ca="1" si="10">K73+L72</f>
        <v>750993.24999999988</v>
      </c>
      <c r="M73" s="86">
        <f t="shared" ca="1" si="8"/>
        <v>44985</v>
      </c>
      <c r="N73" s="87">
        <f ca="1">ROUND(FV('Базис, экономия'!$M$3,1+INT(YEARFRAC('Базис, экономия'!$BB$2,J73)/0.5),0,-'Базис, экономия'!$L$3,0)*INDEX('Базис, экономия'!$AP$3:$BA$28,MATCH(MID(CELL("имяфайла",J72),SEARCH("]",CELL("имяфайла",J72))+1,20),'Базис, экономия'!$B$3:$B$28,),MONTH(J73)),2)</f>
        <v>1239.27</v>
      </c>
      <c r="O73" s="90">
        <f t="shared" ref="O73:O96" ca="1" si="11">N73+O72</f>
        <v>44382.130000000012</v>
      </c>
    </row>
    <row r="74" spans="1:15" x14ac:dyDescent="0.25">
      <c r="A74" s="86">
        <f t="shared" ca="1" si="6"/>
        <v>45046</v>
      </c>
      <c r="B74" s="87">
        <f ca="1">ROUND(FV('[1]Базис, экономия'!$W$3,1+INT(YEARFRAC('[1]Базис, экономия'!$BO$2,A74)/0.5),0,-'[1]Базис, экономия'!$T$3,0)*INDEX('[1]Базис, экономия'!$BO$3:$BZ$28,MATCH(MID(CELL("имяфайла",A73),SEARCH("]",CELL("имяфайла",A73))+1,20),'[1]Базис, экономия'!$B$3:$B$28,),MONTH(A74)),2)</f>
        <v>14738.65</v>
      </c>
      <c r="C74" s="88">
        <f t="shared" ca="1" si="9"/>
        <v>765731.89999999991</v>
      </c>
      <c r="J74" s="86">
        <f t="shared" ca="1" si="7"/>
        <v>45046</v>
      </c>
      <c r="K74" s="87">
        <f ca="1">ROUND(FV('Базис, экономия'!$M$3,1+INT(YEARFRAC('Базис, экономия'!$BB$2,J74)/0.5),0,-'Базис, экономия'!$K$3,0)*INDEX('Базис, экономия'!$BB$3:$BM$28,MATCH(MID(CELL("имяфайла",J73),SEARCH("]",CELL("имяфайла",J73))+1,20),'Базис, экономия'!$B$3:$B$28,),MONTH(J74)),2)</f>
        <v>14738.65</v>
      </c>
      <c r="L74" s="89">
        <f t="shared" ca="1" si="10"/>
        <v>765731.89999999991</v>
      </c>
      <c r="M74" s="86">
        <f t="shared" ca="1" si="8"/>
        <v>45016</v>
      </c>
      <c r="N74" s="87">
        <f ca="1">ROUND(FV('Базис, экономия'!$M$3,1+INT(YEARFRAC('Базис, экономия'!$BB$2,J74)/0.5),0,-'Базис, экономия'!$L$3,0)*INDEX('Базис, экономия'!$AP$3:$BA$28,MATCH(MID(CELL("имяфайла",J73),SEARCH("]",CELL("имяфайла",J73))+1,20),'Базис, экономия'!$B$3:$B$28,),MONTH(J74)),2)</f>
        <v>1106.49</v>
      </c>
      <c r="O74" s="90">
        <f t="shared" ca="1" si="11"/>
        <v>45488.62000000001</v>
      </c>
    </row>
    <row r="75" spans="1:15" x14ac:dyDescent="0.25">
      <c r="A75" s="86">
        <f t="shared" ca="1" si="6"/>
        <v>45077</v>
      </c>
      <c r="B75" s="87">
        <f ca="1">ROUND(FV('[1]Базис, экономия'!$W$3,1+INT(YEARFRAC('[1]Базис, экономия'!$BO$2,A75)/0.5),0,-'[1]Базис, экономия'!$T$3,0)*INDEX('[1]Базис, экономия'!$BO$3:$BZ$28,MATCH(MID(CELL("имяфайла",A74),SEARCH("]",CELL("имяфайла",A74))+1,20),'[1]Базис, экономия'!$B$3:$B$28,),MONTH(A75)),2)</f>
        <v>0</v>
      </c>
      <c r="C75" s="88">
        <f t="shared" ca="1" si="9"/>
        <v>765731.89999999991</v>
      </c>
      <c r="J75" s="86">
        <f t="shared" ca="1" si="7"/>
        <v>45077</v>
      </c>
      <c r="K75" s="87">
        <f ca="1">ROUND(FV('Базис, экономия'!$M$3,1+INT(YEARFRAC('Базис, экономия'!$BB$2,J75)/0.5),0,-'Базис, экономия'!$K$3,0)*INDEX('Базис, экономия'!$BB$3:$BM$28,MATCH(MID(CELL("имяфайла",J74),SEARCH("]",CELL("имяфайла",J74))+1,20),'Базис, экономия'!$B$3:$B$28,),MONTH(J75)),2)</f>
        <v>0</v>
      </c>
      <c r="L75" s="89">
        <f t="shared" ca="1" si="10"/>
        <v>765731.89999999991</v>
      </c>
      <c r="M75" s="86">
        <f t="shared" ca="1" si="8"/>
        <v>45046</v>
      </c>
      <c r="N75" s="87">
        <f ca="1">ROUND(FV('Базис, экономия'!$M$3,1+INT(YEARFRAC('Базис, экономия'!$BB$2,J75)/0.5),0,-'Базис, экономия'!$L$3,0)*INDEX('Базис, экономия'!$AP$3:$BA$28,MATCH(MID(CELL("имяфайла",J74),SEARCH("]",CELL("имяфайла",J74))+1,20),'Базис, экономия'!$B$3:$B$28,),MONTH(J75)),2)</f>
        <v>663.9</v>
      </c>
      <c r="O75" s="90">
        <f t="shared" ca="1" si="11"/>
        <v>46152.520000000011</v>
      </c>
    </row>
    <row r="76" spans="1:15" x14ac:dyDescent="0.25">
      <c r="A76" s="86">
        <f t="shared" ca="1" si="6"/>
        <v>45107</v>
      </c>
      <c r="B76" s="87">
        <f ca="1">ROUND(FV('[1]Базис, экономия'!$W$3,1+INT(YEARFRAC('[1]Базис, экономия'!$BO$2,A76)/0.5),0,-'[1]Базис, экономия'!$T$3,0)*INDEX('[1]Базис, экономия'!$BO$3:$BZ$28,MATCH(MID(CELL("имяфайла",A75),SEARCH("]",CELL("имяфайла",A75))+1,20),'[1]Базис, экономия'!$B$3:$B$28,),MONTH(A76)),2)</f>
        <v>0</v>
      </c>
      <c r="C76" s="88">
        <f t="shared" ca="1" si="9"/>
        <v>765731.89999999991</v>
      </c>
      <c r="J76" s="86">
        <f t="shared" ca="1" si="7"/>
        <v>45107</v>
      </c>
      <c r="K76" s="87">
        <f ca="1">ROUND(FV('Базис, экономия'!$M$3,1+INT(YEARFRAC('Базис, экономия'!$BB$2,J76)/0.5),0,-'Базис, экономия'!$K$3,0)*INDEX('Базис, экономия'!$BB$3:$BM$28,MATCH(MID(CELL("имяфайла",J75),SEARCH("]",CELL("имяфайла",J75))+1,20),'Базис, экономия'!$B$3:$B$28,),MONTH(J76)),2)</f>
        <v>0</v>
      </c>
      <c r="L76" s="89">
        <f t="shared" ca="1" si="10"/>
        <v>765731.89999999991</v>
      </c>
      <c r="M76" s="86">
        <f t="shared" ca="1" si="8"/>
        <v>45077</v>
      </c>
      <c r="N76" s="87">
        <f ca="1">ROUND(FV('Базис, экономия'!$M$3,1+INT(YEARFRAC('Базис, экономия'!$BB$2,J76)/0.5),0,-'Базис, экономия'!$L$3,0)*INDEX('Базис, экономия'!$AP$3:$BA$28,MATCH(MID(CELL("имяфайла",J75),SEARCH("]",CELL("имяфайла",J75))+1,20),'Базис, экономия'!$B$3:$B$28,),MONTH(J76)),2)</f>
        <v>442.6</v>
      </c>
      <c r="O76" s="90">
        <f t="shared" ca="1" si="11"/>
        <v>46595.12000000001</v>
      </c>
    </row>
    <row r="77" spans="1:15" x14ac:dyDescent="0.25">
      <c r="A77" s="86">
        <f t="shared" ca="1" si="6"/>
        <v>45138</v>
      </c>
      <c r="B77" s="87">
        <f ca="1">ROUND(FV('[1]Базис, экономия'!$W$3,1+INT(YEARFRAC('[1]Базис, экономия'!$BO$2,A77)/0.5),0,-'[1]Базис, экономия'!$T$3,0)*INDEX('[1]Базис, экономия'!$BO$3:$BZ$28,MATCH(MID(CELL("имяфайла",A76),SEARCH("]",CELL("имяфайла",A76))+1,20),'[1]Базис, экономия'!$B$3:$B$28,),MONTH(A77)),2)</f>
        <v>0</v>
      </c>
      <c r="C77" s="88">
        <f t="shared" ca="1" si="9"/>
        <v>765731.89999999991</v>
      </c>
      <c r="J77" s="86">
        <f t="shared" ca="1" si="7"/>
        <v>45138</v>
      </c>
      <c r="K77" s="87">
        <f ca="1">ROUND(FV('Базис, экономия'!$M$3,1+INT(YEARFRAC('Базис, экономия'!$BB$2,J77)/0.5),0,-'Базис, экономия'!$K$3,0)*INDEX('Базис, экономия'!$BB$3:$BM$28,MATCH(MID(CELL("имяфайла",J76),SEARCH("]",CELL("имяфайла",J76))+1,20),'Базис, экономия'!$B$3:$B$28,),MONTH(J77)),2)</f>
        <v>0</v>
      </c>
      <c r="L77" s="89">
        <f t="shared" ca="1" si="10"/>
        <v>765731.89999999991</v>
      </c>
      <c r="M77" s="86">
        <f t="shared" ca="1" si="8"/>
        <v>45107</v>
      </c>
      <c r="N77" s="87">
        <f ca="1">ROUND(FV('Базис, экономия'!$M$3,1+INT(YEARFRAC('Базис, экономия'!$BB$2,J77)/0.5),0,-'Базис, экономия'!$L$3,0)*INDEX('Базис, экономия'!$AP$3:$BA$28,MATCH(MID(CELL("имяфайла",J76),SEARCH("]",CELL("имяфайла",J76))+1,20),'Базис, экономия'!$B$3:$B$28,),MONTH(J77)),2)</f>
        <v>226.28</v>
      </c>
      <c r="O77" s="90">
        <f t="shared" ca="1" si="11"/>
        <v>46821.400000000009</v>
      </c>
    </row>
    <row r="78" spans="1:15" x14ac:dyDescent="0.25">
      <c r="A78" s="86">
        <f t="shared" ca="1" si="6"/>
        <v>45169</v>
      </c>
      <c r="B78" s="87">
        <f ca="1">ROUND(FV('[1]Базис, экономия'!$W$3,1+INT(YEARFRAC('[1]Базис, экономия'!$BO$2,A78)/0.5),0,-'[1]Базис, экономия'!$T$3,0)*INDEX('[1]Базис, экономия'!$BO$3:$BZ$28,MATCH(MID(CELL("имяфайла",A77),SEARCH("]",CELL("имяфайла",A77))+1,20),'[1]Базис, экономия'!$B$3:$B$28,),MONTH(A78)),2)</f>
        <v>0</v>
      </c>
      <c r="C78" s="88">
        <f t="shared" ca="1" si="9"/>
        <v>765731.89999999991</v>
      </c>
      <c r="J78" s="86">
        <f t="shared" ca="1" si="7"/>
        <v>45169</v>
      </c>
      <c r="K78" s="87">
        <f ca="1">ROUND(FV('Базис, экономия'!$M$3,1+INT(YEARFRAC('Базис, экономия'!$BB$2,J78)/0.5),0,-'Базис, экономия'!$K$3,0)*INDEX('Базис, экономия'!$BB$3:$BM$28,MATCH(MID(CELL("имяфайла",J77),SEARCH("]",CELL("имяфайла",J77))+1,20),'Базис, экономия'!$B$3:$B$28,),MONTH(J78)),2)</f>
        <v>0</v>
      </c>
      <c r="L78" s="89">
        <f t="shared" ca="1" si="10"/>
        <v>765731.89999999991</v>
      </c>
      <c r="M78" s="86">
        <f t="shared" ca="1" si="8"/>
        <v>45138</v>
      </c>
      <c r="N78" s="87">
        <f ca="1">ROUND(FV('Базис, экономия'!$M$3,1+INT(YEARFRAC('Базис, экономия'!$BB$2,J78)/0.5),0,-'Базис, экономия'!$L$3,0)*INDEX('Базис, экономия'!$AP$3:$BA$28,MATCH(MID(CELL("имяфайла",J77),SEARCH("]",CELL("имяфайла",J77))+1,20),'Базис, экономия'!$B$3:$B$28,),MONTH(J78)),2)</f>
        <v>316.79000000000002</v>
      </c>
      <c r="O78" s="90">
        <f t="shared" ca="1" si="11"/>
        <v>47138.19000000001</v>
      </c>
    </row>
    <row r="79" spans="1:15" x14ac:dyDescent="0.25">
      <c r="A79" s="86">
        <f t="shared" ca="1" si="6"/>
        <v>45199</v>
      </c>
      <c r="B79" s="87">
        <f ca="1">ROUND(FV('[1]Базис, экономия'!$W$3,1+INT(YEARFRAC('[1]Базис, экономия'!$BO$2,A79)/0.5),0,-'[1]Базис, экономия'!$T$3,0)*INDEX('[1]Базис, экономия'!$BO$3:$BZ$28,MATCH(MID(CELL("имяфайла",A78),SEARCH("]",CELL("имяфайла",A78))+1,20),'[1]Базис, экономия'!$B$3:$B$28,),MONTH(A79)),2)</f>
        <v>1830.4</v>
      </c>
      <c r="C79" s="88">
        <f t="shared" ca="1" si="9"/>
        <v>767562.29999999993</v>
      </c>
      <c r="J79" s="86">
        <f t="shared" ca="1" si="7"/>
        <v>45199</v>
      </c>
      <c r="K79" s="87">
        <f ca="1">ROUND(FV('Базис, экономия'!$M$3,1+INT(YEARFRAC('Базис, экономия'!$BB$2,J79)/0.5),0,-'Базис, экономия'!$K$3,0)*INDEX('Базис, экономия'!$BB$3:$BM$28,MATCH(MID(CELL("имяфайла",J78),SEARCH("]",CELL("имяфайла",J78))+1,20),'Базис, экономия'!$B$3:$B$28,),MONTH(J79)),2)</f>
        <v>1830.4</v>
      </c>
      <c r="L79" s="89">
        <f t="shared" ca="1" si="10"/>
        <v>767562.29999999993</v>
      </c>
      <c r="M79" s="86">
        <f t="shared" ca="1" si="8"/>
        <v>45169</v>
      </c>
      <c r="N79" s="87">
        <f ca="1">ROUND(FV('Базис, экономия'!$M$3,1+INT(YEARFRAC('Базис, экономия'!$BB$2,J79)/0.5),0,-'Базис, экономия'!$L$3,0)*INDEX('Базис, экономия'!$AP$3:$BA$28,MATCH(MID(CELL("имяфайла",J78),SEARCH("]",CELL("имяфайла",J78))+1,20),'Базис, экономия'!$B$3:$B$28,),MONTH(J79)),2)</f>
        <v>678.83</v>
      </c>
      <c r="O79" s="90">
        <f t="shared" ca="1" si="11"/>
        <v>47817.020000000011</v>
      </c>
    </row>
    <row r="80" spans="1:15" x14ac:dyDescent="0.25">
      <c r="A80" s="86">
        <f t="shared" ca="1" si="6"/>
        <v>45230</v>
      </c>
      <c r="B80" s="87">
        <f ca="1">ROUND(FV('[1]Базис, экономия'!$W$3,1+INT(YEARFRAC('[1]Базис, экономия'!$BO$2,A80)/0.5),0,-'[1]Базис, экономия'!$T$3,0)*INDEX('[1]Базис, экономия'!$BO$3:$BZ$28,MATCH(MID(CELL("имяфайла",A79),SEARCH("]",CELL("имяфайла",A79))+1,20),'[1]Базис, экономия'!$B$3:$B$28,),MONTH(A80)),2)</f>
        <v>30099.87</v>
      </c>
      <c r="C80" s="88">
        <f t="shared" ca="1" si="9"/>
        <v>797662.16999999993</v>
      </c>
      <c r="J80" s="86">
        <f t="shared" ca="1" si="7"/>
        <v>45230</v>
      </c>
      <c r="K80" s="87">
        <f ca="1">ROUND(FV('Базис, экономия'!$M$3,1+INT(YEARFRAC('Базис, экономия'!$BB$2,J80)/0.5),0,-'Базис, экономия'!$K$3,0)*INDEX('Базис, экономия'!$BB$3:$BM$28,MATCH(MID(CELL("имяфайла",J79),SEARCH("]",CELL("имяфайла",J79))+1,20),'Базис, экономия'!$B$3:$B$28,),MONTH(J80)),2)</f>
        <v>30099.87</v>
      </c>
      <c r="L80" s="89">
        <f t="shared" ca="1" si="10"/>
        <v>797662.16999999993</v>
      </c>
      <c r="M80" s="86">
        <f t="shared" ca="1" si="8"/>
        <v>45199</v>
      </c>
      <c r="N80" s="87">
        <f ca="1">ROUND(FV('Базис, экономия'!$M$3,1+INT(YEARFRAC('Базис, экономия'!$BB$2,J80)/0.5),0,-'Базис, экономия'!$L$3,0)*INDEX('Базис, экономия'!$AP$3:$BA$28,MATCH(MID(CELL("имяфайла",J79),SEARCH("]",CELL("имяфайла",J79))+1,20),'Базис, экономия'!$B$3:$B$28,),MONTH(J80)),2)</f>
        <v>325.83999999999997</v>
      </c>
      <c r="O80" s="90">
        <f t="shared" ca="1" si="11"/>
        <v>48142.860000000008</v>
      </c>
    </row>
    <row r="81" spans="1:15" x14ac:dyDescent="0.25">
      <c r="A81" s="86">
        <f t="shared" ca="1" si="6"/>
        <v>45260</v>
      </c>
      <c r="B81" s="87">
        <f ca="1">ROUND(FV('[1]Базис, экономия'!$W$3,1+INT(YEARFRAC('[1]Базис, экономия'!$BO$2,A81)/0.5),0,-'[1]Базис, экономия'!$T$3,0)*INDEX('[1]Базис, экономия'!$BO$3:$BZ$28,MATCH(MID(CELL("имяфайла",A80),SEARCH("]",CELL("имяфайла",A80))+1,20),'[1]Базис, экономия'!$B$3:$B$28,),MONTH(A81)),2)</f>
        <v>23795.17</v>
      </c>
      <c r="C81" s="88">
        <f t="shared" ca="1" si="9"/>
        <v>821457.34</v>
      </c>
      <c r="J81" s="86">
        <f t="shared" ca="1" si="7"/>
        <v>45260</v>
      </c>
      <c r="K81" s="87">
        <f ca="1">ROUND(FV('Базис, экономия'!$M$3,1+INT(YEARFRAC('Базис, экономия'!$BB$2,J81)/0.5),0,-'Базис, экономия'!$K$3,0)*INDEX('Базис, экономия'!$BB$3:$BM$28,MATCH(MID(CELL("имяфайла",J80),SEARCH("]",CELL("имяфайла",J80))+1,20),'Базис, экономия'!$B$3:$B$28,),MONTH(J81)),2)</f>
        <v>23795.17</v>
      </c>
      <c r="L81" s="89">
        <f t="shared" ca="1" si="10"/>
        <v>821457.34</v>
      </c>
      <c r="M81" s="86">
        <f t="shared" ca="1" si="8"/>
        <v>45230</v>
      </c>
      <c r="N81" s="87">
        <f ca="1">ROUND(FV('Базис, экономия'!$M$3,1+INT(YEARFRAC('Базис, экономия'!$BB$2,J81)/0.5),0,-'Базис, экономия'!$L$3,0)*INDEX('Базис, экономия'!$AP$3:$BA$28,MATCH(MID(CELL("имяфайла",J80),SEARCH("]",CELL("имяфайла",J80))+1,20),'Базис, экономия'!$B$3:$B$28,),MONTH(J81)),2)</f>
        <v>122.19</v>
      </c>
      <c r="O81" s="90">
        <f t="shared" ca="1" si="11"/>
        <v>48265.05000000001</v>
      </c>
    </row>
    <row r="82" spans="1:15" x14ac:dyDescent="0.25">
      <c r="A82" s="86">
        <f t="shared" ca="1" si="6"/>
        <v>45291</v>
      </c>
      <c r="B82" s="87">
        <f ca="1">ROUND(FV('[1]Базис, экономия'!$W$3,1+INT(YEARFRAC('[1]Базис, экономия'!$BO$2,A82)/0.5),0,-'[1]Базис, экономия'!$T$3,0)*INDEX('[1]Базис, экономия'!$BO$3:$BZ$28,MATCH(MID(CELL("имяфайла",A81),SEARCH("]",CELL("имяфайла",A81))+1,20),'[1]Базис, экономия'!$B$3:$B$28,),MONTH(A82)),2)</f>
        <v>29529.4</v>
      </c>
      <c r="C82" s="88">
        <f t="shared" ca="1" si="9"/>
        <v>850986.74</v>
      </c>
      <c r="J82" s="86">
        <f t="shared" ca="1" si="7"/>
        <v>45291</v>
      </c>
      <c r="K82" s="87">
        <f ca="1">ROUND(FV('Базис, экономия'!$M$3,1+INT(YEARFRAC('Базис, экономия'!$BB$2,J82)/0.5),0,-'Базис, экономия'!$K$3,0)*INDEX('Базис, экономия'!$BB$3:$BM$28,MATCH(MID(CELL("имяфайла",J81),SEARCH("]",CELL("имяфайла",J81))+1,20),'Базис, экономия'!$B$3:$B$28,),MONTH(J82)),2)</f>
        <v>29529.4</v>
      </c>
      <c r="L82" s="89">
        <f t="shared" ca="1" si="10"/>
        <v>850986.74</v>
      </c>
      <c r="M82" s="86">
        <f t="shared" ca="1" si="8"/>
        <v>45260</v>
      </c>
      <c r="N82" s="87">
        <f ca="1">ROUND(FV('Базис, экономия'!$M$3,1+INT(YEARFRAC('Базис, экономия'!$BB$2,J82)/0.5),0,-'Базис, экономия'!$L$3,0)*INDEX('Базис, экономия'!$AP$3:$BA$28,MATCH(MID(CELL("имяфайла",J81),SEARCH("]",CELL("имяфайла",J81))+1,20),'Базис, экономия'!$B$3:$B$28,),MONTH(J82)),2)</f>
        <v>842.18</v>
      </c>
      <c r="O82" s="90">
        <f t="shared" ca="1" si="11"/>
        <v>49107.23000000001</v>
      </c>
    </row>
    <row r="83" spans="1:15" x14ac:dyDescent="0.25">
      <c r="A83" s="86">
        <f t="shared" ca="1" si="6"/>
        <v>45322</v>
      </c>
      <c r="B83" s="87">
        <f ca="1">ROUND(FV('[1]Базис, экономия'!$W$3,1+INT(YEARFRAC('[1]Базис, экономия'!$BO$2,A83)/0.5),0,-'[1]Базис, экономия'!$T$3,0)*INDEX('[1]Базис, экономия'!$BO$3:$BZ$28,MATCH(MID(CELL("имяфайла",A82),SEARCH("]",CELL("имяфайла",A82))+1,20),'[1]Базис, экономия'!$B$3:$B$28,),MONTH(A83)),2)</f>
        <v>25578.28</v>
      </c>
      <c r="C83" s="88">
        <f t="shared" ca="1" si="9"/>
        <v>876565.02</v>
      </c>
      <c r="J83" s="86">
        <f t="shared" ca="1" si="7"/>
        <v>45322</v>
      </c>
      <c r="K83" s="87">
        <f ca="1">ROUND(FV('Базис, экономия'!$M$3,1+INT(YEARFRAC('Базис, экономия'!$BB$2,J83)/0.5),0,-'Базис, экономия'!$K$3,0)*INDEX('Базис, экономия'!$BB$3:$BM$28,MATCH(MID(CELL("имяфайла",J82),SEARCH("]",CELL("имяфайла",J82))+1,20),'Базис, экономия'!$B$3:$B$28,),MONTH(J83)),2)</f>
        <v>25578.28</v>
      </c>
      <c r="L83" s="89">
        <f t="shared" ca="1" si="10"/>
        <v>876565.02</v>
      </c>
      <c r="M83" s="86">
        <f t="shared" ca="1" si="8"/>
        <v>45291</v>
      </c>
      <c r="N83" s="87">
        <f ca="1">ROUND(FV('Базис, экономия'!$M$3,1+INT(YEARFRAC('Базис, экономия'!$BB$2,J83)/0.5),0,-'Базис, экономия'!$L$3,0)*INDEX('Базис, экономия'!$AP$3:$BA$28,MATCH(MID(CELL("имяфайла",J82),SEARCH("]",CELL("имяфайла",J82))+1,20),'Базис, экономия'!$B$3:$B$28,),MONTH(J83)),2)</f>
        <v>1388.22</v>
      </c>
      <c r="O83" s="90">
        <f t="shared" ca="1" si="11"/>
        <v>50495.450000000012</v>
      </c>
    </row>
    <row r="84" spans="1:15" x14ac:dyDescent="0.25">
      <c r="A84" s="86">
        <f t="shared" ca="1" si="6"/>
        <v>45351</v>
      </c>
      <c r="B84" s="87">
        <f ca="1">ROUND(FV('[1]Базис, экономия'!$W$3,1+INT(YEARFRAC('[1]Базис, экономия'!$BO$2,A84)/0.5),0,-'[1]Базис, экономия'!$T$3,0)*INDEX('[1]Базис, экономия'!$BO$3:$BZ$28,MATCH(MID(CELL("имяфайла",A83),SEARCH("]",CELL("имяфайла",A83))+1,20),'[1]Базис, экономия'!$B$3:$B$28,),MONTH(A84)),2)</f>
        <v>10023.36</v>
      </c>
      <c r="C84" s="88">
        <f t="shared" ca="1" si="9"/>
        <v>886588.38</v>
      </c>
      <c r="J84" s="86">
        <f t="shared" ca="1" si="7"/>
        <v>45351</v>
      </c>
      <c r="K84" s="87">
        <f ca="1">ROUND(FV('Базис, экономия'!$M$3,1+INT(YEARFRAC('Базис, экономия'!$BB$2,J84)/0.5),0,-'Базис, экономия'!$K$3,0)*INDEX('Базис, экономия'!$BB$3:$BM$28,MATCH(MID(CELL("имяфайла",J83),SEARCH("]",CELL("имяфайла",J83))+1,20),'Базис, экономия'!$B$3:$B$28,),MONTH(J84)),2)</f>
        <v>10023.36</v>
      </c>
      <c r="L84" s="89">
        <f t="shared" ca="1" si="10"/>
        <v>886588.38</v>
      </c>
      <c r="M84" s="86">
        <f t="shared" ca="1" si="8"/>
        <v>45322</v>
      </c>
      <c r="N84" s="87">
        <f ca="1">ROUND(FV('Базис, экономия'!$M$3,1+INT(YEARFRAC('Базис, экономия'!$BB$2,J84)/0.5),0,-'Базис, экономия'!$L$3,0)*INDEX('Базис, экономия'!$AP$3:$BA$28,MATCH(MID(CELL("имяфайла",J83),SEARCH("]",CELL("имяфайла",J83))+1,20),'Базис, экономия'!$B$3:$B$28,),MONTH(J84)),2)</f>
        <v>1374.33</v>
      </c>
      <c r="O84" s="90">
        <f t="shared" ca="1" si="11"/>
        <v>51869.780000000013</v>
      </c>
    </row>
    <row r="85" spans="1:15" x14ac:dyDescent="0.25">
      <c r="A85" s="86">
        <f t="shared" ca="1" si="6"/>
        <v>45382</v>
      </c>
      <c r="B85" s="87">
        <f ca="1">ROUND(FV('[1]Базис, экономия'!$W$3,1+INT(YEARFRAC('[1]Базис, экономия'!$BO$2,A85)/0.5),0,-'[1]Базис, экономия'!$T$3,0)*INDEX('[1]Базис, экономия'!$BO$3:$BZ$28,MATCH(MID(CELL("имяфайла",A84),SEARCH("]",CELL("имяфайла",A84))+1,20),'[1]Базис, экономия'!$B$3:$B$28,),MONTH(A85)),2)</f>
        <v>12435.62</v>
      </c>
      <c r="C85" s="88">
        <f t="shared" ca="1" si="9"/>
        <v>899024</v>
      </c>
      <c r="J85" s="86">
        <f t="shared" ca="1" si="7"/>
        <v>45382</v>
      </c>
      <c r="K85" s="87">
        <f ca="1">ROUND(FV('Базис, экономия'!$M$3,1+INT(YEARFRAC('Базис, экономия'!$BB$2,J85)/0.5),0,-'Базис, экономия'!$K$3,0)*INDEX('Базис, экономия'!$BB$3:$BM$28,MATCH(MID(CELL("имяфайла",J84),SEARCH("]",CELL("имяфайла",J84))+1,20),'Базис, экономия'!$B$3:$B$28,),MONTH(J85)),2)</f>
        <v>12435.62</v>
      </c>
      <c r="L85" s="89">
        <f t="shared" ca="1" si="10"/>
        <v>899024</v>
      </c>
      <c r="M85" s="86">
        <f t="shared" ca="1" si="8"/>
        <v>45351</v>
      </c>
      <c r="N85" s="87">
        <f ca="1">ROUND(FV('Базис, экономия'!$M$3,1+INT(YEARFRAC('Базис, экономия'!$BB$2,J85)/0.5),0,-'Базис, экономия'!$L$3,0)*INDEX('Базис, экономия'!$AP$3:$BA$28,MATCH(MID(CELL("имяфайла",J84),SEARCH("]",CELL("имяфайла",J84))+1,20),'Базис, экономия'!$B$3:$B$28,),MONTH(J85)),2)</f>
        <v>1295.67</v>
      </c>
      <c r="O85" s="90">
        <f t="shared" ca="1" si="11"/>
        <v>53165.450000000012</v>
      </c>
    </row>
    <row r="86" spans="1:15" x14ac:dyDescent="0.25">
      <c r="A86" s="86">
        <f t="shared" ca="1" si="6"/>
        <v>45412</v>
      </c>
      <c r="B86" s="87">
        <f ca="1">ROUND(FV('[1]Базис, экономия'!$W$3,1+INT(YEARFRAC('[1]Базис, экономия'!$BO$2,A86)/0.5),0,-'[1]Базис, экономия'!$T$3,0)*INDEX('[1]Базис, экономия'!$BO$3:$BZ$28,MATCH(MID(CELL("имяфайла",A85),SEARCH("]",CELL("имяфайла",A85))+1,20),'[1]Базис, экономия'!$B$3:$B$28,),MONTH(A86)),2)</f>
        <v>15409.36</v>
      </c>
      <c r="C86" s="88">
        <f t="shared" ca="1" si="9"/>
        <v>914433.36</v>
      </c>
      <c r="J86" s="86">
        <f t="shared" ca="1" si="7"/>
        <v>45412</v>
      </c>
      <c r="K86" s="87">
        <f ca="1">ROUND(FV('Базис, экономия'!$M$3,1+INT(YEARFRAC('Базис, экономия'!$BB$2,J86)/0.5),0,-'Базис, экономия'!$K$3,0)*INDEX('Базис, экономия'!$BB$3:$BM$28,MATCH(MID(CELL("имяфайла",J85),SEARCH("]",CELL("имяфайла",J85))+1,20),'Базис, экономия'!$B$3:$B$28,),MONTH(J86)),2)</f>
        <v>15409.36</v>
      </c>
      <c r="L86" s="89">
        <f t="shared" ca="1" si="10"/>
        <v>914433.36</v>
      </c>
      <c r="M86" s="86">
        <f t="shared" ca="1" si="8"/>
        <v>45382</v>
      </c>
      <c r="N86" s="87">
        <f ca="1">ROUND(FV('Базис, экономия'!$M$3,1+INT(YEARFRAC('Базис, экономия'!$BB$2,J86)/0.5),0,-'Базис, экономия'!$L$3,0)*INDEX('Базис, экономия'!$AP$3:$BA$28,MATCH(MID(CELL("имяфайла",J85),SEARCH("]",CELL("имяфайла",J85))+1,20),'Базис, экономия'!$B$3:$B$28,),MONTH(J86)),2)</f>
        <v>1156.8499999999999</v>
      </c>
      <c r="O86" s="90">
        <f t="shared" ca="1" si="11"/>
        <v>54322.30000000001</v>
      </c>
    </row>
    <row r="87" spans="1:15" x14ac:dyDescent="0.25">
      <c r="A87" s="86">
        <f t="shared" ca="1" si="6"/>
        <v>45443</v>
      </c>
      <c r="B87" s="87">
        <f ca="1">ROUND(FV('[1]Базис, экономия'!$W$3,1+INT(YEARFRAC('[1]Базис, экономия'!$BO$2,A87)/0.5),0,-'[1]Базис, экономия'!$T$3,0)*INDEX('[1]Базис, экономия'!$BO$3:$BZ$28,MATCH(MID(CELL("имяфайла",A86),SEARCH("]",CELL("имяфайла",A86))+1,20),'[1]Базис, экономия'!$B$3:$B$28,),MONTH(A87)),2)</f>
        <v>0</v>
      </c>
      <c r="C87" s="88">
        <f t="shared" ca="1" si="9"/>
        <v>914433.36</v>
      </c>
      <c r="J87" s="86">
        <f t="shared" ca="1" si="7"/>
        <v>45443</v>
      </c>
      <c r="K87" s="87">
        <f ca="1">ROUND(FV('Базис, экономия'!$M$3,1+INT(YEARFRAC('Базис, экономия'!$BB$2,J87)/0.5),0,-'Базис, экономия'!$K$3,0)*INDEX('Базис, экономия'!$BB$3:$BM$28,MATCH(MID(CELL("имяфайла",J86),SEARCH("]",CELL("имяфайла",J86))+1,20),'Базис, экономия'!$B$3:$B$28,),MONTH(J87)),2)</f>
        <v>0</v>
      </c>
      <c r="L87" s="89">
        <f t="shared" ca="1" si="10"/>
        <v>914433.36</v>
      </c>
      <c r="M87" s="86">
        <f t="shared" ca="1" si="8"/>
        <v>45412</v>
      </c>
      <c r="N87" s="87">
        <f ca="1">ROUND(FV('Базис, экономия'!$M$3,1+INT(YEARFRAC('Базис, экономия'!$BB$2,J87)/0.5),0,-'Базис, экономия'!$L$3,0)*INDEX('Базис, экономия'!$AP$3:$BA$28,MATCH(MID(CELL("имяфайла",J86),SEARCH("]",CELL("имяфайла",J86))+1,20),'Базис, экономия'!$B$3:$B$28,),MONTH(J87)),2)</f>
        <v>694.11</v>
      </c>
      <c r="O87" s="90">
        <f t="shared" ca="1" si="11"/>
        <v>55016.410000000011</v>
      </c>
    </row>
    <row r="88" spans="1:15" x14ac:dyDescent="0.25">
      <c r="A88" s="86">
        <f t="shared" ca="1" si="6"/>
        <v>45473</v>
      </c>
      <c r="B88" s="87">
        <f ca="1">ROUND(FV('[1]Базис, экономия'!$W$3,1+INT(YEARFRAC('[1]Базис, экономия'!$BO$2,A88)/0.5),0,-'[1]Базис, экономия'!$T$3,0)*INDEX('[1]Базис, экономия'!$BO$3:$BZ$28,MATCH(MID(CELL("имяфайла",A87),SEARCH("]",CELL("имяфайла",A87))+1,20),'[1]Базис, экономия'!$B$3:$B$28,),MONTH(A88)),2)</f>
        <v>0</v>
      </c>
      <c r="C88" s="88">
        <f t="shared" ca="1" si="9"/>
        <v>914433.36</v>
      </c>
      <c r="J88" s="86">
        <f t="shared" ca="1" si="7"/>
        <v>45473</v>
      </c>
      <c r="K88" s="87">
        <f ca="1">ROUND(FV('Базис, экономия'!$M$3,1+INT(YEARFRAC('Базис, экономия'!$BB$2,J88)/0.5),0,-'Базис, экономия'!$K$3,0)*INDEX('Базис, экономия'!$BB$3:$BM$28,MATCH(MID(CELL("имяфайла",J87),SEARCH("]",CELL("имяфайла",J87))+1,20),'Базис, экономия'!$B$3:$B$28,),MONTH(J88)),2)</f>
        <v>0</v>
      </c>
      <c r="L88" s="89">
        <f t="shared" ca="1" si="10"/>
        <v>914433.36</v>
      </c>
      <c r="M88" s="86">
        <f t="shared" ca="1" si="8"/>
        <v>45443</v>
      </c>
      <c r="N88" s="87">
        <f ca="1">ROUND(FV('Базис, экономия'!$M$3,1+INT(YEARFRAC('Базис, экономия'!$BB$2,J88)/0.5),0,-'Базис, экономия'!$L$3,0)*INDEX('Базис, экономия'!$AP$3:$BA$28,MATCH(MID(CELL("имяфайла",J87),SEARCH("]",CELL("имяфайла",J87))+1,20),'Базис, экономия'!$B$3:$B$28,),MONTH(J88)),2)</f>
        <v>462.74</v>
      </c>
      <c r="O88" s="90">
        <f t="shared" ca="1" si="11"/>
        <v>55479.150000000009</v>
      </c>
    </row>
    <row r="89" spans="1:15" x14ac:dyDescent="0.25">
      <c r="A89" s="86">
        <f t="shared" ca="1" si="6"/>
        <v>45504</v>
      </c>
      <c r="B89" s="87">
        <f ca="1">ROUND(FV('[1]Базис, экономия'!$W$3,1+INT(YEARFRAC('[1]Базис, экономия'!$BO$2,A89)/0.5),0,-'[1]Базис, экономия'!$T$3,0)*INDEX('[1]Базис, экономия'!$BO$3:$BZ$28,MATCH(MID(CELL("имяфайла",A88),SEARCH("]",CELL("имяфайла",A88))+1,20),'[1]Базис, экономия'!$B$3:$B$28,),MONTH(A89)),2)</f>
        <v>0</v>
      </c>
      <c r="C89" s="88">
        <f t="shared" ca="1" si="9"/>
        <v>914433.36</v>
      </c>
      <c r="J89" s="86">
        <f t="shared" ca="1" si="7"/>
        <v>45504</v>
      </c>
      <c r="K89" s="87">
        <f ca="1">ROUND(FV('Базис, экономия'!$M$3,1+INT(YEARFRAC('Базис, экономия'!$BB$2,J89)/0.5),0,-'Базис, экономия'!$K$3,0)*INDEX('Базис, экономия'!$BB$3:$BM$28,MATCH(MID(CELL("имяфайла",J88),SEARCH("]",CELL("имяфайла",J88))+1,20),'Базис, экономия'!$B$3:$B$28,),MONTH(J89)),2)</f>
        <v>0</v>
      </c>
      <c r="L89" s="89">
        <f t="shared" ca="1" si="10"/>
        <v>914433.36</v>
      </c>
      <c r="M89" s="86">
        <f t="shared" ca="1" si="8"/>
        <v>45473</v>
      </c>
      <c r="N89" s="87">
        <f ca="1">ROUND(FV('Базис, экономия'!$M$3,1+INT(YEARFRAC('Базис, экономия'!$BB$2,J89)/0.5),0,-'Базис, экономия'!$L$3,0)*INDEX('Базис, экономия'!$AP$3:$BA$28,MATCH(MID(CELL("имяфайла",J88),SEARCH("]",CELL("имяфайла",J88))+1,20),'Базис, экономия'!$B$3:$B$28,),MONTH(J89)),2)</f>
        <v>236.58</v>
      </c>
      <c r="O89" s="90">
        <f t="shared" ca="1" si="11"/>
        <v>55715.73000000001</v>
      </c>
    </row>
    <row r="90" spans="1:15" x14ac:dyDescent="0.25">
      <c r="A90" s="86">
        <f t="shared" ca="1" si="6"/>
        <v>45535</v>
      </c>
      <c r="B90" s="87">
        <f ca="1">ROUND(FV('[1]Базис, экономия'!$W$3,1+INT(YEARFRAC('[1]Базис, экономия'!$BO$2,A90)/0.5),0,-'[1]Базис, экономия'!$T$3,0)*INDEX('[1]Базис, экономия'!$BO$3:$BZ$28,MATCH(MID(CELL("имяфайла",A89),SEARCH("]",CELL("имяфайла",A89))+1,20),'[1]Базис, экономия'!$B$3:$B$28,),MONTH(A90)),2)</f>
        <v>0</v>
      </c>
      <c r="C90" s="88">
        <f t="shared" ca="1" si="9"/>
        <v>914433.36</v>
      </c>
      <c r="J90" s="86">
        <f t="shared" ca="1" si="7"/>
        <v>45535</v>
      </c>
      <c r="K90" s="87">
        <f ca="1">ROUND(FV('Базис, экономия'!$M$3,1+INT(YEARFRAC('Базис, экономия'!$BB$2,J90)/0.5),0,-'Базис, экономия'!$K$3,0)*INDEX('Базис, экономия'!$BB$3:$BM$28,MATCH(MID(CELL("имяфайла",J89),SEARCH("]",CELL("имяфайла",J89))+1,20),'Базис, экономия'!$B$3:$B$28,),MONTH(J90)),2)</f>
        <v>0</v>
      </c>
      <c r="L90" s="89">
        <f t="shared" ca="1" si="10"/>
        <v>914433.36</v>
      </c>
      <c r="M90" s="86">
        <f t="shared" ca="1" si="8"/>
        <v>45504</v>
      </c>
      <c r="N90" s="87">
        <f ca="1">ROUND(FV('Базис, экономия'!$M$3,1+INT(YEARFRAC('Базис, экономия'!$BB$2,J90)/0.5),0,-'Базис, экономия'!$L$3,0)*INDEX('Базис, экономия'!$AP$3:$BA$28,MATCH(MID(CELL("имяфайла",J89),SEARCH("]",CELL("имяфайла",J89))+1,20),'Базис, экономия'!$B$3:$B$28,),MONTH(J90)),2)</f>
        <v>331.21</v>
      </c>
      <c r="O90" s="90">
        <f t="shared" ca="1" si="11"/>
        <v>56046.94000000001</v>
      </c>
    </row>
    <row r="91" spans="1:15" x14ac:dyDescent="0.25">
      <c r="A91" s="86">
        <f t="shared" ca="1" si="6"/>
        <v>45565</v>
      </c>
      <c r="B91" s="87">
        <f ca="1">ROUND(FV('[1]Базис, экономия'!$W$3,1+INT(YEARFRAC('[1]Базис, экономия'!$BO$2,A91)/0.5),0,-'[1]Базис, экономия'!$T$3,0)*INDEX('[1]Базис, экономия'!$BO$3:$BZ$28,MATCH(MID(CELL("имяфайла",A90),SEARCH("]",CELL("имяфайла",A90))+1,20),'[1]Базис, экономия'!$B$3:$B$28,),MONTH(A91)),2)</f>
        <v>1913.69</v>
      </c>
      <c r="C91" s="88">
        <f t="shared" ca="1" si="9"/>
        <v>916347.04999999993</v>
      </c>
      <c r="J91" s="86">
        <f t="shared" ca="1" si="7"/>
        <v>45565</v>
      </c>
      <c r="K91" s="87">
        <f ca="1">ROUND(FV('Базис, экономия'!$M$3,1+INT(YEARFRAC('Базис, экономия'!$BB$2,J91)/0.5),0,-'Базис, экономия'!$K$3,0)*INDEX('Базис, экономия'!$BB$3:$BM$28,MATCH(MID(CELL("имяфайла",J90),SEARCH("]",CELL("имяфайла",J90))+1,20),'Базис, экономия'!$B$3:$B$28,),MONTH(J91)),2)</f>
        <v>1913.69</v>
      </c>
      <c r="L91" s="89">
        <f t="shared" ca="1" si="10"/>
        <v>916347.04999999993</v>
      </c>
      <c r="M91" s="86">
        <f t="shared" ca="1" si="8"/>
        <v>45535</v>
      </c>
      <c r="N91" s="87">
        <f ca="1">ROUND(FV('Базис, экономия'!$M$3,1+INT(YEARFRAC('Базис, экономия'!$BB$2,J91)/0.5),0,-'Базис, экономия'!$L$3,0)*INDEX('Базис, экономия'!$AP$3:$BA$28,MATCH(MID(CELL("имяфайла",J90),SEARCH("]",CELL("имяфайла",J90))+1,20),'Базис, экономия'!$B$3:$B$28,),MONTH(J91)),2)</f>
        <v>709.73</v>
      </c>
      <c r="O91" s="90">
        <f t="shared" ca="1" si="11"/>
        <v>56756.670000000013</v>
      </c>
    </row>
    <row r="92" spans="1:15" x14ac:dyDescent="0.25">
      <c r="A92" s="86">
        <f t="shared" ca="1" si="6"/>
        <v>45596</v>
      </c>
      <c r="B92" s="87">
        <f ca="1">ROUND(FV('[1]Базис, экономия'!$W$3,1+INT(YEARFRAC('[1]Базис, экономия'!$BO$2,A92)/0.5),0,-'[1]Базис, экономия'!$T$3,0)*INDEX('[1]Базис, экономия'!$BO$3:$BZ$28,MATCH(MID(CELL("имяфайла",A91),SEARCH("]",CELL("имяфайла",A91))+1,20),'[1]Базис, экономия'!$B$3:$B$28,),MONTH(A92)),2)</f>
        <v>31469.61</v>
      </c>
      <c r="C92" s="88">
        <f t="shared" ca="1" si="9"/>
        <v>947816.65999999992</v>
      </c>
      <c r="J92" s="86">
        <f t="shared" ca="1" si="7"/>
        <v>45596</v>
      </c>
      <c r="K92" s="87">
        <f ca="1">ROUND(FV('Базис, экономия'!$M$3,1+INT(YEARFRAC('Базис, экономия'!$BB$2,J92)/0.5),0,-'Базис, экономия'!$K$3,0)*INDEX('Базис, экономия'!$BB$3:$BM$28,MATCH(MID(CELL("имяфайла",J91),SEARCH("]",CELL("имяфайла",J91))+1,20),'Базис, экономия'!$B$3:$B$28,),MONTH(J92)),2)</f>
        <v>31469.61</v>
      </c>
      <c r="L92" s="89">
        <f t="shared" ca="1" si="10"/>
        <v>947816.65999999992</v>
      </c>
      <c r="M92" s="86">
        <f t="shared" ca="1" si="8"/>
        <v>45565</v>
      </c>
      <c r="N92" s="87">
        <f ca="1">ROUND(FV('Базис, экономия'!$M$3,1+INT(YEARFRAC('Базис, экономия'!$BB$2,J92)/0.5),0,-'Базис, экономия'!$L$3,0)*INDEX('Базис, экономия'!$AP$3:$BA$28,MATCH(MID(CELL("имяфайла",J91),SEARCH("]",CELL("имяфайла",J91))+1,20),'Базис, экономия'!$B$3:$B$28,),MONTH(J92)),2)</f>
        <v>340.67</v>
      </c>
      <c r="O92" s="90">
        <f t="shared" ca="1" si="11"/>
        <v>57097.340000000011</v>
      </c>
    </row>
    <row r="93" spans="1:15" x14ac:dyDescent="0.25">
      <c r="A93" s="86">
        <f t="shared" ca="1" si="6"/>
        <v>45626</v>
      </c>
      <c r="B93" s="87">
        <f ca="1">ROUND(FV('[1]Базис, экономия'!$W$3,1+INT(YEARFRAC('[1]Базис, экономия'!$BO$2,A93)/0.5),0,-'[1]Базис, экономия'!$T$3,0)*INDEX('[1]Базис, экономия'!$BO$3:$BZ$28,MATCH(MID(CELL("имяфайла",A92),SEARCH("]",CELL("имяфайла",A92))+1,20),'[1]Базис, экономия'!$B$3:$B$28,),MONTH(A93)),2)</f>
        <v>24878</v>
      </c>
      <c r="C93" s="88">
        <f t="shared" ca="1" si="9"/>
        <v>972694.65999999992</v>
      </c>
      <c r="J93" s="86">
        <f t="shared" ca="1" si="7"/>
        <v>45626</v>
      </c>
      <c r="K93" s="87">
        <f ca="1">ROUND(FV('Базис, экономия'!$M$3,1+INT(YEARFRAC('Базис, экономия'!$BB$2,J93)/0.5),0,-'Базис, экономия'!$K$3,0)*INDEX('Базис, экономия'!$BB$3:$BM$28,MATCH(MID(CELL("имяфайла",J92),SEARCH("]",CELL("имяфайла",J92))+1,20),'Базис, экономия'!$B$3:$B$28,),MONTH(J93)),2)</f>
        <v>24878</v>
      </c>
      <c r="L93" s="89">
        <f t="shared" ca="1" si="10"/>
        <v>972694.65999999992</v>
      </c>
      <c r="M93" s="86">
        <f t="shared" ca="1" si="8"/>
        <v>45596</v>
      </c>
      <c r="N93" s="87">
        <f ca="1">ROUND(FV('Базис, экономия'!$M$3,1+INT(YEARFRAC('Базис, экономия'!$BB$2,J93)/0.5),0,-'Базис, экономия'!$L$3,0)*INDEX('Базис, экономия'!$AP$3:$BA$28,MATCH(MID(CELL("имяфайла",J92),SEARCH("]",CELL("имяфайла",J92))+1,20),'Базис, экономия'!$B$3:$B$28,),MONTH(J93)),2)</f>
        <v>127.75</v>
      </c>
      <c r="O93" s="90">
        <f t="shared" ca="1" si="11"/>
        <v>57225.090000000011</v>
      </c>
    </row>
    <row r="94" spans="1:15" x14ac:dyDescent="0.25">
      <c r="A94" s="86">
        <f t="shared" ca="1" si="6"/>
        <v>45657</v>
      </c>
      <c r="B94" s="87">
        <f ca="1">ROUND(FV('[1]Базис, экономия'!$W$3,1+INT(YEARFRAC('[1]Базис, экономия'!$BO$2,A94)/0.5),0,-'[1]Базис, экономия'!$T$3,0)*INDEX('[1]Базис, экономия'!$BO$3:$BZ$28,MATCH(MID(CELL("имяфайла",A93),SEARCH("]",CELL("имяфайла",A93))+1,20),'[1]Базис, экономия'!$B$3:$B$28,),MONTH(A94)),2)</f>
        <v>30873.17</v>
      </c>
      <c r="C94" s="88">
        <f t="shared" ca="1" si="9"/>
        <v>1003567.83</v>
      </c>
      <c r="J94" s="86">
        <f t="shared" ca="1" si="7"/>
        <v>45657</v>
      </c>
      <c r="K94" s="87">
        <f ca="1">ROUND(FV('Базис, экономия'!$M$3,1+INT(YEARFRAC('Базис, экономия'!$BB$2,J94)/0.5),0,-'Базис, экономия'!$K$3,0)*INDEX('Базис, экономия'!$BB$3:$BM$28,MATCH(MID(CELL("имяфайла",J93),SEARCH("]",CELL("имяфайла",J93))+1,20),'Базис, экономия'!$B$3:$B$28,),MONTH(J94)),2)</f>
        <v>30873.17</v>
      </c>
      <c r="L94" s="89">
        <f t="shared" ca="1" si="10"/>
        <v>1003567.83</v>
      </c>
      <c r="M94" s="86">
        <f t="shared" ca="1" si="8"/>
        <v>45626</v>
      </c>
      <c r="N94" s="87">
        <f ca="1">ROUND(FV('Базис, экономия'!$M$3,1+INT(YEARFRAC('Базис, экономия'!$BB$2,J94)/0.5),0,-'Базис, экономия'!$L$3,0)*INDEX('Базис, экономия'!$AP$3:$BA$28,MATCH(MID(CELL("имяфайла",J93),SEARCH("]",CELL("имяфайла",J93))+1,20),'Базис, экономия'!$B$3:$B$28,),MONTH(J94)),2)</f>
        <v>880.51</v>
      </c>
      <c r="O94" s="90">
        <f t="shared" ca="1" si="11"/>
        <v>58105.600000000013</v>
      </c>
    </row>
    <row r="95" spans="1:15" x14ac:dyDescent="0.25">
      <c r="A95" s="86">
        <f t="shared" ca="1" si="6"/>
        <v>45688</v>
      </c>
      <c r="B95" s="87">
        <f ca="1">ROUND(FV('[1]Базис, экономия'!$W$3,1+INT(YEARFRAC('[1]Базис, экономия'!$BO$2,A95)/0.5),0,-'[1]Базис, экономия'!$T$3,0)*INDEX('[1]Базис, экономия'!$BO$3:$BZ$28,MATCH(MID(CELL("имяфайла",A94),SEARCH("]",CELL("имяфайла",A94))+1,20),'[1]Базис, экономия'!$B$3:$B$28,),MONTH(A95)),2)</f>
        <v>26742.25</v>
      </c>
      <c r="C95" s="88">
        <f t="shared" ca="1" si="9"/>
        <v>1030310.08</v>
      </c>
      <c r="J95" s="86">
        <f t="shared" ca="1" si="7"/>
        <v>45688</v>
      </c>
      <c r="K95" s="87">
        <f ca="1">ROUND(FV('Базис, экономия'!$M$3,1+INT(YEARFRAC('Базис, экономия'!$BB$2,J95)/0.5),0,-'Базис, экономия'!$K$3,0)*INDEX('Базис, экономия'!$BB$3:$BM$28,MATCH(MID(CELL("имяфайла",J94),SEARCH("]",CELL("имяфайла",J94))+1,20),'Базис, экономия'!$B$3:$B$28,),MONTH(J95)),2)</f>
        <v>26742.25</v>
      </c>
      <c r="L95" s="89">
        <f t="shared" ca="1" si="10"/>
        <v>1030310.08</v>
      </c>
      <c r="M95" s="86">
        <f t="shared" ca="1" si="8"/>
        <v>45657</v>
      </c>
      <c r="N95" s="87">
        <f ca="1">ROUND(FV('Базис, экономия'!$M$3,1+INT(YEARFRAC('Базис, экономия'!$BB$2,J95)/0.5),0,-'Базис, экономия'!$L$3,0)*INDEX('Базис, экономия'!$AP$3:$BA$28,MATCH(MID(CELL("имяфайла",J94),SEARCH("]",CELL("имяфайла",J94))+1,20),'Базис, экономия'!$B$3:$B$28,),MONTH(J95)),2)</f>
        <v>1451.39</v>
      </c>
      <c r="O95" s="90">
        <f t="shared" ca="1" si="11"/>
        <v>59556.990000000013</v>
      </c>
    </row>
    <row r="96" spans="1:15" ht="15.75" thickBot="1" x14ac:dyDescent="0.3">
      <c r="A96" s="101">
        <f t="shared" ca="1" si="6"/>
        <v>45716</v>
      </c>
      <c r="B96" s="87">
        <f ca="1">ROUND(FV('[1]Базис, экономия'!$W$3,1+INT(YEARFRAC('[1]Базис, экономия'!$BO$2,A96)/0.5),0,-'[1]Базис, экономия'!$T$3,0)*INDEX('[1]Базис, экономия'!$BO$3:$BZ$28,MATCH(MID(CELL("имяфайла",A95),SEARCH("]",CELL("имяфайла",A95))+1,20),'[1]Базис, экономия'!$B$3:$B$28,),MONTH(A96)),2)</f>
        <v>10479.49</v>
      </c>
      <c r="C96" s="102">
        <f t="shared" ca="1" si="9"/>
        <v>1040789.57</v>
      </c>
      <c r="J96" s="101">
        <f t="shared" ca="1" si="7"/>
        <v>45716</v>
      </c>
      <c r="K96" s="87">
        <f ca="1">ROUND(FV('Базис, экономия'!$M$3,1+INT(YEARFRAC('Базис, экономия'!$BB$2,J96)/0.5),0,-'Базис, экономия'!$K$3,0)*INDEX('Базис, экономия'!$BB$3:$BM$28,MATCH(MID(CELL("имяфайла",J95),SEARCH("]",CELL("имяфайла",J95))+1,20),'Базис, экономия'!$B$3:$B$28,),MONTH(J96)),2)</f>
        <v>10479.49</v>
      </c>
      <c r="L96" s="103">
        <f t="shared" ca="1" si="10"/>
        <v>1040789.57</v>
      </c>
      <c r="M96" s="104">
        <f t="shared" ca="1" si="8"/>
        <v>45688</v>
      </c>
      <c r="N96" s="87">
        <f ca="1">ROUND(FV('Базис, экономия'!$M$3,1+INT(YEARFRAC('Базис, экономия'!$BB$2,J96)/0.5),0,-'Базис, экономия'!$L$3,0)*INDEX('Базис, экономия'!$AP$3:$BA$28,MATCH(MID(CELL("имяфайла",J95),SEARCH("]",CELL("имяфайла",J95))+1,20),'Базис, экономия'!$B$3:$B$28,),MONTH(J96)),2)</f>
        <v>1436.87</v>
      </c>
      <c r="O96" s="105">
        <f t="shared" ca="1" si="11"/>
        <v>60993.860000000015</v>
      </c>
    </row>
  </sheetData>
  <mergeCells count="3">
    <mergeCell ref="A1:C1"/>
    <mergeCell ref="J1:L1"/>
    <mergeCell ref="M1:O1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zoomScaleNormal="100"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10" max="10" width="17.5703125" customWidth="1"/>
    <col min="11" max="11" width="19.5703125" bestFit="1" customWidth="1"/>
    <col min="12" max="12" width="21.140625" bestFit="1" customWidth="1"/>
    <col min="13" max="13" width="17.85546875" bestFit="1" customWidth="1"/>
    <col min="14" max="14" width="17.85546875" customWidth="1"/>
    <col min="15" max="15" width="9" bestFit="1" customWidth="1"/>
    <col min="16" max="16" width="19.5703125" bestFit="1" customWidth="1"/>
    <col min="17" max="17" width="21.140625" bestFit="1" customWidth="1"/>
    <col min="18" max="19" width="28.7109375" customWidth="1"/>
    <col min="21" max="21" width="26.28515625" bestFit="1" customWidth="1"/>
    <col min="22" max="22" width="32.5703125" bestFit="1" customWidth="1"/>
    <col min="23" max="23" width="27.42578125" bestFit="1" customWidth="1"/>
  </cols>
  <sheetData>
    <row r="1" spans="1:21" x14ac:dyDescent="0.25">
      <c r="A1" s="72" t="s">
        <v>44</v>
      </c>
      <c r="B1" s="73"/>
      <c r="C1" s="73"/>
      <c r="J1" s="74" t="s">
        <v>38</v>
      </c>
      <c r="K1" s="75"/>
      <c r="L1" s="75"/>
      <c r="M1" s="76" t="s">
        <v>39</v>
      </c>
      <c r="N1" s="77"/>
      <c r="O1" s="78"/>
      <c r="P1" s="79"/>
      <c r="Q1" s="79"/>
      <c r="R1" s="79"/>
      <c r="S1" s="79"/>
      <c r="T1" s="80"/>
      <c r="U1" s="80"/>
    </row>
    <row r="2" spans="1:21" ht="45" x14ac:dyDescent="0.25">
      <c r="A2" s="81" t="s">
        <v>40</v>
      </c>
      <c r="B2" s="82" t="s">
        <v>41</v>
      </c>
      <c r="C2" s="83" t="s">
        <v>42</v>
      </c>
      <c r="J2" s="81" t="s">
        <v>40</v>
      </c>
      <c r="K2" s="82" t="s">
        <v>41</v>
      </c>
      <c r="L2" s="84" t="s">
        <v>42</v>
      </c>
      <c r="M2" s="81" t="s">
        <v>40</v>
      </c>
      <c r="N2" s="82" t="s">
        <v>41</v>
      </c>
      <c r="O2" s="85" t="s">
        <v>42</v>
      </c>
      <c r="P2" s="80"/>
      <c r="Q2" s="80"/>
      <c r="R2" s="80"/>
      <c r="S2" s="80"/>
      <c r="T2" s="80"/>
      <c r="U2" s="80"/>
    </row>
    <row r="3" spans="1:21" x14ac:dyDescent="0.25">
      <c r="A3" s="86">
        <f ca="1">EOMONTH(INDEX('Базис, экономия'!$F$3:$F$6,MATCH(MID(CELL("имяфайла",A1),SEARCH("]",CELL("имяфайла",A2))+1,20),'Базис, экономия'!$B$3:$B$6,)),3)</f>
        <v>42916</v>
      </c>
      <c r="B3" s="87">
        <f ca="1">ROUND(FV('Базис, экономия'!$M$3,1+INT(YEARFRAC('Базис, экономия'!$BB$2,A3)/0.5),0,-'Базис, экономия'!$K$3,0)*INDEX('Базис, экономия'!$BB$3:$BM$6,MATCH(MID(CELL("имяфайла",A2),SEARCH("]",CELL("имяфайла",A2))+1,20),'Базис, экономия'!$B$3:$B$6,),MONTH(A3)),2)</f>
        <v>0</v>
      </c>
      <c r="C3" s="88">
        <f ca="1">B3</f>
        <v>0</v>
      </c>
      <c r="J3" s="86">
        <f ca="1">EOMONTH(INDEX('Базис, экономия'!$F$3:$F$28,MATCH(MID(CELL("имяфайла",J2),SEARCH("]",CELL("имяфайла",J2))+1,20),'Базис, экономия'!$B$3:$B$28,)),3)</f>
        <v>42916</v>
      </c>
      <c r="K3" s="87">
        <f ca="1">ROUND(FV('Базис, экономия'!$M$3,1+INT(YEARFRAC('Базис, экономия'!$BB$2,J3)/0.5),0,-'Базис, экономия'!$K$3,0)*INDEX('Базис, экономия'!$BB$3:$BM$28,MATCH(MID(CELL("имяфайла",J2),SEARCH("]",CELL("имяфайла",J2))+1,20),'Базис, экономия'!$B$3:$B$28,),MONTH(J3)),2)</f>
        <v>0</v>
      </c>
      <c r="L3" s="89">
        <f ca="1">K3</f>
        <v>0</v>
      </c>
      <c r="M3" s="86">
        <f ca="1">EOMONTH(INDEX('Базис, экономия'!$H$3:$H$28,MATCH(MID(CELL("имяфайла",M2),SEARCH("]",CELL("имяфайла",M2))+1,20),'Базис, экономия'!$B$3:$B$28,)),3)</f>
        <v>43039</v>
      </c>
      <c r="N3" s="87">
        <f ca="1">ROUND(FV('Базис, экономия'!$M$3,1+INT(YEARFRAC('Базис, экономия'!$BB$2,J3)/0.5),0,-'Базис, экономия'!$L$3,0)*INDEX('Базис, экономия'!$AP$3:$BA$28,MATCH(MID(CELL("имяфайла",J2),SEARCH("]",CELL("имяфайла",J2))+1,20),'Базис, экономия'!$B$3:$B$28,),MONTH(J3)),2)</f>
        <v>91.5</v>
      </c>
      <c r="O3" s="90">
        <f ca="1">N3</f>
        <v>91.5</v>
      </c>
      <c r="P3" s="91"/>
      <c r="S3" s="92"/>
      <c r="U3" s="92"/>
    </row>
    <row r="4" spans="1:21" x14ac:dyDescent="0.25">
      <c r="A4" s="86">
        <f ca="1">EOMONTH(A3,1)</f>
        <v>42947</v>
      </c>
      <c r="B4" s="87">
        <f ca="1">ROUND(FV('[1]Базис, экономия'!$W$3,1+INT(YEARFRAC('[1]Базис, экономия'!$BO$2,A4)/0.5),0,-'[1]Базис, экономия'!$T$3,0)*INDEX('[1]Базис, экономия'!$BO$3:$BZ$28,MATCH(MID(CELL("имяфайла",A3),SEARCH("]",CELL("имяфайла",A3))+1,20),'[1]Базис, экономия'!$B$3:$B$28,),MONTH(A4)),2)</f>
        <v>0</v>
      </c>
      <c r="C4" s="88">
        <f ca="1">B4+C3</f>
        <v>0</v>
      </c>
      <c r="J4" s="86">
        <f ca="1">EOMONTH(J3,1)</f>
        <v>42947</v>
      </c>
      <c r="K4" s="87">
        <f ca="1">ROUND(FV('Базис, экономия'!$M$3,1+INT(YEARFRAC('Базис, экономия'!$BB$2,J4)/0.5),0,-'Базис, экономия'!$K$3,0)*INDEX('Базис, экономия'!$BB$3:$BM$28,MATCH(MID(CELL("имяфайла",J3),SEARCH("]",CELL("имяфайла",J3))+1,20),'Базис, экономия'!$B$3:$B$28,),MONTH(J4)),2)</f>
        <v>0</v>
      </c>
      <c r="L4" s="89">
        <f ca="1">K4+L3</f>
        <v>0</v>
      </c>
      <c r="M4" s="86">
        <f ca="1">EOMONTH(M3,1)</f>
        <v>43069</v>
      </c>
      <c r="N4" s="87">
        <f ca="1">ROUND(FV('Базис, экономия'!$M$3,1+INT(YEARFRAC('Базис, экономия'!$BB$2,J4)/0.5),0,-'Базис, экономия'!$L$3,0)*INDEX('Базис, экономия'!$AP$3:$BA$28,MATCH(MID(CELL("имяфайла",J3),SEARCH("]",CELL("имяфайла",J3))+1,20),'Базис, экономия'!$B$3:$B$28,),MONTH(J4)),2)</f>
        <v>630.64</v>
      </c>
      <c r="O4" s="90">
        <f ca="1">N4+O3</f>
        <v>722.14</v>
      </c>
    </row>
    <row r="5" spans="1:21" x14ac:dyDescent="0.25">
      <c r="A5" s="86">
        <f t="shared" ref="A5:A68" ca="1" si="0">EOMONTH(A4,1)</f>
        <v>42978</v>
      </c>
      <c r="B5" s="87">
        <f ca="1">ROUND(FV('[1]Базис, экономия'!$W$3,1+INT(YEARFRAC('[1]Базис, экономия'!$BO$2,A5)/0.5),0,-'[1]Базис, экономия'!$T$3,0)*INDEX('[1]Базис, экономия'!$BO$3:$BZ$28,MATCH(MID(CELL("имяфайла",A4),SEARCH("]",CELL("имяфайла",A4))+1,20),'[1]Базис, экономия'!$B$3:$B$28,),MONTH(A5)),2)</f>
        <v>0</v>
      </c>
      <c r="C5" s="88">
        <f ca="1">B5+C4</f>
        <v>0</v>
      </c>
      <c r="J5" s="86">
        <f t="shared" ref="J5:J68" ca="1" si="1">EOMONTH(J4,1)</f>
        <v>42978</v>
      </c>
      <c r="K5" s="87">
        <f ca="1">ROUND(FV('Базис, экономия'!$M$3,1+INT(YEARFRAC('Базис, экономия'!$BB$2,J5)/0.5),0,-'Базис, экономия'!$K$3,0)*INDEX('Базис, экономия'!$BB$3:$BM$28,MATCH(MID(CELL("имяфайла",J4),SEARCH("]",CELL("имяфайла",J4))+1,20),'Базис, экономия'!$B$3:$B$28,),MONTH(J5)),2)</f>
        <v>0</v>
      </c>
      <c r="L5" s="89">
        <f ca="1">K5+L4</f>
        <v>0</v>
      </c>
      <c r="M5" s="86">
        <f t="shared" ref="M5:M68" ca="1" si="2">EOMONTH(M4,1)</f>
        <v>43100</v>
      </c>
      <c r="N5" s="87">
        <f ca="1">ROUND(FV('Базис, экономия'!$M$3,1+INT(YEARFRAC('Базис, экономия'!$BB$2,J5)/0.5),0,-'Базис, экономия'!$L$3,0)*INDEX('Базис, экономия'!$AP$3:$BA$28,MATCH(MID(CELL("имяфайла",J4),SEARCH("]",CELL("имяфайла",J4))+1,20),'Базис, экономия'!$B$3:$B$28,),MONTH(J5)),2)</f>
        <v>1039.52</v>
      </c>
      <c r="O5" s="90">
        <f ca="1">N5+O4</f>
        <v>1761.6599999999999</v>
      </c>
    </row>
    <row r="6" spans="1:21" x14ac:dyDescent="0.25">
      <c r="A6" s="86">
        <f t="shared" ca="1" si="0"/>
        <v>43008</v>
      </c>
      <c r="B6" s="87">
        <f ca="1">ROUND(FV('[1]Базис, экономия'!$W$3,1+INT(YEARFRAC('[1]Базис, экономия'!$BO$2,A6)/0.5),0,-'[1]Базис, экономия'!$T$3,0)*INDEX('[1]Базис, экономия'!$BO$3:$BZ$28,MATCH(MID(CELL("имяфайла",A5),SEARCH("]",CELL("имяфайла",A5))+1,20),'[1]Базис, экономия'!$B$3:$B$28,),MONTH(A6)),2)</f>
        <v>19153.509999999998</v>
      </c>
      <c r="C6" s="88">
        <f ca="1">B6+C5</f>
        <v>19153.509999999998</v>
      </c>
      <c r="J6" s="86">
        <f t="shared" ca="1" si="1"/>
        <v>43008</v>
      </c>
      <c r="K6" s="87">
        <f ca="1">ROUND(FV('Базис, экономия'!$M$3,1+INT(YEARFRAC('Базис, экономия'!$BB$2,J6)/0.5),0,-'Базис, экономия'!$K$3,0)*INDEX('Базис, экономия'!$BB$3:$BM$28,MATCH(MID(CELL("имяфайла",J5),SEARCH("]",CELL("имяфайла",J5))+1,20),'Базис, экономия'!$B$3:$B$28,),MONTH(J6)),2)</f>
        <v>19153.509999999998</v>
      </c>
      <c r="L6" s="89">
        <f ca="1">K6+L5</f>
        <v>19153.509999999998</v>
      </c>
      <c r="M6" s="86">
        <f t="shared" ca="1" si="2"/>
        <v>43131</v>
      </c>
      <c r="N6" s="87">
        <f ca="1">ROUND(FV('Базис, экономия'!$M$3,1+INT(YEARFRAC('Базис, экономия'!$BB$2,J6)/0.5),0,-'Базис, экономия'!$L$3,0)*INDEX('Базис, экономия'!$AP$3:$BA$28,MATCH(MID(CELL("имяфайла",J5),SEARCH("]",CELL("имяфайла",J5))+1,20),'Базис, экономия'!$B$3:$B$28,),MONTH(J6)),2)</f>
        <v>1029.1300000000001</v>
      </c>
      <c r="O6" s="90">
        <f ca="1">N6+O5</f>
        <v>2790.79</v>
      </c>
      <c r="R6" s="93"/>
      <c r="S6" s="94"/>
    </row>
    <row r="7" spans="1:21" x14ac:dyDescent="0.25">
      <c r="A7" s="86">
        <f t="shared" ca="1" si="0"/>
        <v>43039</v>
      </c>
      <c r="B7" s="87">
        <f ca="1">ROUND(FV('[1]Базис, экономия'!$W$3,1+INT(YEARFRAC('[1]Базис, экономия'!$BO$2,A7)/0.5),0,-'[1]Базис, экономия'!$T$3,0)*INDEX('[1]Базис, экономия'!$BO$3:$BZ$28,MATCH(MID(CELL("имяфайла",A6),SEARCH("]",CELL("имяфайла",A6))+1,20),'[1]Базис, экономия'!$B$3:$B$28,),MONTH(A7)),2)</f>
        <v>7505.68</v>
      </c>
      <c r="C7" s="88">
        <f ca="1">B7+C6</f>
        <v>26659.19</v>
      </c>
      <c r="J7" s="86">
        <f t="shared" ca="1" si="1"/>
        <v>43039</v>
      </c>
      <c r="K7" s="87">
        <f ca="1">ROUND(FV('Базис, экономия'!$M$3,1+INT(YEARFRAC('Базис, экономия'!$BB$2,J7)/0.5),0,-'Базис, экономия'!$K$3,0)*INDEX('Базис, экономия'!$BB$3:$BM$28,MATCH(MID(CELL("имяфайла",J6),SEARCH("]",CELL("имяфайла",J6))+1,20),'Базис, экономия'!$B$3:$B$28,),MONTH(J7)),2)</f>
        <v>7505.68</v>
      </c>
      <c r="L7" s="89">
        <f ca="1">K7+L6</f>
        <v>26659.19</v>
      </c>
      <c r="M7" s="86">
        <f t="shared" ca="1" si="2"/>
        <v>43159</v>
      </c>
      <c r="N7" s="87">
        <f ca="1">ROUND(FV('Базис, экономия'!$M$3,1+INT(YEARFRAC('Базис, экономия'!$BB$2,J7)/0.5),0,-'Базис, экономия'!$L$3,0)*INDEX('Базис, экономия'!$AP$3:$BA$28,MATCH(MID(CELL("имяфайла",J6),SEARCH("]",CELL("имяфайла",J6))+1,20),'Базис, экономия'!$B$3:$B$28,),MONTH(J7)),2)</f>
        <v>970.22</v>
      </c>
      <c r="O7" s="90">
        <f ca="1">N7+O6</f>
        <v>3761.01</v>
      </c>
      <c r="R7" s="93"/>
      <c r="S7" s="95"/>
      <c r="T7" s="96"/>
    </row>
    <row r="8" spans="1:21" x14ac:dyDescent="0.25">
      <c r="A8" s="86">
        <f t="shared" ca="1" si="0"/>
        <v>43069</v>
      </c>
      <c r="B8" s="87">
        <f ca="1">ROUND(FV('[1]Базис, экономия'!$W$3,1+INT(YEARFRAC('[1]Базис, экономия'!$BO$2,A8)/0.5),0,-'[1]Базис, экономия'!$T$3,0)*INDEX('[1]Базис, экономия'!$BO$3:$BZ$28,MATCH(MID(CELL("имяфайла",A7),SEARCH("]",CELL("имяфайла",A7))+1,20),'[1]Базис, экономия'!$B$3:$B$28,),MONTH(A8)),2)</f>
        <v>9312.0300000000007</v>
      </c>
      <c r="C8" s="88">
        <f ca="1">B8+C7</f>
        <v>35971.22</v>
      </c>
      <c r="J8" s="86">
        <f t="shared" ca="1" si="1"/>
        <v>43069</v>
      </c>
      <c r="K8" s="87">
        <f ca="1">ROUND(FV('Базис, экономия'!$M$3,1+INT(YEARFRAC('Базис, экономия'!$BB$2,J8)/0.5),0,-'Базис, экономия'!$K$3,0)*INDEX('Базис, экономия'!$BB$3:$BM$28,MATCH(MID(CELL("имяфайла",J7),SEARCH("]",CELL("имяфайла",J7))+1,20),'Базис, экономия'!$B$3:$B$28,),MONTH(J8)),2)</f>
        <v>9312.0300000000007</v>
      </c>
      <c r="L8" s="89">
        <f ca="1">K8+L7</f>
        <v>35971.22</v>
      </c>
      <c r="M8" s="86">
        <f t="shared" ca="1" si="2"/>
        <v>43190</v>
      </c>
      <c r="N8" s="87">
        <f ca="1">ROUND(FV('Базис, экономия'!$M$3,1+INT(YEARFRAC('Базис, экономия'!$BB$2,J8)/0.5),0,-'Базис, экономия'!$L$3,0)*INDEX('Базис, экономия'!$AP$3:$BA$28,MATCH(MID(CELL("имяфайла",J7),SEARCH("]",CELL("имяфайла",J7))+1,20),'Базис, экономия'!$B$3:$B$28,),MONTH(J8)),2)</f>
        <v>866.27</v>
      </c>
      <c r="O8" s="90">
        <f ca="1">N8+O7</f>
        <v>4627.2800000000007</v>
      </c>
      <c r="R8" s="93"/>
      <c r="S8" s="95"/>
    </row>
    <row r="9" spans="1:21" x14ac:dyDescent="0.25">
      <c r="A9" s="86">
        <f t="shared" ca="1" si="0"/>
        <v>43100</v>
      </c>
      <c r="B9" s="87">
        <f ca="1">ROUND(FV('[1]Базис, экономия'!$W$3,1+INT(YEARFRAC('[1]Базис, экономия'!$BO$2,A9)/0.5),0,-'[1]Базис, экономия'!$T$3,0)*INDEX('[1]Базис, экономия'!$BO$3:$BZ$28,MATCH(MID(CELL("имяфайла",A8),SEARCH("]",CELL("имяфайла",A8))+1,20),'[1]Базис, экономия'!$B$3:$B$28,),MONTH(A9)),2)</f>
        <v>11798.44</v>
      </c>
      <c r="C9" s="88">
        <f t="shared" ref="C9:C72" ca="1" si="3">B9+C8</f>
        <v>47769.66</v>
      </c>
      <c r="J9" s="86">
        <f t="shared" ca="1" si="1"/>
        <v>43100</v>
      </c>
      <c r="K9" s="87">
        <f ca="1">ROUND(FV('Базис, экономия'!$M$3,1+INT(YEARFRAC('Базис, экономия'!$BB$2,J9)/0.5),0,-'Базис, экономия'!$K$3,0)*INDEX('Базис, экономия'!$BB$3:$BM$28,MATCH(MID(CELL("имяфайла",J8),SEARCH("]",CELL("имяфайла",J8))+1,20),'Базис, экономия'!$B$3:$B$28,),MONTH(J9)),2)</f>
        <v>11798.44</v>
      </c>
      <c r="L9" s="89">
        <f t="shared" ref="L9:L72" ca="1" si="4">K9+L8</f>
        <v>47769.66</v>
      </c>
      <c r="M9" s="86">
        <f t="shared" ca="1" si="2"/>
        <v>43220</v>
      </c>
      <c r="N9" s="87">
        <f ca="1">ROUND(FV('Базис, экономия'!$M$3,1+INT(YEARFRAC('Базис, экономия'!$BB$2,J9)/0.5),0,-'Базис, экономия'!$L$3,0)*INDEX('Базис, экономия'!$AP$3:$BA$28,MATCH(MID(CELL("имяфайла",J8),SEARCH("]",CELL("имяфайла",J8))+1,20),'Базис, экономия'!$B$3:$B$28,),MONTH(J9)),2)</f>
        <v>531.46</v>
      </c>
      <c r="O9" s="90">
        <f t="shared" ref="O9:O72" ca="1" si="5">N9+O8</f>
        <v>5158.7400000000007</v>
      </c>
      <c r="R9" s="93"/>
      <c r="S9" s="95"/>
    </row>
    <row r="10" spans="1:21" x14ac:dyDescent="0.25">
      <c r="A10" s="86">
        <f t="shared" ca="1" si="0"/>
        <v>43131</v>
      </c>
      <c r="B10" s="87">
        <f ca="1">ROUND(FV('[1]Базис, экономия'!$W$3,1+INT(YEARFRAC('[1]Базис, экономия'!$BO$2,A10)/0.5),0,-'[1]Базис, экономия'!$T$3,0)*INDEX('[1]Базис, экономия'!$BO$3:$BZ$28,MATCH(MID(CELL("имяфайла",A9),SEARCH("]",CELL("имяфайла",A9))+1,20),'[1]Базис, экономия'!$B$3:$B$28,),MONTH(A10)),2)</f>
        <v>1433.01</v>
      </c>
      <c r="C10" s="88">
        <f t="shared" ca="1" si="3"/>
        <v>49202.670000000006</v>
      </c>
      <c r="J10" s="86">
        <f t="shared" ca="1" si="1"/>
        <v>43131</v>
      </c>
      <c r="K10" s="87">
        <f ca="1">ROUND(FV('Базис, экономия'!$M$3,1+INT(YEARFRAC('Базис, экономия'!$BB$2,J10)/0.5),0,-'Базис, экономия'!$K$3,0)*INDEX('Базис, экономия'!$BB$3:$BM$28,MATCH(MID(CELL("имяфайла",J9),SEARCH("]",CELL("имяфайла",J9))+1,20),'Базис, экономия'!$B$3:$B$28,),MONTH(J10)),2)</f>
        <v>1433.01</v>
      </c>
      <c r="L10" s="89">
        <f t="shared" ca="1" si="4"/>
        <v>49202.670000000006</v>
      </c>
      <c r="M10" s="86">
        <f t="shared" ca="1" si="2"/>
        <v>43251</v>
      </c>
      <c r="N10" s="87">
        <f ca="1">ROUND(FV('Базис, экономия'!$M$3,1+INT(YEARFRAC('Базис, экономия'!$BB$2,J10)/0.5),0,-'Базис, экономия'!$L$3,0)*INDEX('Базис, экономия'!$AP$3:$BA$28,MATCH(MID(CELL("имяфайла",J9),SEARCH("]",CELL("имяфайла",J9))+1,20),'Базис, экономия'!$B$3:$B$28,),MONTH(J10)),2)</f>
        <v>354.3</v>
      </c>
      <c r="O10" s="90">
        <f t="shared" ca="1" si="5"/>
        <v>5513.0400000000009</v>
      </c>
      <c r="R10" s="93"/>
      <c r="S10" s="96"/>
    </row>
    <row r="11" spans="1:21" x14ac:dyDescent="0.25">
      <c r="A11" s="86">
        <f t="shared" ca="1" si="0"/>
        <v>43159</v>
      </c>
      <c r="B11" s="87">
        <f ca="1">ROUND(FV('[1]Базис, экономия'!$W$3,1+INT(YEARFRAC('[1]Базис, экономия'!$BO$2,A11)/0.5),0,-'[1]Базис, экономия'!$T$3,0)*INDEX('[1]Базис, экономия'!$BO$3:$BZ$28,MATCH(MID(CELL("имяфайла",A10),SEARCH("]",CELL("имяфайла",A10))+1,20),'[1]Базис, экономия'!$B$3:$B$28,),MONTH(A11)),2)</f>
        <v>23565.040000000001</v>
      </c>
      <c r="C11" s="88">
        <f t="shared" ca="1" si="3"/>
        <v>72767.710000000006</v>
      </c>
      <c r="J11" s="86">
        <f t="shared" ca="1" si="1"/>
        <v>43159</v>
      </c>
      <c r="K11" s="87">
        <f ca="1">ROUND(FV('Базис, экономия'!$M$3,1+INT(YEARFRAC('Базис, экономия'!$BB$2,J11)/0.5),0,-'Базис, экономия'!$K$3,0)*INDEX('Базис, экономия'!$BB$3:$BM$28,MATCH(MID(CELL("имяфайла",J10),SEARCH("]",CELL("имяфайла",J10))+1,20),'Базис, экономия'!$B$3:$B$28,),MONTH(J11)),2)</f>
        <v>23565.040000000001</v>
      </c>
      <c r="L11" s="89">
        <f t="shared" ca="1" si="4"/>
        <v>72767.710000000006</v>
      </c>
      <c r="M11" s="86">
        <f t="shared" ca="1" si="2"/>
        <v>43281</v>
      </c>
      <c r="N11" s="87">
        <f ca="1">ROUND(FV('Базис, экономия'!$M$3,1+INT(YEARFRAC('Базис, экономия'!$BB$2,J11)/0.5),0,-'Базис, экономия'!$L$3,0)*INDEX('Базис, экономия'!$AP$3:$BA$28,MATCH(MID(CELL("имяфайла",J10),SEARCH("]",CELL("имяфайла",J10))+1,20),'Базис, экономия'!$B$3:$B$28,),MONTH(J11)),2)</f>
        <v>177.15</v>
      </c>
      <c r="O11" s="90">
        <f t="shared" ca="1" si="5"/>
        <v>5690.1900000000005</v>
      </c>
    </row>
    <row r="12" spans="1:21" x14ac:dyDescent="0.25">
      <c r="A12" s="86">
        <f t="shared" ca="1" si="0"/>
        <v>43190</v>
      </c>
      <c r="B12" s="87">
        <f ca="1">ROUND(FV('[1]Базис, экономия'!$W$3,1+INT(YEARFRAC('[1]Базис, экономия'!$BO$2,A12)/0.5),0,-'[1]Базис, экономия'!$T$3,0)*INDEX('[1]Базис, экономия'!$BO$3:$BZ$28,MATCH(MID(CELL("имяфайла",A11),SEARCH("]",CELL("имяфайла",A11))+1,20),'[1]Базис, экономия'!$B$3:$B$28,),MONTH(A12)),2)</f>
        <v>18629.12</v>
      </c>
      <c r="C12" s="88">
        <f t="shared" ca="1" si="3"/>
        <v>91396.83</v>
      </c>
      <c r="J12" s="86">
        <f t="shared" ca="1" si="1"/>
        <v>43190</v>
      </c>
      <c r="K12" s="87">
        <f ca="1">ROUND(FV('Базис, экономия'!$M$3,1+INT(YEARFRAC('Базис, экономия'!$BB$2,J12)/0.5),0,-'Базис, экономия'!$K$3,0)*INDEX('Базис, экономия'!$BB$3:$BM$28,MATCH(MID(CELL("имяфайла",J11),SEARCH("]",CELL("имяфайла",J11))+1,20),'Базис, экономия'!$B$3:$B$28,),MONTH(J12)),2)</f>
        <v>18629.12</v>
      </c>
      <c r="L12" s="89">
        <f t="shared" ca="1" si="4"/>
        <v>91396.83</v>
      </c>
      <c r="M12" s="86">
        <f t="shared" ca="1" si="2"/>
        <v>43312</v>
      </c>
      <c r="N12" s="87">
        <f ca="1">ROUND(FV('Базис, экономия'!$M$3,1+INT(YEARFRAC('Базис, экономия'!$BB$2,J12)/0.5),0,-'Базис, экономия'!$L$3,0)*INDEX('Базис, экономия'!$AP$3:$BA$28,MATCH(MID(CELL("имяфайла",J11),SEARCH("]",CELL("имяфайла",J11))+1,20),'Базис, экономия'!$B$3:$B$28,),MONTH(J12)),2)</f>
        <v>248.01</v>
      </c>
      <c r="O12" s="90">
        <f t="shared" ca="1" si="5"/>
        <v>5938.2000000000007</v>
      </c>
      <c r="Q12" s="95"/>
      <c r="R12" s="97"/>
      <c r="S12" s="95"/>
    </row>
    <row r="13" spans="1:21" x14ac:dyDescent="0.25">
      <c r="A13" s="86">
        <f t="shared" ca="1" si="0"/>
        <v>43220</v>
      </c>
      <c r="B13" s="87">
        <f ca="1">ROUND(FV('[1]Базис, экономия'!$W$3,1+INT(YEARFRAC('[1]Базис, экономия'!$BO$2,A13)/0.5),0,-'[1]Базис, экономия'!$T$3,0)*INDEX('[1]Базис, экономия'!$BO$3:$BZ$28,MATCH(MID(CELL("имяфайла",A12),SEARCH("]",CELL("имяфайла",A12))+1,20),'[1]Базис, экономия'!$B$3:$B$28,),MONTH(A13)),2)</f>
        <v>22609.7</v>
      </c>
      <c r="C13" s="88">
        <f t="shared" ca="1" si="3"/>
        <v>114006.53</v>
      </c>
      <c r="J13" s="86">
        <f t="shared" ca="1" si="1"/>
        <v>43220</v>
      </c>
      <c r="K13" s="87">
        <f ca="1">ROUND(FV('Базис, экономия'!$M$3,1+INT(YEARFRAC('Базис, экономия'!$BB$2,J13)/0.5),0,-'Базис, экономия'!$K$3,0)*INDEX('Базис, экономия'!$BB$3:$BM$28,MATCH(MID(CELL("имяфайла",J12),SEARCH("]",CELL("имяфайла",J12))+1,20),'Базис, экономия'!$B$3:$B$28,),MONTH(J13)),2)</f>
        <v>22609.7</v>
      </c>
      <c r="L13" s="89">
        <f t="shared" ca="1" si="4"/>
        <v>114006.53</v>
      </c>
      <c r="M13" s="86">
        <f t="shared" ca="1" si="2"/>
        <v>43343</v>
      </c>
      <c r="N13" s="87">
        <f ca="1">ROUND(FV('Базис, экономия'!$M$3,1+INT(YEARFRAC('Базис, экономия'!$BB$2,J13)/0.5),0,-'Базис, экономия'!$L$3,0)*INDEX('Базис, экономия'!$AP$3:$BA$28,MATCH(MID(CELL("имяфайла",J12),SEARCH("]",CELL("имяфайла",J12))+1,20),'Базис, экономия'!$B$3:$B$28,),MONTH(J13)),2)</f>
        <v>531.46</v>
      </c>
      <c r="O13" s="90">
        <f t="shared" ca="1" si="5"/>
        <v>6469.6600000000008</v>
      </c>
      <c r="S13" s="95"/>
    </row>
    <row r="14" spans="1:21" x14ac:dyDescent="0.25">
      <c r="A14" s="86">
        <f t="shared" ca="1" si="0"/>
        <v>43251</v>
      </c>
      <c r="B14" s="87">
        <f ca="1">ROUND(FV('[1]Базис, экономия'!$W$3,1+INT(YEARFRAC('[1]Базис, экономия'!$BO$2,A14)/0.5),0,-'[1]Базис, экономия'!$T$3,0)*INDEX('[1]Базис, экономия'!$BO$3:$BZ$28,MATCH(MID(CELL("имяфайла",A13),SEARCH("]",CELL("имяфайла",A13))+1,20),'[1]Базис, экономия'!$B$3:$B$28,),MONTH(A14)),2)</f>
        <v>0</v>
      </c>
      <c r="C14" s="88">
        <f t="shared" ca="1" si="3"/>
        <v>114006.53</v>
      </c>
      <c r="J14" s="86">
        <f t="shared" ca="1" si="1"/>
        <v>43251</v>
      </c>
      <c r="K14" s="87">
        <f ca="1">ROUND(FV('Базис, экономия'!$M$3,1+INT(YEARFRAC('Базис, экономия'!$BB$2,J14)/0.5),0,-'Базис, экономия'!$K$3,0)*INDEX('Базис, экономия'!$BB$3:$BM$28,MATCH(MID(CELL("имяфайла",J13),SEARCH("]",CELL("имяфайла",J13))+1,20),'Базис, экономия'!$B$3:$B$28,),MONTH(J14)),2)</f>
        <v>0</v>
      </c>
      <c r="L14" s="89">
        <f t="shared" ca="1" si="4"/>
        <v>114006.53</v>
      </c>
      <c r="M14" s="86">
        <f t="shared" ca="1" si="2"/>
        <v>43373</v>
      </c>
      <c r="N14" s="87">
        <f ca="1">ROUND(FV('Базис, экономия'!$M$3,1+INT(YEARFRAC('Базис, экономия'!$BB$2,J14)/0.5),0,-'Базис, экономия'!$L$3,0)*INDEX('Базис, экономия'!$AP$3:$BA$28,MATCH(MID(CELL("имяфайла",J13),SEARCH("]",CELL("имяфайла",J13))+1,20),'Базис, экономия'!$B$3:$B$28,),MONTH(J14)),2)</f>
        <v>255.1</v>
      </c>
      <c r="O14" s="90">
        <f t="shared" ca="1" si="5"/>
        <v>6724.7600000000011</v>
      </c>
      <c r="R14" s="92"/>
      <c r="S14" s="95"/>
    </row>
    <row r="15" spans="1:21" x14ac:dyDescent="0.25">
      <c r="A15" s="86">
        <f t="shared" ca="1" si="0"/>
        <v>43281</v>
      </c>
      <c r="B15" s="87">
        <f ca="1">ROUND(FV('[1]Базис, экономия'!$W$3,1+INT(YEARFRAC('[1]Базис, экономия'!$BO$2,A15)/0.5),0,-'[1]Базис, экономия'!$T$3,0)*INDEX('[1]Базис, экономия'!$BO$3:$BZ$28,MATCH(MID(CELL("имяфайла",A14),SEARCH("]",CELL("имяфайла",A14))+1,20),'[1]Базис, экономия'!$B$3:$B$28,),MONTH(A15)),2)</f>
        <v>0</v>
      </c>
      <c r="C15" s="88">
        <f t="shared" ca="1" si="3"/>
        <v>114006.53</v>
      </c>
      <c r="J15" s="86">
        <f t="shared" ca="1" si="1"/>
        <v>43281</v>
      </c>
      <c r="K15" s="87">
        <f ca="1">ROUND(FV('Базис, экономия'!$M$3,1+INT(YEARFRAC('Базис, экономия'!$BB$2,J15)/0.5),0,-'Базис, экономия'!$K$3,0)*INDEX('Базис, экономия'!$BB$3:$BM$28,MATCH(MID(CELL("имяфайла",J14),SEARCH("]",CELL("имяфайла",J14))+1,20),'Базис, экономия'!$B$3:$B$28,),MONTH(J15)),2)</f>
        <v>0</v>
      </c>
      <c r="L15" s="89">
        <f t="shared" ca="1" si="4"/>
        <v>114006.53</v>
      </c>
      <c r="M15" s="86">
        <f t="shared" ca="1" si="2"/>
        <v>43404</v>
      </c>
      <c r="N15" s="87">
        <f ca="1">ROUND(FV('Базис, экономия'!$M$3,1+INT(YEARFRAC('Базис, экономия'!$BB$2,J15)/0.5),0,-'Базис, экономия'!$L$3,0)*INDEX('Базис, экономия'!$AP$3:$BA$28,MATCH(MID(CELL("имяфайла",J14),SEARCH("]",CELL("имяфайла",J14))+1,20),'Базис, экономия'!$B$3:$B$28,),MONTH(J15)),2)</f>
        <v>95.66</v>
      </c>
      <c r="O15" s="90">
        <f t="shared" ca="1" si="5"/>
        <v>6820.420000000001</v>
      </c>
      <c r="S15" s="96"/>
    </row>
    <row r="16" spans="1:21" x14ac:dyDescent="0.25">
      <c r="A16" s="86">
        <f t="shared" ca="1" si="0"/>
        <v>43312</v>
      </c>
      <c r="B16" s="87">
        <f ca="1">ROUND(FV('[1]Базис, экономия'!$W$3,1+INT(YEARFRAC('[1]Базис, экономия'!$BO$2,A16)/0.5),0,-'[1]Базис, экономия'!$T$3,0)*INDEX('[1]Базис, экономия'!$BO$3:$BZ$28,MATCH(MID(CELL("имяфайла",A15),SEARCH("]",CELL("имяфайла",A15))+1,20),'[1]Базис, экономия'!$B$3:$B$28,),MONTH(A16)),2)</f>
        <v>0</v>
      </c>
      <c r="C16" s="88">
        <f t="shared" ca="1" si="3"/>
        <v>114006.53</v>
      </c>
      <c r="J16" s="86">
        <f t="shared" ca="1" si="1"/>
        <v>43312</v>
      </c>
      <c r="K16" s="87">
        <f ca="1">ROUND(FV('Базис, экономия'!$M$3,1+INT(YEARFRAC('Базис, экономия'!$BB$2,J16)/0.5),0,-'Базис, экономия'!$K$3,0)*INDEX('Базис, экономия'!$BB$3:$BM$28,MATCH(MID(CELL("имяфайла",J15),SEARCH("]",CELL("имяфайла",J15))+1,20),'Базис, экономия'!$B$3:$B$28,),MONTH(J16)),2)</f>
        <v>0</v>
      </c>
      <c r="L16" s="89">
        <f t="shared" ca="1" si="4"/>
        <v>114006.53</v>
      </c>
      <c r="M16" s="86">
        <f t="shared" ca="1" si="2"/>
        <v>43434</v>
      </c>
      <c r="N16" s="87">
        <f ca="1">ROUND(FV('Базис, экономия'!$M$3,1+INT(YEARFRAC('Базис, экономия'!$BB$2,J16)/0.5),0,-'Базис, экономия'!$L$3,0)*INDEX('Базис, экономия'!$AP$3:$BA$28,MATCH(MID(CELL("имяфайла",J15),SEARCH("]",CELL("имяфайла",J15))+1,20),'Базис, экономия'!$B$3:$B$28,),MONTH(J16)),2)</f>
        <v>659.34</v>
      </c>
      <c r="O16" s="90">
        <f t="shared" ca="1" si="5"/>
        <v>7479.7600000000011</v>
      </c>
      <c r="S16" s="96"/>
    </row>
    <row r="17" spans="1:19" x14ac:dyDescent="0.25">
      <c r="A17" s="86">
        <f t="shared" ca="1" si="0"/>
        <v>43343</v>
      </c>
      <c r="B17" s="87">
        <f ca="1">ROUND(FV('[1]Базис, экономия'!$W$3,1+INT(YEARFRAC('[1]Базис, экономия'!$BO$2,A17)/0.5),0,-'[1]Базис, экономия'!$T$3,0)*INDEX('[1]Базис, экономия'!$BO$3:$BZ$28,MATCH(MID(CELL("имяфайла",A16),SEARCH("]",CELL("имяфайла",A16))+1,20),'[1]Базис, экономия'!$B$3:$B$28,),MONTH(A17)),2)</f>
        <v>0</v>
      </c>
      <c r="C17" s="88">
        <f t="shared" ca="1" si="3"/>
        <v>114006.53</v>
      </c>
      <c r="J17" s="86">
        <f t="shared" ca="1" si="1"/>
        <v>43343</v>
      </c>
      <c r="K17" s="87">
        <f ca="1">ROUND(FV('Базис, экономия'!$M$3,1+INT(YEARFRAC('Базис, экономия'!$BB$2,J17)/0.5),0,-'Базис, экономия'!$K$3,0)*INDEX('Базис, экономия'!$BB$3:$BM$28,MATCH(MID(CELL("имяфайла",J16),SEARCH("]",CELL("имяфайла",J16))+1,20),'Базис, экономия'!$B$3:$B$28,),MONTH(J17)),2)</f>
        <v>0</v>
      </c>
      <c r="L17" s="89">
        <f t="shared" ca="1" si="4"/>
        <v>114006.53</v>
      </c>
      <c r="M17" s="86">
        <f t="shared" ca="1" si="2"/>
        <v>43465</v>
      </c>
      <c r="N17" s="87">
        <f ca="1">ROUND(FV('Базис, экономия'!$M$3,1+INT(YEARFRAC('Базис, экономия'!$BB$2,J17)/0.5),0,-'Базис, экономия'!$L$3,0)*INDEX('Базис, экономия'!$AP$3:$BA$28,MATCH(MID(CELL("имяфайла",J16),SEARCH("]",CELL("имяфайла",J16))+1,20),'Базис, экономия'!$B$3:$B$28,),MONTH(J17)),2)</f>
        <v>1086.83</v>
      </c>
      <c r="O17" s="90">
        <f t="shared" ca="1" si="5"/>
        <v>8566.59</v>
      </c>
    </row>
    <row r="18" spans="1:19" x14ac:dyDescent="0.25">
      <c r="A18" s="86">
        <f t="shared" ca="1" si="0"/>
        <v>43373</v>
      </c>
      <c r="B18" s="87">
        <f ca="1">ROUND(FV('[1]Базис, экономия'!$W$3,1+INT(YEARFRAC('[1]Базис, экономия'!$BO$2,A18)/0.5),0,-'[1]Базис, экономия'!$T$3,0)*INDEX('[1]Базис, экономия'!$BO$3:$BZ$28,MATCH(MID(CELL("имяфайла",A17),SEARCH("]",CELL("имяфайла",A17))+1,20),'[1]Базис, экономия'!$B$3:$B$28,),MONTH(A18)),2)</f>
        <v>20025.11</v>
      </c>
      <c r="C18" s="88">
        <f t="shared" ca="1" si="3"/>
        <v>134031.64000000001</v>
      </c>
      <c r="J18" s="86">
        <f t="shared" ca="1" si="1"/>
        <v>43373</v>
      </c>
      <c r="K18" s="87">
        <f ca="1">ROUND(FV('Базис, экономия'!$M$3,1+INT(YEARFRAC('Базис, экономия'!$BB$2,J18)/0.5),0,-'Базис, экономия'!$K$3,0)*INDEX('Базис, экономия'!$BB$3:$BM$28,MATCH(MID(CELL("имяфайла",J17),SEARCH("]",CELL("имяфайла",J17))+1,20),'Базис, экономия'!$B$3:$B$28,),MONTH(J18)),2)</f>
        <v>20025.11</v>
      </c>
      <c r="L18" s="89">
        <f t="shared" ca="1" si="4"/>
        <v>134031.64000000001</v>
      </c>
      <c r="M18" s="86">
        <f t="shared" ca="1" si="2"/>
        <v>43496</v>
      </c>
      <c r="N18" s="87">
        <f ca="1">ROUND(FV('Базис, экономия'!$M$3,1+INT(YEARFRAC('Базис, экономия'!$BB$2,J18)/0.5),0,-'Базис, экономия'!$L$3,0)*INDEX('Базис, экономия'!$AP$3:$BA$28,MATCH(MID(CELL("имяфайла",J17),SEARCH("]",CELL("имяфайла",J17))+1,20),'Базис, экономия'!$B$3:$B$28,),MONTH(J18)),2)</f>
        <v>1075.96</v>
      </c>
      <c r="O18" s="90">
        <f t="shared" ca="1" si="5"/>
        <v>9642.5499999999993</v>
      </c>
      <c r="R18" s="98"/>
    </row>
    <row r="19" spans="1:19" x14ac:dyDescent="0.25">
      <c r="A19" s="86">
        <f t="shared" ca="1" si="0"/>
        <v>43404</v>
      </c>
      <c r="B19" s="87">
        <f ca="1">ROUND(FV('[1]Базис, экономия'!$W$3,1+INT(YEARFRAC('[1]Базис, экономия'!$BO$2,A19)/0.5),0,-'[1]Базис, экономия'!$T$3,0)*INDEX('[1]Базис, экономия'!$BO$3:$BZ$28,MATCH(MID(CELL("имяфайла",A18),SEARCH("]",CELL("имяфайла",A18))+1,20),'[1]Базис, экономия'!$B$3:$B$28,),MONTH(A19)),2)</f>
        <v>7847.24</v>
      </c>
      <c r="C19" s="88">
        <f t="shared" ca="1" si="3"/>
        <v>141878.88</v>
      </c>
      <c r="J19" s="86">
        <f t="shared" ca="1" si="1"/>
        <v>43404</v>
      </c>
      <c r="K19" s="87">
        <f ca="1">ROUND(FV('Базис, экономия'!$M$3,1+INT(YEARFRAC('Базис, экономия'!$BB$2,J19)/0.5),0,-'Базис, экономия'!$K$3,0)*INDEX('Базис, экономия'!$BB$3:$BM$28,MATCH(MID(CELL("имяфайла",J18),SEARCH("]",CELL("имяфайла",J18))+1,20),'Базис, экономия'!$B$3:$B$28,),MONTH(J19)),2)</f>
        <v>7847.24</v>
      </c>
      <c r="L19" s="89">
        <f t="shared" ca="1" si="4"/>
        <v>141878.88</v>
      </c>
      <c r="M19" s="86">
        <f t="shared" ca="1" si="2"/>
        <v>43524</v>
      </c>
      <c r="N19" s="87">
        <f ca="1">ROUND(FV('Базис, экономия'!$M$3,1+INT(YEARFRAC('Базис, экономия'!$BB$2,J19)/0.5),0,-'Базис, экономия'!$L$3,0)*INDEX('Базис, экономия'!$AP$3:$BA$28,MATCH(MID(CELL("имяфайла",J18),SEARCH("]",CELL("имяфайла",J18))+1,20),'Базис, экономия'!$B$3:$B$28,),MONTH(J19)),2)</f>
        <v>1014.37</v>
      </c>
      <c r="O19" s="90">
        <f t="shared" ca="1" si="5"/>
        <v>10656.92</v>
      </c>
      <c r="R19" s="99"/>
      <c r="S19" s="96"/>
    </row>
    <row r="20" spans="1:19" x14ac:dyDescent="0.25">
      <c r="A20" s="86">
        <f t="shared" ca="1" si="0"/>
        <v>43434</v>
      </c>
      <c r="B20" s="87">
        <f ca="1">ROUND(FV('[1]Базис, экономия'!$W$3,1+INT(YEARFRAC('[1]Базис, экономия'!$BO$2,A20)/0.5),0,-'[1]Базис, экономия'!$T$3,0)*INDEX('[1]Базис, экономия'!$BO$3:$BZ$28,MATCH(MID(CELL("имяфайла",A19),SEARCH("]",CELL("имяфайла",A19))+1,20),'[1]Базис, экономия'!$B$3:$B$28,),MONTH(A20)),2)</f>
        <v>9735.7900000000009</v>
      </c>
      <c r="C20" s="88">
        <f t="shared" ca="1" si="3"/>
        <v>151614.67000000001</v>
      </c>
      <c r="J20" s="86">
        <f t="shared" ca="1" si="1"/>
        <v>43434</v>
      </c>
      <c r="K20" s="87">
        <f ca="1">ROUND(FV('Базис, экономия'!$M$3,1+INT(YEARFRAC('Базис, экономия'!$BB$2,J20)/0.5),0,-'Базис, экономия'!$K$3,0)*INDEX('Базис, экономия'!$BB$3:$BM$28,MATCH(MID(CELL("имяфайла",J19),SEARCH("]",CELL("имяфайла",J19))+1,20),'Базис, экономия'!$B$3:$B$28,),MONTH(J20)),2)</f>
        <v>9735.7900000000009</v>
      </c>
      <c r="L20" s="89">
        <f t="shared" ca="1" si="4"/>
        <v>151614.67000000001</v>
      </c>
      <c r="M20" s="86">
        <f t="shared" ca="1" si="2"/>
        <v>43555</v>
      </c>
      <c r="N20" s="87">
        <f ca="1">ROUND(FV('Базис, экономия'!$M$3,1+INT(YEARFRAC('Базис, экономия'!$BB$2,J20)/0.5),0,-'Базис, экономия'!$L$3,0)*INDEX('Базис, экономия'!$AP$3:$BA$28,MATCH(MID(CELL("имяфайла",J19),SEARCH("]",CELL("имяфайла",J19))+1,20),'Базис, экономия'!$B$3:$B$28,),MONTH(J20)),2)</f>
        <v>905.69</v>
      </c>
      <c r="O20" s="90">
        <f t="shared" ca="1" si="5"/>
        <v>11562.61</v>
      </c>
    </row>
    <row r="21" spans="1:19" x14ac:dyDescent="0.25">
      <c r="A21" s="86">
        <f t="shared" ca="1" si="0"/>
        <v>43465</v>
      </c>
      <c r="B21" s="87">
        <f ca="1">ROUND(FV('[1]Базис, экономия'!$W$3,1+INT(YEARFRAC('[1]Базис, экономия'!$BO$2,A21)/0.5),0,-'[1]Базис, экономия'!$T$3,0)*INDEX('[1]Базис, экономия'!$BO$3:$BZ$28,MATCH(MID(CELL("имяфайла",A20),SEARCH("]",CELL("имяфайла",A20))+1,20),'[1]Базис, экономия'!$B$3:$B$28,),MONTH(A21)),2)</f>
        <v>12335.35</v>
      </c>
      <c r="C21" s="88">
        <f t="shared" ca="1" si="3"/>
        <v>163950.02000000002</v>
      </c>
      <c r="J21" s="86">
        <f t="shared" ca="1" si="1"/>
        <v>43465</v>
      </c>
      <c r="K21" s="87">
        <f ca="1">ROUND(FV('Базис, экономия'!$M$3,1+INT(YEARFRAC('Базис, экономия'!$BB$2,J21)/0.5),0,-'Базис, экономия'!$K$3,0)*INDEX('Базис, экономия'!$BB$3:$BM$28,MATCH(MID(CELL("имяфайла",J20),SEARCH("]",CELL("имяфайла",J20))+1,20),'Базис, экономия'!$B$3:$B$28,),MONTH(J21)),2)</f>
        <v>12335.35</v>
      </c>
      <c r="L21" s="89">
        <f t="shared" ca="1" si="4"/>
        <v>163950.02000000002</v>
      </c>
      <c r="M21" s="86">
        <f t="shared" ca="1" si="2"/>
        <v>43585</v>
      </c>
      <c r="N21" s="87">
        <f ca="1">ROUND(FV('Базис, экономия'!$M$3,1+INT(YEARFRAC('Базис, экономия'!$BB$2,J21)/0.5),0,-'Базис, экономия'!$L$3,0)*INDEX('Базис, экономия'!$AP$3:$BA$28,MATCH(MID(CELL("имяфайла",J20),SEARCH("]",CELL("имяфайла",J20))+1,20),'Базис, экономия'!$B$3:$B$28,),MONTH(J21)),2)</f>
        <v>555.64</v>
      </c>
      <c r="O21" s="90">
        <f t="shared" ca="1" si="5"/>
        <v>12118.25</v>
      </c>
      <c r="R21" s="96"/>
    </row>
    <row r="22" spans="1:19" x14ac:dyDescent="0.25">
      <c r="A22" s="86">
        <f t="shared" ca="1" si="0"/>
        <v>43496</v>
      </c>
      <c r="B22" s="87">
        <f ca="1">ROUND(FV('[1]Базис, экономия'!$W$3,1+INT(YEARFRAC('[1]Базис, экономия'!$BO$2,A22)/0.5),0,-'[1]Базис, экономия'!$T$3,0)*INDEX('[1]Базис, экономия'!$BO$3:$BZ$28,MATCH(MID(CELL("имяфайла",A21),SEARCH("]",CELL("имяфайла",A21))+1,20),'[1]Базис, экономия'!$B$3:$B$28,),MONTH(A22)),2)</f>
        <v>1498.22</v>
      </c>
      <c r="C22" s="88">
        <f t="shared" ca="1" si="3"/>
        <v>165448.24000000002</v>
      </c>
      <c r="J22" s="86">
        <f t="shared" ca="1" si="1"/>
        <v>43496</v>
      </c>
      <c r="K22" s="87">
        <f ca="1">ROUND(FV('Базис, экономия'!$M$3,1+INT(YEARFRAC('Базис, экономия'!$BB$2,J22)/0.5),0,-'Базис, экономия'!$K$3,0)*INDEX('Базис, экономия'!$BB$3:$BM$28,MATCH(MID(CELL("имяфайла",J21),SEARCH("]",CELL("имяфайла",J21))+1,20),'Базис, экономия'!$B$3:$B$28,),MONTH(J22)),2)</f>
        <v>1498.22</v>
      </c>
      <c r="L22" s="89">
        <f t="shared" ca="1" si="4"/>
        <v>165448.24000000002</v>
      </c>
      <c r="M22" s="86">
        <f t="shared" ca="1" si="2"/>
        <v>43616</v>
      </c>
      <c r="N22" s="87">
        <f ca="1">ROUND(FV('Базис, экономия'!$M$3,1+INT(YEARFRAC('Базис, экономия'!$BB$2,J22)/0.5),0,-'Базис, экономия'!$L$3,0)*INDEX('Базис, экономия'!$AP$3:$BA$28,MATCH(MID(CELL("имяфайла",J21),SEARCH("]",CELL("имяфайла",J21))+1,20),'Базис, экономия'!$B$3:$B$28,),MONTH(J22)),2)</f>
        <v>370.43</v>
      </c>
      <c r="O22" s="90">
        <f t="shared" ca="1" si="5"/>
        <v>12488.68</v>
      </c>
      <c r="S22" s="92"/>
    </row>
    <row r="23" spans="1:19" x14ac:dyDescent="0.25">
      <c r="A23" s="86">
        <f t="shared" ca="1" si="0"/>
        <v>43524</v>
      </c>
      <c r="B23" s="87">
        <f ca="1">ROUND(FV('[1]Базис, экономия'!$W$3,1+INT(YEARFRAC('[1]Базис, экономия'!$BO$2,A23)/0.5),0,-'[1]Базис, экономия'!$T$3,0)*INDEX('[1]Базис, экономия'!$BO$3:$BZ$28,MATCH(MID(CELL("имяфайла",A22),SEARCH("]",CELL("имяфайла",A22))+1,20),'[1]Базис, экономия'!$B$3:$B$28,),MONTH(A23)),2)</f>
        <v>24637.4</v>
      </c>
      <c r="C23" s="88">
        <f t="shared" ca="1" si="3"/>
        <v>190085.64</v>
      </c>
      <c r="J23" s="86">
        <f t="shared" ca="1" si="1"/>
        <v>43524</v>
      </c>
      <c r="K23" s="87">
        <f ca="1">ROUND(FV('Базис, экономия'!$M$3,1+INT(YEARFRAC('Базис, экономия'!$BB$2,J23)/0.5),0,-'Базис, экономия'!$K$3,0)*INDEX('Базис, экономия'!$BB$3:$BM$28,MATCH(MID(CELL("имяфайла",J22),SEARCH("]",CELL("имяфайла",J22))+1,20),'Базис, экономия'!$B$3:$B$28,),MONTH(J23)),2)</f>
        <v>24637.4</v>
      </c>
      <c r="L23" s="89">
        <f t="shared" ca="1" si="4"/>
        <v>190085.64</v>
      </c>
      <c r="M23" s="86">
        <f t="shared" ca="1" si="2"/>
        <v>43646</v>
      </c>
      <c r="N23" s="87">
        <f ca="1">ROUND(FV('Базис, экономия'!$M$3,1+INT(YEARFRAC('Базис, экономия'!$BB$2,J23)/0.5),0,-'Базис, экономия'!$L$3,0)*INDEX('Базис, экономия'!$AP$3:$BA$28,MATCH(MID(CELL("имяфайла",J22),SEARCH("]",CELL("имяфайла",J22))+1,20),'Базис, экономия'!$B$3:$B$28,),MONTH(J23)),2)</f>
        <v>185.21</v>
      </c>
      <c r="O23" s="90">
        <f t="shared" ca="1" si="5"/>
        <v>12673.89</v>
      </c>
    </row>
    <row r="24" spans="1:19" x14ac:dyDescent="0.25">
      <c r="A24" s="86">
        <f t="shared" ca="1" si="0"/>
        <v>43555</v>
      </c>
      <c r="B24" s="87">
        <f ca="1">ROUND(FV('[1]Базис, экономия'!$W$3,1+INT(YEARFRAC('[1]Базис, экономия'!$BO$2,A24)/0.5),0,-'[1]Базис, экономия'!$T$3,0)*INDEX('[1]Базис, экономия'!$BO$3:$BZ$28,MATCH(MID(CELL("имяфайла",A23),SEARCH("]",CELL("имяфайла",A23))+1,20),'[1]Базис, экономия'!$B$3:$B$28,),MONTH(A24)),2)</f>
        <v>19476.86</v>
      </c>
      <c r="C24" s="88">
        <f t="shared" ca="1" si="3"/>
        <v>209562.5</v>
      </c>
      <c r="J24" s="86">
        <f t="shared" ca="1" si="1"/>
        <v>43555</v>
      </c>
      <c r="K24" s="87">
        <f ca="1">ROUND(FV('Базис, экономия'!$M$3,1+INT(YEARFRAC('Базис, экономия'!$BB$2,J24)/0.5),0,-'Базис, экономия'!$K$3,0)*INDEX('Базис, экономия'!$BB$3:$BM$28,MATCH(MID(CELL("имяфайла",J23),SEARCH("]",CELL("имяфайла",J23))+1,20),'Базис, экономия'!$B$3:$B$28,),MONTH(J24)),2)</f>
        <v>19476.86</v>
      </c>
      <c r="L24" s="89">
        <f t="shared" ca="1" si="4"/>
        <v>209562.5</v>
      </c>
      <c r="M24" s="86">
        <f t="shared" ca="1" si="2"/>
        <v>43677</v>
      </c>
      <c r="N24" s="87">
        <f ca="1">ROUND(FV('Базис, экономия'!$M$3,1+INT(YEARFRAC('Базис, экономия'!$BB$2,J24)/0.5),0,-'Базис, экономия'!$L$3,0)*INDEX('Базис, экономия'!$AP$3:$BA$28,MATCH(MID(CELL("имяфайла",J23),SEARCH("]",CELL("имяфайла",J23))+1,20),'Базис, экономия'!$B$3:$B$28,),MONTH(J24)),2)</f>
        <v>259.3</v>
      </c>
      <c r="O24" s="90">
        <f t="shared" ca="1" si="5"/>
        <v>12933.189999999999</v>
      </c>
    </row>
    <row r="25" spans="1:19" x14ac:dyDescent="0.25">
      <c r="A25" s="86">
        <f t="shared" ca="1" si="0"/>
        <v>43585</v>
      </c>
      <c r="B25" s="87">
        <f ca="1">ROUND(FV('[1]Базис, экономия'!$W$3,1+INT(YEARFRAC('[1]Базис, экономия'!$BO$2,A25)/0.5),0,-'[1]Базис, экономия'!$T$3,0)*INDEX('[1]Базис, экономия'!$BO$3:$BZ$28,MATCH(MID(CELL("имяфайла",A24),SEARCH("]",CELL("имяфайла",A24))+1,20),'[1]Базис, экономия'!$B$3:$B$28,),MONTH(A25)),2)</f>
        <v>23638.58</v>
      </c>
      <c r="C25" s="88">
        <f t="shared" ca="1" si="3"/>
        <v>233201.08000000002</v>
      </c>
      <c r="J25" s="86">
        <f t="shared" ca="1" si="1"/>
        <v>43585</v>
      </c>
      <c r="K25" s="87">
        <f ca="1">ROUND(FV('Базис, экономия'!$M$3,1+INT(YEARFRAC('Базис, экономия'!$BB$2,J25)/0.5),0,-'Базис, экономия'!$K$3,0)*INDEX('Базис, экономия'!$BB$3:$BM$28,MATCH(MID(CELL("имяфайла",J24),SEARCH("]",CELL("имяфайла",J24))+1,20),'Базис, экономия'!$B$3:$B$28,),MONTH(J25)),2)</f>
        <v>23638.58</v>
      </c>
      <c r="L25" s="89">
        <f t="shared" ca="1" si="4"/>
        <v>233201.08000000002</v>
      </c>
      <c r="M25" s="86">
        <f t="shared" ca="1" si="2"/>
        <v>43708</v>
      </c>
      <c r="N25" s="87">
        <f ca="1">ROUND(FV('Базис, экономия'!$M$3,1+INT(YEARFRAC('Базис, экономия'!$BB$2,J25)/0.5),0,-'Базис, экономия'!$L$3,0)*INDEX('Базис, экономия'!$AP$3:$BA$28,MATCH(MID(CELL("имяфайла",J24),SEARCH("]",CELL("имяфайла",J24))+1,20),'Базис, экономия'!$B$3:$B$28,),MONTH(J25)),2)</f>
        <v>555.64</v>
      </c>
      <c r="O25" s="90">
        <f t="shared" ca="1" si="5"/>
        <v>13488.829999999998</v>
      </c>
      <c r="R25" s="96"/>
    </row>
    <row r="26" spans="1:19" x14ac:dyDescent="0.25">
      <c r="A26" s="86">
        <f t="shared" ca="1" si="0"/>
        <v>43616</v>
      </c>
      <c r="B26" s="87">
        <f ca="1">ROUND(FV('[1]Базис, экономия'!$W$3,1+INT(YEARFRAC('[1]Базис, экономия'!$BO$2,A26)/0.5),0,-'[1]Базис, экономия'!$T$3,0)*INDEX('[1]Базис, экономия'!$BO$3:$BZ$28,MATCH(MID(CELL("имяфайла",A25),SEARCH("]",CELL("имяфайла",A25))+1,20),'[1]Базис, экономия'!$B$3:$B$28,),MONTH(A26)),2)</f>
        <v>0</v>
      </c>
      <c r="C26" s="88">
        <f t="shared" ca="1" si="3"/>
        <v>233201.08000000002</v>
      </c>
      <c r="J26" s="86">
        <f t="shared" ca="1" si="1"/>
        <v>43616</v>
      </c>
      <c r="K26" s="87">
        <f ca="1">ROUND(FV('Базис, экономия'!$M$3,1+INT(YEARFRAC('Базис, экономия'!$BB$2,J26)/0.5),0,-'Базис, экономия'!$K$3,0)*INDEX('Базис, экономия'!$BB$3:$BM$28,MATCH(MID(CELL("имяфайла",J25),SEARCH("]",CELL("имяфайла",J25))+1,20),'Базис, экономия'!$B$3:$B$28,),MONTH(J26)),2)</f>
        <v>0</v>
      </c>
      <c r="L26" s="89">
        <f t="shared" ca="1" si="4"/>
        <v>233201.08000000002</v>
      </c>
      <c r="M26" s="86">
        <f t="shared" ca="1" si="2"/>
        <v>43738</v>
      </c>
      <c r="N26" s="87">
        <f ca="1">ROUND(FV('Базис, экономия'!$M$3,1+INT(YEARFRAC('Базис, экономия'!$BB$2,J26)/0.5),0,-'Базис, экономия'!$L$3,0)*INDEX('Базис, экономия'!$AP$3:$BA$28,MATCH(MID(CELL("имяфайла",J25),SEARCH("]",CELL("имяфайла",J25))+1,20),'Базис, экономия'!$B$3:$B$28,),MONTH(J26)),2)</f>
        <v>266.70999999999998</v>
      </c>
      <c r="O26" s="90">
        <f t="shared" ca="1" si="5"/>
        <v>13755.539999999997</v>
      </c>
    </row>
    <row r="27" spans="1:19" x14ac:dyDescent="0.25">
      <c r="A27" s="86">
        <f t="shared" ca="1" si="0"/>
        <v>43646</v>
      </c>
      <c r="B27" s="87">
        <f ca="1">ROUND(FV('[1]Базис, экономия'!$W$3,1+INT(YEARFRAC('[1]Базис, экономия'!$BO$2,A27)/0.5),0,-'[1]Базис, экономия'!$T$3,0)*INDEX('[1]Базис, экономия'!$BO$3:$BZ$28,MATCH(MID(CELL("имяфайла",A26),SEARCH("]",CELL("имяфайла",A26))+1,20),'[1]Базис, экономия'!$B$3:$B$28,),MONTH(A27)),2)</f>
        <v>0</v>
      </c>
      <c r="C27" s="88">
        <f t="shared" ca="1" si="3"/>
        <v>233201.08000000002</v>
      </c>
      <c r="J27" s="86">
        <f t="shared" ca="1" si="1"/>
        <v>43646</v>
      </c>
      <c r="K27" s="87">
        <f ca="1">ROUND(FV('Базис, экономия'!$M$3,1+INT(YEARFRAC('Базис, экономия'!$BB$2,J27)/0.5),0,-'Базис, экономия'!$K$3,0)*INDEX('Базис, экономия'!$BB$3:$BM$28,MATCH(MID(CELL("имяфайла",J26),SEARCH("]",CELL("имяфайла",J26))+1,20),'Базис, экономия'!$B$3:$B$28,),MONTH(J27)),2)</f>
        <v>0</v>
      </c>
      <c r="L27" s="89">
        <f t="shared" ca="1" si="4"/>
        <v>233201.08000000002</v>
      </c>
      <c r="M27" s="86">
        <f t="shared" ca="1" si="2"/>
        <v>43769</v>
      </c>
      <c r="N27" s="87">
        <f ca="1">ROUND(FV('Базис, экономия'!$M$3,1+INT(YEARFRAC('Базис, экономия'!$BB$2,J27)/0.5),0,-'Базис, экономия'!$L$3,0)*INDEX('Базис, экономия'!$AP$3:$BA$28,MATCH(MID(CELL("имяфайла",J26),SEARCH("]",CELL("имяфайла",J26))+1,20),'Базис, экономия'!$B$3:$B$28,),MONTH(J27)),2)</f>
        <v>100.02</v>
      </c>
      <c r="O27" s="90">
        <f t="shared" ca="1" si="5"/>
        <v>13855.559999999998</v>
      </c>
    </row>
    <row r="28" spans="1:19" x14ac:dyDescent="0.25">
      <c r="A28" s="86">
        <f t="shared" ca="1" si="0"/>
        <v>43677</v>
      </c>
      <c r="B28" s="87">
        <f ca="1">ROUND(FV('[1]Базис, экономия'!$W$3,1+INT(YEARFRAC('[1]Базис, экономия'!$BO$2,A28)/0.5),0,-'[1]Базис, экономия'!$T$3,0)*INDEX('[1]Базис, экономия'!$BO$3:$BZ$28,MATCH(MID(CELL("имяфайла",A27),SEARCH("]",CELL("имяфайла",A27))+1,20),'[1]Базис, экономия'!$B$3:$B$28,),MONTH(A28)),2)</f>
        <v>0</v>
      </c>
      <c r="C28" s="88">
        <f t="shared" ca="1" si="3"/>
        <v>233201.08000000002</v>
      </c>
      <c r="J28" s="86">
        <f t="shared" ca="1" si="1"/>
        <v>43677</v>
      </c>
      <c r="K28" s="87">
        <f ca="1">ROUND(FV('Базис, экономия'!$M$3,1+INT(YEARFRAC('Базис, экономия'!$BB$2,J28)/0.5),0,-'Базис, экономия'!$K$3,0)*INDEX('Базис, экономия'!$BB$3:$BM$28,MATCH(MID(CELL("имяфайла",J27),SEARCH("]",CELL("имяфайла",J27))+1,20),'Базис, экономия'!$B$3:$B$28,),MONTH(J28)),2)</f>
        <v>0</v>
      </c>
      <c r="L28" s="89">
        <f t="shared" ca="1" si="4"/>
        <v>233201.08000000002</v>
      </c>
      <c r="M28" s="86">
        <f t="shared" ca="1" si="2"/>
        <v>43799</v>
      </c>
      <c r="N28" s="87">
        <f ca="1">ROUND(FV('Базис, экономия'!$M$3,1+INT(YEARFRAC('Базис, экономия'!$BB$2,J28)/0.5),0,-'Базис, экономия'!$L$3,0)*INDEX('Базис, экономия'!$AP$3:$BA$28,MATCH(MID(CELL("имяфайла",J27),SEARCH("]",CELL("имяфайла",J27))+1,20),'Базис, экономия'!$B$3:$B$28,),MONTH(J28)),2)</f>
        <v>689.35</v>
      </c>
      <c r="O28" s="90">
        <f t="shared" ca="1" si="5"/>
        <v>14544.909999999998</v>
      </c>
    </row>
    <row r="29" spans="1:19" x14ac:dyDescent="0.25">
      <c r="A29" s="86">
        <f t="shared" ca="1" si="0"/>
        <v>43708</v>
      </c>
      <c r="B29" s="87">
        <f ca="1">ROUND(FV('[1]Базис, экономия'!$W$3,1+INT(YEARFRAC('[1]Базис, экономия'!$BO$2,A29)/0.5),0,-'[1]Базис, экономия'!$T$3,0)*INDEX('[1]Базис, экономия'!$BO$3:$BZ$28,MATCH(MID(CELL("имяфайла",A28),SEARCH("]",CELL("имяфайла",A28))+1,20),'[1]Базис, экономия'!$B$3:$B$28,),MONTH(A29)),2)</f>
        <v>0</v>
      </c>
      <c r="C29" s="88">
        <f t="shared" ca="1" si="3"/>
        <v>233201.08000000002</v>
      </c>
      <c r="J29" s="86">
        <f t="shared" ca="1" si="1"/>
        <v>43708</v>
      </c>
      <c r="K29" s="87">
        <f ca="1">ROUND(FV('Базис, экономия'!$M$3,1+INT(YEARFRAC('Базис, экономия'!$BB$2,J29)/0.5),0,-'Базис, экономия'!$K$3,0)*INDEX('Базис, экономия'!$BB$3:$BM$28,MATCH(MID(CELL("имяфайла",J28),SEARCH("]",CELL("имяфайла",J28))+1,20),'Базис, экономия'!$B$3:$B$28,),MONTH(J29)),2)</f>
        <v>0</v>
      </c>
      <c r="L29" s="89">
        <f t="shared" ca="1" si="4"/>
        <v>233201.08000000002</v>
      </c>
      <c r="M29" s="86">
        <f t="shared" ca="1" si="2"/>
        <v>43830</v>
      </c>
      <c r="N29" s="87">
        <f ca="1">ROUND(FV('Базис, экономия'!$M$3,1+INT(YEARFRAC('Базис, экономия'!$BB$2,J29)/0.5),0,-'Базис, экономия'!$L$3,0)*INDEX('Базис, экономия'!$AP$3:$BA$28,MATCH(MID(CELL("имяфайла",J28),SEARCH("]",CELL("имяфайла",J28))+1,20),'Базис, экономия'!$B$3:$B$28,),MONTH(J29)),2)</f>
        <v>1136.28</v>
      </c>
      <c r="O29" s="90">
        <f t="shared" ca="1" si="5"/>
        <v>15681.189999999999</v>
      </c>
    </row>
    <row r="30" spans="1:19" x14ac:dyDescent="0.25">
      <c r="A30" s="86">
        <f t="shared" ca="1" si="0"/>
        <v>43738</v>
      </c>
      <c r="B30" s="87">
        <f ca="1">ROUND(FV('[1]Базис, экономия'!$W$3,1+INT(YEARFRAC('[1]Базис, экономия'!$BO$2,A30)/0.5),0,-'[1]Базис, экономия'!$T$3,0)*INDEX('[1]Базис, экономия'!$BO$3:$BZ$28,MATCH(MID(CELL("имяфайла",A29),SEARCH("]",CELL("имяфайла",A29))+1,20),'[1]Базис, экономия'!$B$3:$B$28,),MONTH(A30)),2)</f>
        <v>20936.38</v>
      </c>
      <c r="C30" s="88">
        <f t="shared" ca="1" si="3"/>
        <v>254137.46000000002</v>
      </c>
      <c r="J30" s="86">
        <f t="shared" ca="1" si="1"/>
        <v>43738</v>
      </c>
      <c r="K30" s="87">
        <f ca="1">ROUND(FV('Базис, экономия'!$M$3,1+INT(YEARFRAC('Базис, экономия'!$BB$2,J30)/0.5),0,-'Базис, экономия'!$K$3,0)*INDEX('Базис, экономия'!$BB$3:$BM$28,MATCH(MID(CELL("имяфайла",J29),SEARCH("]",CELL("имяфайла",J29))+1,20),'Базис, экономия'!$B$3:$B$28,),MONTH(J30)),2)</f>
        <v>20936.38</v>
      </c>
      <c r="L30" s="89">
        <f t="shared" ca="1" si="4"/>
        <v>254137.46000000002</v>
      </c>
      <c r="M30" s="86">
        <f t="shared" ca="1" si="2"/>
        <v>43861</v>
      </c>
      <c r="N30" s="87">
        <f ca="1">ROUND(FV('Базис, экономия'!$M$3,1+INT(YEARFRAC('Базис, экономия'!$BB$2,J30)/0.5),0,-'Базис, экономия'!$L$3,0)*INDEX('Базис, экономия'!$AP$3:$BA$28,MATCH(MID(CELL("имяфайла",J29),SEARCH("]",CELL("имяфайла",J29))+1,20),'Базис, экономия'!$B$3:$B$28,),MONTH(J30)),2)</f>
        <v>1124.92</v>
      </c>
      <c r="O30" s="90">
        <f t="shared" ca="1" si="5"/>
        <v>16806.11</v>
      </c>
    </row>
    <row r="31" spans="1:19" x14ac:dyDescent="0.25">
      <c r="A31" s="86">
        <f t="shared" ca="1" si="0"/>
        <v>43769</v>
      </c>
      <c r="B31" s="87">
        <f ca="1">ROUND(FV('[1]Базис, экономия'!$W$3,1+INT(YEARFRAC('[1]Базис, экономия'!$BO$2,A31)/0.5),0,-'[1]Базис, экономия'!$T$3,0)*INDEX('[1]Базис, экономия'!$BO$3:$BZ$28,MATCH(MID(CELL("имяфайла",A30),SEARCH("]",CELL("имяфайла",A30))+1,20),'[1]Базис, экономия'!$B$3:$B$28,),MONTH(A31)),2)</f>
        <v>8204.34</v>
      </c>
      <c r="C31" s="88">
        <f t="shared" ca="1" si="3"/>
        <v>262341.80000000005</v>
      </c>
      <c r="J31" s="86">
        <f t="shared" ca="1" si="1"/>
        <v>43769</v>
      </c>
      <c r="K31" s="87">
        <f ca="1">ROUND(FV('Базис, экономия'!$M$3,1+INT(YEARFRAC('Базис, экономия'!$BB$2,J31)/0.5),0,-'Базис, экономия'!$K$3,0)*INDEX('Базис, экономия'!$BB$3:$BM$28,MATCH(MID(CELL("имяфайла",J30),SEARCH("]",CELL("имяфайла",J30))+1,20),'Базис, экономия'!$B$3:$B$28,),MONTH(J31)),2)</f>
        <v>8204.34</v>
      </c>
      <c r="L31" s="89">
        <f t="shared" ca="1" si="4"/>
        <v>262341.80000000005</v>
      </c>
      <c r="M31" s="86">
        <f t="shared" ca="1" si="2"/>
        <v>43890</v>
      </c>
      <c r="N31" s="87">
        <f ca="1">ROUND(FV('Базис, экономия'!$M$3,1+INT(YEARFRAC('Базис, экономия'!$BB$2,J31)/0.5),0,-'Базис, экономия'!$L$3,0)*INDEX('Базис, экономия'!$AP$3:$BA$28,MATCH(MID(CELL("имяфайла",J30),SEARCH("]",CELL("имяфайла",J30))+1,20),'Базис, экономия'!$B$3:$B$28,),MONTH(J31)),2)</f>
        <v>1060.53</v>
      </c>
      <c r="O31" s="90">
        <f t="shared" ca="1" si="5"/>
        <v>17866.64</v>
      </c>
    </row>
    <row r="32" spans="1:19" x14ac:dyDescent="0.25">
      <c r="A32" s="86">
        <f t="shared" ca="1" si="0"/>
        <v>43799</v>
      </c>
      <c r="B32" s="87">
        <f ca="1">ROUND(FV('[1]Базис, экономия'!$W$3,1+INT(YEARFRAC('[1]Базис, экономия'!$BO$2,A32)/0.5),0,-'[1]Базис, экономия'!$T$3,0)*INDEX('[1]Базис, экономия'!$BO$3:$BZ$28,MATCH(MID(CELL("имяфайла",A31),SEARCH("]",CELL("имяфайла",A31))+1,20),'[1]Базис, экономия'!$B$3:$B$28,),MONTH(A32)),2)</f>
        <v>10178.82</v>
      </c>
      <c r="C32" s="88">
        <f t="shared" ca="1" si="3"/>
        <v>272520.62000000005</v>
      </c>
      <c r="J32" s="86">
        <f t="shared" ca="1" si="1"/>
        <v>43799</v>
      </c>
      <c r="K32" s="87">
        <f ca="1">ROUND(FV('Базис, экономия'!$M$3,1+INT(YEARFRAC('Базис, экономия'!$BB$2,J32)/0.5),0,-'Базис, экономия'!$K$3,0)*INDEX('Базис, экономия'!$BB$3:$BM$28,MATCH(MID(CELL("имяфайла",J31),SEARCH("]",CELL("имяфайла",J31))+1,20),'Базис, экономия'!$B$3:$B$28,),MONTH(J32)),2)</f>
        <v>10178.82</v>
      </c>
      <c r="L32" s="89">
        <f t="shared" ca="1" si="4"/>
        <v>272520.62000000005</v>
      </c>
      <c r="M32" s="86">
        <f t="shared" ca="1" si="2"/>
        <v>43921</v>
      </c>
      <c r="N32" s="87">
        <f ca="1">ROUND(FV('Базис, экономия'!$M$3,1+INT(YEARFRAC('Базис, экономия'!$BB$2,J32)/0.5),0,-'Базис, экономия'!$L$3,0)*INDEX('Базис, экономия'!$AP$3:$BA$28,MATCH(MID(CELL("имяфайла",J31),SEARCH("]",CELL("имяфайла",J31))+1,20),'Базис, экономия'!$B$3:$B$28,),MONTH(J32)),2)</f>
        <v>946.9</v>
      </c>
      <c r="O32" s="90">
        <f t="shared" ca="1" si="5"/>
        <v>18813.54</v>
      </c>
    </row>
    <row r="33" spans="1:18" x14ac:dyDescent="0.25">
      <c r="A33" s="86">
        <f t="shared" ca="1" si="0"/>
        <v>43830</v>
      </c>
      <c r="B33" s="87">
        <f ca="1">ROUND(FV('[1]Базис, экономия'!$W$3,1+INT(YEARFRAC('[1]Базис, экономия'!$BO$2,A33)/0.5),0,-'[1]Базис, экономия'!$T$3,0)*INDEX('[1]Базис, экономия'!$BO$3:$BZ$28,MATCH(MID(CELL("имяфайла",A32),SEARCH("]",CELL("имяфайла",A32))+1,20),'[1]Базис, экономия'!$B$3:$B$28,),MONTH(A33)),2)</f>
        <v>12896.68</v>
      </c>
      <c r="C33" s="88">
        <f t="shared" ca="1" si="3"/>
        <v>285417.30000000005</v>
      </c>
      <c r="J33" s="86">
        <f t="shared" ca="1" si="1"/>
        <v>43830</v>
      </c>
      <c r="K33" s="87">
        <f ca="1">ROUND(FV('Базис, экономия'!$M$3,1+INT(YEARFRAC('Базис, экономия'!$BB$2,J33)/0.5),0,-'Базис, экономия'!$K$3,0)*INDEX('Базис, экономия'!$BB$3:$BM$28,MATCH(MID(CELL("имяфайла",J32),SEARCH("]",CELL("имяфайла",J32))+1,20),'Базис, экономия'!$B$3:$B$28,),MONTH(J33)),2)</f>
        <v>12896.68</v>
      </c>
      <c r="L33" s="89">
        <f t="shared" ca="1" si="4"/>
        <v>285417.30000000005</v>
      </c>
      <c r="M33" s="86">
        <f t="shared" ca="1" si="2"/>
        <v>43951</v>
      </c>
      <c r="N33" s="87">
        <f ca="1">ROUND(FV('Базис, экономия'!$M$3,1+INT(YEARFRAC('Базис, экономия'!$BB$2,J33)/0.5),0,-'Базис, экономия'!$L$3,0)*INDEX('Базис, экономия'!$AP$3:$BA$28,MATCH(MID(CELL("имяфайла",J32),SEARCH("]",CELL("имяфайла",J32))+1,20),'Базис, экономия'!$B$3:$B$28,),MONTH(J33)),2)</f>
        <v>580.92999999999995</v>
      </c>
      <c r="O33" s="90">
        <f t="shared" ca="1" si="5"/>
        <v>19394.47</v>
      </c>
    </row>
    <row r="34" spans="1:18" x14ac:dyDescent="0.25">
      <c r="A34" s="86">
        <f t="shared" ca="1" si="0"/>
        <v>43861</v>
      </c>
      <c r="B34" s="87">
        <f ca="1">ROUND(FV('[1]Базис, экономия'!$W$3,1+INT(YEARFRAC('[1]Базис, экономия'!$BO$2,A34)/0.5),0,-'[1]Базис, экономия'!$T$3,0)*INDEX('[1]Базис, экономия'!$BO$3:$BZ$28,MATCH(MID(CELL("имяфайла",A33),SEARCH("]",CELL("имяфайла",A33))+1,20),'[1]Базис, экономия'!$B$3:$B$28,),MONTH(A34)),2)</f>
        <v>1566.4</v>
      </c>
      <c r="C34" s="88">
        <f t="shared" ca="1" si="3"/>
        <v>286983.70000000007</v>
      </c>
      <c r="J34" s="86">
        <f t="shared" ca="1" si="1"/>
        <v>43861</v>
      </c>
      <c r="K34" s="87">
        <f ca="1">ROUND(FV('Базис, экономия'!$M$3,1+INT(YEARFRAC('Базис, экономия'!$BB$2,J34)/0.5),0,-'Базис, экономия'!$K$3,0)*INDEX('Базис, экономия'!$BB$3:$BM$28,MATCH(MID(CELL("имяфайла",J33),SEARCH("]",CELL("имяфайла",J33))+1,20),'Базис, экономия'!$B$3:$B$28,),MONTH(J34)),2)</f>
        <v>1566.4</v>
      </c>
      <c r="L34" s="89">
        <f t="shared" ca="1" si="4"/>
        <v>286983.70000000007</v>
      </c>
      <c r="M34" s="86">
        <f t="shared" ca="1" si="2"/>
        <v>43982</v>
      </c>
      <c r="N34" s="87">
        <f ca="1">ROUND(FV('Базис, экономия'!$M$3,1+INT(YEARFRAC('Базис, экономия'!$BB$2,J34)/0.5),0,-'Базис, экономия'!$L$3,0)*INDEX('Базис, экономия'!$AP$3:$BA$28,MATCH(MID(CELL("имяфайла",J33),SEARCH("]",CELL("имяфайла",J33))+1,20),'Базис, экономия'!$B$3:$B$28,),MONTH(J34)),2)</f>
        <v>387.28</v>
      </c>
      <c r="O34" s="90">
        <f t="shared" ca="1" si="5"/>
        <v>19781.75</v>
      </c>
      <c r="R34" s="100"/>
    </row>
    <row r="35" spans="1:18" x14ac:dyDescent="0.25">
      <c r="A35" s="86">
        <f t="shared" ca="1" si="0"/>
        <v>43890</v>
      </c>
      <c r="B35" s="87">
        <f ca="1">ROUND(FV('[1]Базис, экономия'!$W$3,1+INT(YEARFRAC('[1]Базис, экономия'!$BO$2,A35)/0.5),0,-'[1]Базис, экономия'!$T$3,0)*INDEX('[1]Базис, экономия'!$BO$3:$BZ$28,MATCH(MID(CELL("имяфайла",A34),SEARCH("]",CELL("имяфайла",A34))+1,20),'[1]Базис, экономия'!$B$3:$B$28,),MONTH(A35)),2)</f>
        <v>25758.55</v>
      </c>
      <c r="C35" s="88">
        <f t="shared" ca="1" si="3"/>
        <v>312742.25000000006</v>
      </c>
      <c r="J35" s="86">
        <f t="shared" ca="1" si="1"/>
        <v>43890</v>
      </c>
      <c r="K35" s="87">
        <f ca="1">ROUND(FV('Базис, экономия'!$M$3,1+INT(YEARFRAC('Базис, экономия'!$BB$2,J35)/0.5),0,-'Базис, экономия'!$K$3,0)*INDEX('Базис, экономия'!$BB$3:$BM$28,MATCH(MID(CELL("имяфайла",J34),SEARCH("]",CELL("имяфайла",J34))+1,20),'Базис, экономия'!$B$3:$B$28,),MONTH(J35)),2)</f>
        <v>25758.55</v>
      </c>
      <c r="L35" s="89">
        <f t="shared" ca="1" si="4"/>
        <v>312742.25000000006</v>
      </c>
      <c r="M35" s="86">
        <f t="shared" ca="1" si="2"/>
        <v>44012</v>
      </c>
      <c r="N35" s="87">
        <f ca="1">ROUND(FV('Базис, экономия'!$M$3,1+INT(YEARFRAC('Базис, экономия'!$BB$2,J35)/0.5),0,-'Базис, экономия'!$L$3,0)*INDEX('Базис, экономия'!$AP$3:$BA$28,MATCH(MID(CELL("имяфайла",J34),SEARCH("]",CELL("имяфайла",J34))+1,20),'Базис, экономия'!$B$3:$B$28,),MONTH(J35)),2)</f>
        <v>193.64</v>
      </c>
      <c r="O35" s="90">
        <f t="shared" ca="1" si="5"/>
        <v>19975.39</v>
      </c>
      <c r="R35" s="92"/>
    </row>
    <row r="36" spans="1:18" x14ac:dyDescent="0.25">
      <c r="A36" s="86">
        <f t="shared" ca="1" si="0"/>
        <v>43921</v>
      </c>
      <c r="B36" s="87">
        <f ca="1">ROUND(FV('[1]Базис, экономия'!$W$3,1+INT(YEARFRAC('[1]Базис, экономия'!$BO$2,A36)/0.5),0,-'[1]Базис, экономия'!$T$3,0)*INDEX('[1]Базис, экономия'!$BO$3:$BZ$28,MATCH(MID(CELL("имяфайла",A35),SEARCH("]",CELL("имяфайла",A35))+1,20),'[1]Базис, экономия'!$B$3:$B$28,),MONTH(A36)),2)</f>
        <v>20363.18</v>
      </c>
      <c r="C36" s="88">
        <f t="shared" ca="1" si="3"/>
        <v>333105.43000000005</v>
      </c>
      <c r="J36" s="86">
        <f t="shared" ca="1" si="1"/>
        <v>43921</v>
      </c>
      <c r="K36" s="87">
        <f ca="1">ROUND(FV('Базис, экономия'!$M$3,1+INT(YEARFRAC('Базис, экономия'!$BB$2,J36)/0.5),0,-'Базис, экономия'!$K$3,0)*INDEX('Базис, экономия'!$BB$3:$BM$28,MATCH(MID(CELL("имяфайла",J35),SEARCH("]",CELL("имяфайла",J35))+1,20),'Базис, экономия'!$B$3:$B$28,),MONTH(J36)),2)</f>
        <v>20363.18</v>
      </c>
      <c r="L36" s="89">
        <f t="shared" ca="1" si="4"/>
        <v>333105.43000000005</v>
      </c>
      <c r="M36" s="86">
        <f t="shared" ca="1" si="2"/>
        <v>44043</v>
      </c>
      <c r="N36" s="87">
        <f ca="1">ROUND(FV('Базис, экономия'!$M$3,1+INT(YEARFRAC('Базис, экономия'!$BB$2,J36)/0.5),0,-'Базис, экономия'!$L$3,0)*INDEX('Базис, экономия'!$AP$3:$BA$28,MATCH(MID(CELL("имяфайла",J35),SEARCH("]",CELL("имяфайла",J35))+1,20),'Базис, экономия'!$B$3:$B$28,),MONTH(J36)),2)</f>
        <v>271.10000000000002</v>
      </c>
      <c r="O36" s="90">
        <f t="shared" ca="1" si="5"/>
        <v>20246.489999999998</v>
      </c>
    </row>
    <row r="37" spans="1:18" x14ac:dyDescent="0.25">
      <c r="A37" s="86">
        <f t="shared" ca="1" si="0"/>
        <v>43951</v>
      </c>
      <c r="B37" s="87">
        <f ca="1">ROUND(FV('[1]Базис, экономия'!$W$3,1+INT(YEARFRAC('[1]Базис, экономия'!$BO$2,A37)/0.5),0,-'[1]Базис, экономия'!$T$3,0)*INDEX('[1]Базис, экономия'!$BO$3:$BZ$28,MATCH(MID(CELL("имяфайла",A36),SEARCH("]",CELL("имяфайла",A36))+1,20),'[1]Базис, экономия'!$B$3:$B$28,),MONTH(A37)),2)</f>
        <v>24714.29</v>
      </c>
      <c r="C37" s="88">
        <f t="shared" ca="1" si="3"/>
        <v>357819.72000000003</v>
      </c>
      <c r="J37" s="86">
        <f t="shared" ca="1" si="1"/>
        <v>43951</v>
      </c>
      <c r="K37" s="87">
        <f ca="1">ROUND(FV('Базис, экономия'!$M$3,1+INT(YEARFRAC('Базис, экономия'!$BB$2,J37)/0.5),0,-'Базис, экономия'!$K$3,0)*INDEX('Базис, экономия'!$BB$3:$BM$28,MATCH(MID(CELL("имяфайла",J36),SEARCH("]",CELL("имяфайла",J36))+1,20),'Базис, экономия'!$B$3:$B$28,),MONTH(J37)),2)</f>
        <v>24714.29</v>
      </c>
      <c r="L37" s="89">
        <f t="shared" ca="1" si="4"/>
        <v>357819.72000000003</v>
      </c>
      <c r="M37" s="86">
        <f t="shared" ca="1" si="2"/>
        <v>44074</v>
      </c>
      <c r="N37" s="87">
        <f ca="1">ROUND(FV('Базис, экономия'!$M$3,1+INT(YEARFRAC('Базис, экономия'!$BB$2,J37)/0.5),0,-'Базис, экономия'!$L$3,0)*INDEX('Базис, экономия'!$AP$3:$BA$28,MATCH(MID(CELL("имяфайла",J36),SEARCH("]",CELL("имяфайла",J36))+1,20),'Базис, экономия'!$B$3:$B$28,),MONTH(J37)),2)</f>
        <v>580.92999999999995</v>
      </c>
      <c r="O37" s="90">
        <f t="shared" ca="1" si="5"/>
        <v>20827.419999999998</v>
      </c>
    </row>
    <row r="38" spans="1:18" x14ac:dyDescent="0.25">
      <c r="A38" s="86">
        <f t="shared" ca="1" si="0"/>
        <v>43982</v>
      </c>
      <c r="B38" s="87">
        <f ca="1">ROUND(FV('[1]Базис, экономия'!$W$3,1+INT(YEARFRAC('[1]Базис, экономия'!$BO$2,A38)/0.5),0,-'[1]Базис, экономия'!$T$3,0)*INDEX('[1]Базис, экономия'!$BO$3:$BZ$28,MATCH(MID(CELL("имяфайла",A37),SEARCH("]",CELL("имяфайла",A37))+1,20),'[1]Базис, экономия'!$B$3:$B$28,),MONTH(A38)),2)</f>
        <v>0</v>
      </c>
      <c r="C38" s="88">
        <f t="shared" ca="1" si="3"/>
        <v>357819.72000000003</v>
      </c>
      <c r="J38" s="86">
        <f t="shared" ca="1" si="1"/>
        <v>43982</v>
      </c>
      <c r="K38" s="87">
        <f ca="1">ROUND(FV('Базис, экономия'!$M$3,1+INT(YEARFRAC('Базис, экономия'!$BB$2,J38)/0.5),0,-'Базис, экономия'!$K$3,0)*INDEX('Базис, экономия'!$BB$3:$BM$28,MATCH(MID(CELL("имяфайла",J37),SEARCH("]",CELL("имяфайла",J37))+1,20),'Базис, экономия'!$B$3:$B$28,),MONTH(J38)),2)</f>
        <v>0</v>
      </c>
      <c r="L38" s="89">
        <f t="shared" ca="1" si="4"/>
        <v>357819.72000000003</v>
      </c>
      <c r="M38" s="86">
        <f t="shared" ca="1" si="2"/>
        <v>44104</v>
      </c>
      <c r="N38" s="87">
        <f ca="1">ROUND(FV('Базис, экономия'!$M$3,1+INT(YEARFRAC('Базис, экономия'!$BB$2,J38)/0.5),0,-'Базис, экономия'!$L$3,0)*INDEX('Базис, экономия'!$AP$3:$BA$28,MATCH(MID(CELL("имяфайла",J37),SEARCH("]",CELL("имяфайла",J37))+1,20),'Базис, экономия'!$B$3:$B$28,),MONTH(J38)),2)</f>
        <v>278.83999999999997</v>
      </c>
      <c r="O38" s="90">
        <f t="shared" ca="1" si="5"/>
        <v>21106.26</v>
      </c>
    </row>
    <row r="39" spans="1:18" x14ac:dyDescent="0.25">
      <c r="A39" s="86">
        <f t="shared" ca="1" si="0"/>
        <v>44012</v>
      </c>
      <c r="B39" s="87">
        <f ca="1">ROUND(FV('[1]Базис, экономия'!$W$3,1+INT(YEARFRAC('[1]Базис, экономия'!$BO$2,A39)/0.5),0,-'[1]Базис, экономия'!$T$3,0)*INDEX('[1]Базис, экономия'!$BO$3:$BZ$28,MATCH(MID(CELL("имяфайла",A38),SEARCH("]",CELL("имяфайла",A38))+1,20),'[1]Базис, экономия'!$B$3:$B$28,),MONTH(A39)),2)</f>
        <v>0</v>
      </c>
      <c r="C39" s="88">
        <f t="shared" ca="1" si="3"/>
        <v>357819.72000000003</v>
      </c>
      <c r="J39" s="86">
        <f t="shared" ca="1" si="1"/>
        <v>44012</v>
      </c>
      <c r="K39" s="87">
        <f ca="1">ROUND(FV('Базис, экономия'!$M$3,1+INT(YEARFRAC('Базис, экономия'!$BB$2,J39)/0.5),0,-'Базис, экономия'!$K$3,0)*INDEX('Базис, экономия'!$BB$3:$BM$28,MATCH(MID(CELL("имяфайла",J38),SEARCH("]",CELL("имяфайла",J38))+1,20),'Базис, экономия'!$B$3:$B$28,),MONTH(J39)),2)</f>
        <v>0</v>
      </c>
      <c r="L39" s="89">
        <f t="shared" ca="1" si="4"/>
        <v>357819.72000000003</v>
      </c>
      <c r="M39" s="86">
        <f t="shared" ca="1" si="2"/>
        <v>44135</v>
      </c>
      <c r="N39" s="87">
        <f ca="1">ROUND(FV('Базис, экономия'!$M$3,1+INT(YEARFRAC('Базис, экономия'!$BB$2,J39)/0.5),0,-'Базис, экономия'!$L$3,0)*INDEX('Базис, экономия'!$AP$3:$BA$28,MATCH(MID(CELL("имяфайла",J38),SEARCH("]",CELL("имяфайла",J38))+1,20),'Базис, экономия'!$B$3:$B$28,),MONTH(J39)),2)</f>
        <v>104.57</v>
      </c>
      <c r="O39" s="90">
        <f t="shared" ca="1" si="5"/>
        <v>21210.829999999998</v>
      </c>
    </row>
    <row r="40" spans="1:18" x14ac:dyDescent="0.25">
      <c r="A40" s="86">
        <f t="shared" ca="1" si="0"/>
        <v>44043</v>
      </c>
      <c r="B40" s="87">
        <f ca="1">ROUND(FV('[1]Базис, экономия'!$W$3,1+INT(YEARFRAC('[1]Базис, экономия'!$BO$2,A40)/0.5),0,-'[1]Базис, экономия'!$T$3,0)*INDEX('[1]Базис, экономия'!$BO$3:$BZ$28,MATCH(MID(CELL("имяфайла",A39),SEARCH("]",CELL("имяфайла",A39))+1,20),'[1]Базис, экономия'!$B$3:$B$28,),MONTH(A40)),2)</f>
        <v>0</v>
      </c>
      <c r="C40" s="88">
        <f t="shared" ca="1" si="3"/>
        <v>357819.72000000003</v>
      </c>
      <c r="J40" s="86">
        <f t="shared" ca="1" si="1"/>
        <v>44043</v>
      </c>
      <c r="K40" s="87">
        <f ca="1">ROUND(FV('Базис, экономия'!$M$3,1+INT(YEARFRAC('Базис, экономия'!$BB$2,J40)/0.5),0,-'Базис, экономия'!$K$3,0)*INDEX('Базис, экономия'!$BB$3:$BM$28,MATCH(MID(CELL("имяфайла",J39),SEARCH("]",CELL("имяфайла",J39))+1,20),'Базис, экономия'!$B$3:$B$28,),MONTH(J40)),2)</f>
        <v>0</v>
      </c>
      <c r="L40" s="89">
        <f t="shared" ca="1" si="4"/>
        <v>357819.72000000003</v>
      </c>
      <c r="M40" s="86">
        <f t="shared" ca="1" si="2"/>
        <v>44165</v>
      </c>
      <c r="N40" s="87">
        <f ca="1">ROUND(FV('Базис, экономия'!$M$3,1+INT(YEARFRAC('Базис, экономия'!$BB$2,J40)/0.5),0,-'Базис, экономия'!$L$3,0)*INDEX('Базис, экономия'!$AP$3:$BA$28,MATCH(MID(CELL("имяфайла",J39),SEARCH("]",CELL("имяфайла",J39))+1,20),'Базис, экономия'!$B$3:$B$28,),MONTH(J40)),2)</f>
        <v>720.72</v>
      </c>
      <c r="O40" s="90">
        <f t="shared" ca="1" si="5"/>
        <v>21931.55</v>
      </c>
    </row>
    <row r="41" spans="1:18" x14ac:dyDescent="0.25">
      <c r="A41" s="86">
        <f t="shared" ca="1" si="0"/>
        <v>44074</v>
      </c>
      <c r="B41" s="87">
        <f ca="1">ROUND(FV('[1]Базис, экономия'!$W$3,1+INT(YEARFRAC('[1]Базис, экономия'!$BO$2,A41)/0.5),0,-'[1]Базис, экономия'!$T$3,0)*INDEX('[1]Базис, экономия'!$BO$3:$BZ$28,MATCH(MID(CELL("имяфайла",A40),SEARCH("]",CELL("имяфайла",A40))+1,20),'[1]Базис, экономия'!$B$3:$B$28,),MONTH(A41)),2)</f>
        <v>0</v>
      </c>
      <c r="C41" s="88">
        <f t="shared" ca="1" si="3"/>
        <v>357819.72000000003</v>
      </c>
      <c r="J41" s="86">
        <f t="shared" ca="1" si="1"/>
        <v>44074</v>
      </c>
      <c r="K41" s="87">
        <f ca="1">ROUND(FV('Базис, экономия'!$M$3,1+INT(YEARFRAC('Базис, экономия'!$BB$2,J41)/0.5),0,-'Базис, экономия'!$K$3,0)*INDEX('Базис, экономия'!$BB$3:$BM$28,MATCH(MID(CELL("имяфайла",J40),SEARCH("]",CELL("имяфайла",J40))+1,20),'Базис, экономия'!$B$3:$B$28,),MONTH(J41)),2)</f>
        <v>0</v>
      </c>
      <c r="L41" s="89">
        <f t="shared" ca="1" si="4"/>
        <v>357819.72000000003</v>
      </c>
      <c r="M41" s="86">
        <f t="shared" ca="1" si="2"/>
        <v>44196</v>
      </c>
      <c r="N41" s="87">
        <f ca="1">ROUND(FV('Базис, экономия'!$M$3,1+INT(YEARFRAC('Базис, экономия'!$BB$2,J41)/0.5),0,-'Базис, экономия'!$L$3,0)*INDEX('Базис, экономия'!$AP$3:$BA$28,MATCH(MID(CELL("имяфайла",J40),SEARCH("]",CELL("имяфайла",J40))+1,20),'Базис, экономия'!$B$3:$B$28,),MONTH(J41)),2)</f>
        <v>1187.99</v>
      </c>
      <c r="O41" s="90">
        <f t="shared" ca="1" si="5"/>
        <v>23119.54</v>
      </c>
    </row>
    <row r="42" spans="1:18" x14ac:dyDescent="0.25">
      <c r="A42" s="86">
        <f t="shared" ca="1" si="0"/>
        <v>44104</v>
      </c>
      <c r="B42" s="87">
        <f ca="1">ROUND(FV('[1]Базис, экономия'!$W$3,1+INT(YEARFRAC('[1]Базис, экономия'!$BO$2,A42)/0.5),0,-'[1]Базис, экономия'!$T$3,0)*INDEX('[1]Базис, экономия'!$BO$3:$BZ$28,MATCH(MID(CELL("имяфайла",A41),SEARCH("]",CELL("имяфайла",A41))+1,20),'[1]Базис, экономия'!$B$3:$B$28,),MONTH(A42)),2)</f>
        <v>21889.11</v>
      </c>
      <c r="C42" s="88">
        <f t="shared" ca="1" si="3"/>
        <v>379708.83</v>
      </c>
      <c r="J42" s="86">
        <f t="shared" ca="1" si="1"/>
        <v>44104</v>
      </c>
      <c r="K42" s="87">
        <f ca="1">ROUND(FV('Базис, экономия'!$M$3,1+INT(YEARFRAC('Базис, экономия'!$BB$2,J42)/0.5),0,-'Базис, экономия'!$K$3,0)*INDEX('Базис, экономия'!$BB$3:$BM$28,MATCH(MID(CELL("имяфайла",J41),SEARCH("]",CELL("имяфайла",J41))+1,20),'Базис, экономия'!$B$3:$B$28,),MONTH(J42)),2)</f>
        <v>21889.11</v>
      </c>
      <c r="L42" s="89">
        <f t="shared" ca="1" si="4"/>
        <v>379708.83</v>
      </c>
      <c r="M42" s="86">
        <f t="shared" ca="1" si="2"/>
        <v>44227</v>
      </c>
      <c r="N42" s="87">
        <f ca="1">ROUND(FV('Базис, экономия'!$M$3,1+INT(YEARFRAC('Базис, экономия'!$BB$2,J42)/0.5),0,-'Базис, экономия'!$L$3,0)*INDEX('Базис, экономия'!$AP$3:$BA$28,MATCH(MID(CELL("имяфайла",J41),SEARCH("]",CELL("имяфайла",J41))+1,20),'Базис, экономия'!$B$3:$B$28,),MONTH(J42)),2)</f>
        <v>1176.1099999999999</v>
      </c>
      <c r="O42" s="90">
        <f t="shared" ca="1" si="5"/>
        <v>24295.65</v>
      </c>
    </row>
    <row r="43" spans="1:18" x14ac:dyDescent="0.25">
      <c r="A43" s="86">
        <f t="shared" ca="1" si="0"/>
        <v>44135</v>
      </c>
      <c r="B43" s="87">
        <f ca="1">ROUND(FV('[1]Базис, экономия'!$W$3,1+INT(YEARFRAC('[1]Базис, экономия'!$BO$2,A43)/0.5),0,-'[1]Базис, экономия'!$T$3,0)*INDEX('[1]Базис, экономия'!$BO$3:$BZ$28,MATCH(MID(CELL("имяфайла",A42),SEARCH("]",CELL("имяфайла",A42))+1,20),'[1]Базис, экономия'!$B$3:$B$28,),MONTH(A43)),2)</f>
        <v>8577.69</v>
      </c>
      <c r="C43" s="88">
        <f t="shared" ca="1" si="3"/>
        <v>388286.52</v>
      </c>
      <c r="J43" s="86">
        <f t="shared" ca="1" si="1"/>
        <v>44135</v>
      </c>
      <c r="K43" s="87">
        <f ca="1">ROUND(FV('Базис, экономия'!$M$3,1+INT(YEARFRAC('Базис, экономия'!$BB$2,J43)/0.5),0,-'Базис, экономия'!$K$3,0)*INDEX('Базис, экономия'!$BB$3:$BM$28,MATCH(MID(CELL("имяфайла",J42),SEARCH("]",CELL("имяфайла",J42))+1,20),'Базис, экономия'!$B$3:$B$28,),MONTH(J43)),2)</f>
        <v>8577.69</v>
      </c>
      <c r="L43" s="89">
        <f t="shared" ca="1" si="4"/>
        <v>388286.52</v>
      </c>
      <c r="M43" s="86">
        <f t="shared" ca="1" si="2"/>
        <v>44255</v>
      </c>
      <c r="N43" s="87">
        <f ca="1">ROUND(FV('Базис, экономия'!$M$3,1+INT(YEARFRAC('Базис, экономия'!$BB$2,J43)/0.5),0,-'Базис, экономия'!$L$3,0)*INDEX('Базис, экономия'!$AP$3:$BA$28,MATCH(MID(CELL("имяфайла",J42),SEARCH("]",CELL("имяфайла",J42))+1,20),'Базис, экономия'!$B$3:$B$28,),MONTH(J43)),2)</f>
        <v>1108.79</v>
      </c>
      <c r="O43" s="90">
        <f t="shared" ca="1" si="5"/>
        <v>25404.440000000002</v>
      </c>
    </row>
    <row r="44" spans="1:18" x14ac:dyDescent="0.25">
      <c r="A44" s="86">
        <f t="shared" ca="1" si="0"/>
        <v>44165</v>
      </c>
      <c r="B44" s="87">
        <f ca="1">ROUND(FV('[1]Базис, экономия'!$W$3,1+INT(YEARFRAC('[1]Базис, экономия'!$BO$2,A44)/0.5),0,-'[1]Базис, экономия'!$T$3,0)*INDEX('[1]Базис, экономия'!$BO$3:$BZ$28,MATCH(MID(CELL("имяфайла",A43),SEARCH("]",CELL("имяфайла",A43))+1,20),'[1]Базис, экономия'!$B$3:$B$28,),MONTH(A44)),2)</f>
        <v>10642.02</v>
      </c>
      <c r="C44" s="88">
        <f t="shared" ca="1" si="3"/>
        <v>398928.54000000004</v>
      </c>
      <c r="J44" s="86">
        <f t="shared" ca="1" si="1"/>
        <v>44165</v>
      </c>
      <c r="K44" s="87">
        <f ca="1">ROUND(FV('Базис, экономия'!$M$3,1+INT(YEARFRAC('Базис, экономия'!$BB$2,J44)/0.5),0,-'Базис, экономия'!$K$3,0)*INDEX('Базис, экономия'!$BB$3:$BM$28,MATCH(MID(CELL("имяфайла",J43),SEARCH("]",CELL("имяфайла",J43))+1,20),'Базис, экономия'!$B$3:$B$28,),MONTH(J44)),2)</f>
        <v>10642.02</v>
      </c>
      <c r="L44" s="89">
        <f t="shared" ca="1" si="4"/>
        <v>398928.54000000004</v>
      </c>
      <c r="M44" s="86">
        <f t="shared" ca="1" si="2"/>
        <v>44286</v>
      </c>
      <c r="N44" s="87">
        <f ca="1">ROUND(FV('Базис, экономия'!$M$3,1+INT(YEARFRAC('Базис, экономия'!$BB$2,J44)/0.5),0,-'Базис, экономия'!$L$3,0)*INDEX('Базис, экономия'!$AP$3:$BA$28,MATCH(MID(CELL("имяфайла",J43),SEARCH("]",CELL("имяфайла",J43))+1,20),'Базис, экономия'!$B$3:$B$28,),MONTH(J44)),2)</f>
        <v>989.99</v>
      </c>
      <c r="O44" s="90">
        <f t="shared" ca="1" si="5"/>
        <v>26394.430000000004</v>
      </c>
    </row>
    <row r="45" spans="1:18" x14ac:dyDescent="0.25">
      <c r="A45" s="86">
        <f t="shared" ca="1" si="0"/>
        <v>44196</v>
      </c>
      <c r="B45" s="87">
        <f ca="1">ROUND(FV('[1]Базис, экономия'!$W$3,1+INT(YEARFRAC('[1]Базис, экономия'!$BO$2,A45)/0.5),0,-'[1]Базис, экономия'!$T$3,0)*INDEX('[1]Базис, экономия'!$BO$3:$BZ$28,MATCH(MID(CELL("имяфайла",A44),SEARCH("]",CELL("имяфайла",A44))+1,20),'[1]Базис, экономия'!$B$3:$B$28,),MONTH(A45)),2)</f>
        <v>13483.56</v>
      </c>
      <c r="C45" s="88">
        <f t="shared" ca="1" si="3"/>
        <v>412412.10000000003</v>
      </c>
      <c r="J45" s="86">
        <f t="shared" ca="1" si="1"/>
        <v>44196</v>
      </c>
      <c r="K45" s="87">
        <f ca="1">ROUND(FV('Базис, экономия'!$M$3,1+INT(YEARFRAC('Базис, экономия'!$BB$2,J45)/0.5),0,-'Базис, экономия'!$K$3,0)*INDEX('Базис, экономия'!$BB$3:$BM$28,MATCH(MID(CELL("имяфайла",J44),SEARCH("]",CELL("имяфайла",J44))+1,20),'Базис, экономия'!$B$3:$B$28,),MONTH(J45)),2)</f>
        <v>13483.56</v>
      </c>
      <c r="L45" s="89">
        <f t="shared" ca="1" si="4"/>
        <v>412412.10000000003</v>
      </c>
      <c r="M45" s="86">
        <f t="shared" ca="1" si="2"/>
        <v>44316</v>
      </c>
      <c r="N45" s="87">
        <f ca="1">ROUND(FV('Базис, экономия'!$M$3,1+INT(YEARFRAC('Базис, экономия'!$BB$2,J45)/0.5),0,-'Базис, экономия'!$L$3,0)*INDEX('Базис, экономия'!$AP$3:$BA$28,MATCH(MID(CELL("имяфайла",J44),SEARCH("]",CELL("имяфайла",J44))+1,20),'Базис, экономия'!$B$3:$B$28,),MONTH(J45)),2)</f>
        <v>607.36</v>
      </c>
      <c r="O45" s="90">
        <f t="shared" ca="1" si="5"/>
        <v>27001.790000000005</v>
      </c>
    </row>
    <row r="46" spans="1:18" x14ac:dyDescent="0.25">
      <c r="A46" s="86">
        <f t="shared" ca="1" si="0"/>
        <v>44227</v>
      </c>
      <c r="B46" s="87">
        <f ca="1">ROUND(FV('[1]Базис, экономия'!$W$3,1+INT(YEARFRAC('[1]Базис, экономия'!$BO$2,A46)/0.5),0,-'[1]Базис, экономия'!$T$3,0)*INDEX('[1]Базис, экономия'!$BO$3:$BZ$28,MATCH(MID(CELL("имяфайла",A45),SEARCH("]",CELL("имяфайла",A45))+1,20),'[1]Базис, экономия'!$B$3:$B$28,),MONTH(A46)),2)</f>
        <v>1637.68</v>
      </c>
      <c r="C46" s="88">
        <f t="shared" ca="1" si="3"/>
        <v>414049.78</v>
      </c>
      <c r="J46" s="86">
        <f t="shared" ca="1" si="1"/>
        <v>44227</v>
      </c>
      <c r="K46" s="87">
        <f ca="1">ROUND(FV('Базис, экономия'!$M$3,1+INT(YEARFRAC('Базис, экономия'!$BB$2,J46)/0.5),0,-'Базис, экономия'!$K$3,0)*INDEX('Базис, экономия'!$BB$3:$BM$28,MATCH(MID(CELL("имяфайла",J45),SEARCH("]",CELL("имяфайла",J45))+1,20),'Базис, экономия'!$B$3:$B$28,),MONTH(J46)),2)</f>
        <v>1637.68</v>
      </c>
      <c r="L46" s="89">
        <f t="shared" ca="1" si="4"/>
        <v>414049.78</v>
      </c>
      <c r="M46" s="86">
        <f t="shared" ca="1" si="2"/>
        <v>44347</v>
      </c>
      <c r="N46" s="87">
        <f ca="1">ROUND(FV('Базис, экономия'!$M$3,1+INT(YEARFRAC('Базис, экономия'!$BB$2,J46)/0.5),0,-'Базис, экономия'!$L$3,0)*INDEX('Базис, экономия'!$AP$3:$BA$28,MATCH(MID(CELL("имяфайла",J45),SEARCH("]",CELL("имяфайла",J45))+1,20),'Базис, экономия'!$B$3:$B$28,),MONTH(J46)),2)</f>
        <v>404.91</v>
      </c>
      <c r="O46" s="90">
        <f t="shared" ca="1" si="5"/>
        <v>27406.700000000004</v>
      </c>
      <c r="R46" s="100"/>
    </row>
    <row r="47" spans="1:18" x14ac:dyDescent="0.25">
      <c r="A47" s="86">
        <f t="shared" ca="1" si="0"/>
        <v>44255</v>
      </c>
      <c r="B47" s="87">
        <f ca="1">ROUND(FV('[1]Базис, экономия'!$W$3,1+INT(YEARFRAC('[1]Базис, экономия'!$BO$2,A47)/0.5),0,-'[1]Базис, экономия'!$T$3,0)*INDEX('[1]Базис, экономия'!$BO$3:$BZ$28,MATCH(MID(CELL("имяфайла",A46),SEARCH("]",CELL("имяфайла",A46))+1,20),'[1]Базис, экономия'!$B$3:$B$28,),MONTH(A47)),2)</f>
        <v>26930.73</v>
      </c>
      <c r="C47" s="88">
        <f t="shared" ca="1" si="3"/>
        <v>440980.51</v>
      </c>
      <c r="J47" s="86">
        <f t="shared" ca="1" si="1"/>
        <v>44255</v>
      </c>
      <c r="K47" s="87">
        <f ca="1">ROUND(FV('Базис, экономия'!$M$3,1+INT(YEARFRAC('Базис, экономия'!$BB$2,J47)/0.5),0,-'Базис, экономия'!$K$3,0)*INDEX('Базис, экономия'!$BB$3:$BM$28,MATCH(MID(CELL("имяфайла",J46),SEARCH("]",CELL("имяфайла",J46))+1,20),'Базис, экономия'!$B$3:$B$28,),MONTH(J47)),2)</f>
        <v>26930.73</v>
      </c>
      <c r="L47" s="89">
        <f t="shared" ca="1" si="4"/>
        <v>440980.51</v>
      </c>
      <c r="M47" s="86">
        <f t="shared" ca="1" si="2"/>
        <v>44377</v>
      </c>
      <c r="N47" s="87">
        <f ca="1">ROUND(FV('Базис, экономия'!$M$3,1+INT(YEARFRAC('Базис, экономия'!$BB$2,J47)/0.5),0,-'Базис, экономия'!$L$3,0)*INDEX('Базис, экономия'!$AP$3:$BA$28,MATCH(MID(CELL("имяфайла",J46),SEARCH("]",CELL("имяфайла",J46))+1,20),'Базис, экономия'!$B$3:$B$28,),MONTH(J47)),2)</f>
        <v>202.45</v>
      </c>
      <c r="O47" s="90">
        <f t="shared" ca="1" si="5"/>
        <v>27609.150000000005</v>
      </c>
    </row>
    <row r="48" spans="1:18" x14ac:dyDescent="0.25">
      <c r="A48" s="86">
        <f t="shared" ca="1" si="0"/>
        <v>44286</v>
      </c>
      <c r="B48" s="87">
        <f ca="1">ROUND(FV('[1]Базис, экономия'!$W$3,1+INT(YEARFRAC('[1]Базис, экономия'!$BO$2,A48)/0.5),0,-'[1]Базис, экономия'!$T$3,0)*INDEX('[1]Базис, экономия'!$BO$3:$BZ$28,MATCH(MID(CELL("имяфайла",A47),SEARCH("]",CELL("имяфайла",A47))+1,20),'[1]Базис, экономия'!$B$3:$B$28,),MONTH(A48)),2)</f>
        <v>21289.83</v>
      </c>
      <c r="C48" s="88">
        <f t="shared" ca="1" si="3"/>
        <v>462270.34</v>
      </c>
      <c r="J48" s="86">
        <f t="shared" ca="1" si="1"/>
        <v>44286</v>
      </c>
      <c r="K48" s="87">
        <f ca="1">ROUND(FV('Базис, экономия'!$M$3,1+INT(YEARFRAC('Базис, экономия'!$BB$2,J48)/0.5),0,-'Базис, экономия'!$K$3,0)*INDEX('Базис, экономия'!$BB$3:$BM$28,MATCH(MID(CELL("имяфайла",J47),SEARCH("]",CELL("имяфайла",J47))+1,20),'Базис, экономия'!$B$3:$B$28,),MONTH(J48)),2)</f>
        <v>21289.83</v>
      </c>
      <c r="L48" s="89">
        <f t="shared" ca="1" si="4"/>
        <v>462270.34</v>
      </c>
      <c r="M48" s="86">
        <f t="shared" ca="1" si="2"/>
        <v>44408</v>
      </c>
      <c r="N48" s="87">
        <f ca="1">ROUND(FV('Базис, экономия'!$M$3,1+INT(YEARFRAC('Базис, экономия'!$BB$2,J48)/0.5),0,-'Базис, экономия'!$L$3,0)*INDEX('Базис, экономия'!$AP$3:$BA$28,MATCH(MID(CELL("имяфайла",J47),SEARCH("]",CELL("имяфайла",J47))+1,20),'Базис, экономия'!$B$3:$B$28,),MONTH(J48)),2)</f>
        <v>283.44</v>
      </c>
      <c r="O48" s="90">
        <f t="shared" ca="1" si="5"/>
        <v>27892.590000000004</v>
      </c>
    </row>
    <row r="49" spans="1:15" x14ac:dyDescent="0.25">
      <c r="A49" s="86">
        <f t="shared" ca="1" si="0"/>
        <v>44316</v>
      </c>
      <c r="B49" s="87">
        <f ca="1">ROUND(FV('[1]Базис, экономия'!$W$3,1+INT(YEARFRAC('[1]Базис, экономия'!$BO$2,A49)/0.5),0,-'[1]Базис, экономия'!$T$3,0)*INDEX('[1]Базис, экономия'!$BO$3:$BZ$28,MATCH(MID(CELL("имяфайла",A48),SEARCH("]",CELL("имяфайла",A48))+1,20),'[1]Базис, экономия'!$B$3:$B$28,),MONTH(A49)),2)</f>
        <v>25838.94</v>
      </c>
      <c r="C49" s="88">
        <f t="shared" ca="1" si="3"/>
        <v>488109.28</v>
      </c>
      <c r="J49" s="86">
        <f t="shared" ca="1" si="1"/>
        <v>44316</v>
      </c>
      <c r="K49" s="87">
        <f ca="1">ROUND(FV('Базис, экономия'!$M$3,1+INT(YEARFRAC('Базис, экономия'!$BB$2,J49)/0.5),0,-'Базис, экономия'!$K$3,0)*INDEX('Базис, экономия'!$BB$3:$BM$28,MATCH(MID(CELL("имяфайла",J48),SEARCH("]",CELL("имяфайла",J48))+1,20),'Базис, экономия'!$B$3:$B$28,),MONTH(J49)),2)</f>
        <v>25838.94</v>
      </c>
      <c r="L49" s="89">
        <f t="shared" ca="1" si="4"/>
        <v>488109.28</v>
      </c>
      <c r="M49" s="86">
        <f t="shared" ca="1" si="2"/>
        <v>44439</v>
      </c>
      <c r="N49" s="87">
        <f ca="1">ROUND(FV('Базис, экономия'!$M$3,1+INT(YEARFRAC('Базис, экономия'!$BB$2,J49)/0.5),0,-'Базис, экономия'!$L$3,0)*INDEX('Базис, экономия'!$AP$3:$BA$28,MATCH(MID(CELL("имяфайла",J48),SEARCH("]",CELL("имяфайла",J48))+1,20),'Базис, экономия'!$B$3:$B$28,),MONTH(J49)),2)</f>
        <v>607.36</v>
      </c>
      <c r="O49" s="90">
        <f t="shared" ca="1" si="5"/>
        <v>28499.950000000004</v>
      </c>
    </row>
    <row r="50" spans="1:15" x14ac:dyDescent="0.25">
      <c r="A50" s="86">
        <f t="shared" ca="1" si="0"/>
        <v>44347</v>
      </c>
      <c r="B50" s="87">
        <f ca="1">ROUND(FV('[1]Базис, экономия'!$W$3,1+INT(YEARFRAC('[1]Базис, экономия'!$BO$2,A50)/0.5),0,-'[1]Базис, экономия'!$T$3,0)*INDEX('[1]Базис, экономия'!$BO$3:$BZ$28,MATCH(MID(CELL("имяфайла",A49),SEARCH("]",CELL("имяфайла",A49))+1,20),'[1]Базис, экономия'!$B$3:$B$28,),MONTH(A50)),2)</f>
        <v>0</v>
      </c>
      <c r="C50" s="88">
        <f t="shared" ca="1" si="3"/>
        <v>488109.28</v>
      </c>
      <c r="J50" s="86">
        <f t="shared" ca="1" si="1"/>
        <v>44347</v>
      </c>
      <c r="K50" s="87">
        <f ca="1">ROUND(FV('Базис, экономия'!$M$3,1+INT(YEARFRAC('Базис, экономия'!$BB$2,J50)/0.5),0,-'Базис, экономия'!$K$3,0)*INDEX('Базис, экономия'!$BB$3:$BM$28,MATCH(MID(CELL("имяфайла",J49),SEARCH("]",CELL("имяфайла",J49))+1,20),'Базис, экономия'!$B$3:$B$28,),MONTH(J50)),2)</f>
        <v>0</v>
      </c>
      <c r="L50" s="89">
        <f t="shared" ca="1" si="4"/>
        <v>488109.28</v>
      </c>
      <c r="M50" s="86">
        <f t="shared" ca="1" si="2"/>
        <v>44469</v>
      </c>
      <c r="N50" s="87">
        <f ca="1">ROUND(FV('Базис, экономия'!$M$3,1+INT(YEARFRAC('Базис, экономия'!$BB$2,J50)/0.5),0,-'Базис, экономия'!$L$3,0)*INDEX('Базис, экономия'!$AP$3:$BA$28,MATCH(MID(CELL("имяфайла",J49),SEARCH("]",CELL("имяфайла",J49))+1,20),'Базис, экономия'!$B$3:$B$28,),MONTH(J50)),2)</f>
        <v>291.52999999999997</v>
      </c>
      <c r="O50" s="90">
        <f t="shared" ca="1" si="5"/>
        <v>28791.480000000003</v>
      </c>
    </row>
    <row r="51" spans="1:15" x14ac:dyDescent="0.25">
      <c r="A51" s="86">
        <f t="shared" ca="1" si="0"/>
        <v>44377</v>
      </c>
      <c r="B51" s="87">
        <f ca="1">ROUND(FV('[1]Базис, экономия'!$W$3,1+INT(YEARFRAC('[1]Базис, экономия'!$BO$2,A51)/0.5),0,-'[1]Базис, экономия'!$T$3,0)*INDEX('[1]Базис, экономия'!$BO$3:$BZ$28,MATCH(MID(CELL("имяфайла",A50),SEARCH("]",CELL("имяфайла",A50))+1,20),'[1]Базис, экономия'!$B$3:$B$28,),MONTH(A51)),2)</f>
        <v>0</v>
      </c>
      <c r="C51" s="88">
        <f t="shared" ca="1" si="3"/>
        <v>488109.28</v>
      </c>
      <c r="J51" s="86">
        <f t="shared" ca="1" si="1"/>
        <v>44377</v>
      </c>
      <c r="K51" s="87">
        <f ca="1">ROUND(FV('Базис, экономия'!$M$3,1+INT(YEARFRAC('Базис, экономия'!$BB$2,J51)/0.5),0,-'Базис, экономия'!$K$3,0)*INDEX('Базис, экономия'!$BB$3:$BM$28,MATCH(MID(CELL("имяфайла",J50),SEARCH("]",CELL("имяфайла",J50))+1,20),'Базис, экономия'!$B$3:$B$28,),MONTH(J51)),2)</f>
        <v>0</v>
      </c>
      <c r="L51" s="89">
        <f t="shared" ca="1" si="4"/>
        <v>488109.28</v>
      </c>
      <c r="M51" s="86">
        <f t="shared" ca="1" si="2"/>
        <v>44500</v>
      </c>
      <c r="N51" s="87">
        <f ca="1">ROUND(FV('Базис, экономия'!$M$3,1+INT(YEARFRAC('Базис, экономия'!$BB$2,J51)/0.5),0,-'Базис, экономия'!$L$3,0)*INDEX('Базис, экономия'!$AP$3:$BA$28,MATCH(MID(CELL("имяфайла",J50),SEARCH("]",CELL("имяфайла",J50))+1,20),'Базис, экономия'!$B$3:$B$28,),MONTH(J51)),2)</f>
        <v>109.33</v>
      </c>
      <c r="O51" s="90">
        <f t="shared" ca="1" si="5"/>
        <v>28900.810000000005</v>
      </c>
    </row>
    <row r="52" spans="1:15" x14ac:dyDescent="0.25">
      <c r="A52" s="86">
        <f t="shared" ca="1" si="0"/>
        <v>44408</v>
      </c>
      <c r="B52" s="87">
        <f ca="1">ROUND(FV('[1]Базис, экономия'!$W$3,1+INT(YEARFRAC('[1]Базис, экономия'!$BO$2,A52)/0.5),0,-'[1]Базис, экономия'!$T$3,0)*INDEX('[1]Базис, экономия'!$BO$3:$BZ$28,MATCH(MID(CELL("имяфайла",A51),SEARCH("]",CELL("имяфайла",A51))+1,20),'[1]Базис, экономия'!$B$3:$B$28,),MONTH(A52)),2)</f>
        <v>0</v>
      </c>
      <c r="C52" s="88">
        <f t="shared" ca="1" si="3"/>
        <v>488109.28</v>
      </c>
      <c r="J52" s="86">
        <f t="shared" ca="1" si="1"/>
        <v>44408</v>
      </c>
      <c r="K52" s="87">
        <f ca="1">ROUND(FV('Базис, экономия'!$M$3,1+INT(YEARFRAC('Базис, экономия'!$BB$2,J52)/0.5),0,-'Базис, экономия'!$K$3,0)*INDEX('Базис, экономия'!$BB$3:$BM$28,MATCH(MID(CELL("имяфайла",J51),SEARCH("]",CELL("имяфайла",J51))+1,20),'Базис, экономия'!$B$3:$B$28,),MONTH(J52)),2)</f>
        <v>0</v>
      </c>
      <c r="L52" s="89">
        <f t="shared" ca="1" si="4"/>
        <v>488109.28</v>
      </c>
      <c r="M52" s="86">
        <f t="shared" ca="1" si="2"/>
        <v>44530</v>
      </c>
      <c r="N52" s="87">
        <f ca="1">ROUND(FV('Базис, экономия'!$M$3,1+INT(YEARFRAC('Базис, экономия'!$BB$2,J52)/0.5),0,-'Базис, экономия'!$L$3,0)*INDEX('Базис, экономия'!$AP$3:$BA$28,MATCH(MID(CELL("имяфайла",J51),SEARCH("]",CELL("имяфайла",J51))+1,20),'Базис, экономия'!$B$3:$B$28,),MONTH(J52)),2)</f>
        <v>753.51</v>
      </c>
      <c r="O52" s="90">
        <f t="shared" ca="1" si="5"/>
        <v>29654.320000000003</v>
      </c>
    </row>
    <row r="53" spans="1:15" x14ac:dyDescent="0.25">
      <c r="A53" s="86">
        <f t="shared" ca="1" si="0"/>
        <v>44439</v>
      </c>
      <c r="B53" s="87">
        <f ca="1">ROUND(FV('[1]Базис, экономия'!$W$3,1+INT(YEARFRAC('[1]Базис, экономия'!$BO$2,A53)/0.5),0,-'[1]Базис, экономия'!$T$3,0)*INDEX('[1]Базис, экономия'!$BO$3:$BZ$28,MATCH(MID(CELL("имяфайла",A52),SEARCH("]",CELL("имяфайла",A52))+1,20),'[1]Базис, экономия'!$B$3:$B$28,),MONTH(A53)),2)</f>
        <v>0</v>
      </c>
      <c r="C53" s="88">
        <f t="shared" ca="1" si="3"/>
        <v>488109.28</v>
      </c>
      <c r="J53" s="86">
        <f t="shared" ca="1" si="1"/>
        <v>44439</v>
      </c>
      <c r="K53" s="87">
        <f ca="1">ROUND(FV('Базис, экономия'!$M$3,1+INT(YEARFRAC('Базис, экономия'!$BB$2,J53)/0.5),0,-'Базис, экономия'!$K$3,0)*INDEX('Базис, экономия'!$BB$3:$BM$28,MATCH(MID(CELL("имяфайла",J52),SEARCH("]",CELL("имяфайла",J52))+1,20),'Базис, экономия'!$B$3:$B$28,),MONTH(J53)),2)</f>
        <v>0</v>
      </c>
      <c r="L53" s="89">
        <f t="shared" ca="1" si="4"/>
        <v>488109.28</v>
      </c>
      <c r="M53" s="86">
        <f t="shared" ca="1" si="2"/>
        <v>44561</v>
      </c>
      <c r="N53" s="87">
        <f ca="1">ROUND(FV('Базис, экономия'!$M$3,1+INT(YEARFRAC('Базис, экономия'!$BB$2,J53)/0.5),0,-'Базис, экономия'!$L$3,0)*INDEX('Базис, экономия'!$AP$3:$BA$28,MATCH(MID(CELL("имяфайла",J52),SEARCH("]",CELL("имяфайла",J52))+1,20),'Базис, экономия'!$B$3:$B$28,),MONTH(J53)),2)</f>
        <v>1242.05</v>
      </c>
      <c r="O53" s="90">
        <f t="shared" ca="1" si="5"/>
        <v>30896.370000000003</v>
      </c>
    </row>
    <row r="54" spans="1:15" x14ac:dyDescent="0.25">
      <c r="A54" s="86">
        <f t="shared" ca="1" si="0"/>
        <v>44469</v>
      </c>
      <c r="B54" s="87">
        <f ca="1">ROUND(FV('[1]Базис, экономия'!$W$3,1+INT(YEARFRAC('[1]Базис, экономия'!$BO$2,A54)/0.5),0,-'[1]Базис, экономия'!$T$3,0)*INDEX('[1]Базис, экономия'!$BO$3:$BZ$28,MATCH(MID(CELL("имяфайла",A53),SEARCH("]",CELL("имяфайла",A53))+1,20),'[1]Базис, экономия'!$B$3:$B$28,),MONTH(A54)),2)</f>
        <v>22885.200000000001</v>
      </c>
      <c r="C54" s="88">
        <f t="shared" ca="1" si="3"/>
        <v>510994.48000000004</v>
      </c>
      <c r="J54" s="86">
        <f t="shared" ca="1" si="1"/>
        <v>44469</v>
      </c>
      <c r="K54" s="87">
        <f ca="1">ROUND(FV('Базис, экономия'!$M$3,1+INT(YEARFRAC('Базис, экономия'!$BB$2,J54)/0.5),0,-'Базис, экономия'!$K$3,0)*INDEX('Базис, экономия'!$BB$3:$BM$28,MATCH(MID(CELL("имяфайла",J53),SEARCH("]",CELL("имяфайла",J53))+1,20),'Базис, экономия'!$B$3:$B$28,),MONTH(J54)),2)</f>
        <v>22885.200000000001</v>
      </c>
      <c r="L54" s="89">
        <f t="shared" ca="1" si="4"/>
        <v>510994.48000000004</v>
      </c>
      <c r="M54" s="86">
        <f t="shared" ca="1" si="2"/>
        <v>44592</v>
      </c>
      <c r="N54" s="87">
        <f ca="1">ROUND(FV('Базис, экономия'!$M$3,1+INT(YEARFRAC('Базис, экономия'!$BB$2,J54)/0.5),0,-'Базис, экономия'!$L$3,0)*INDEX('Базис, экономия'!$AP$3:$BA$28,MATCH(MID(CELL("имяфайла",J53),SEARCH("]",CELL("имяфайла",J53))+1,20),'Базис, экономия'!$B$3:$B$28,),MONTH(J54)),2)</f>
        <v>1229.6300000000001</v>
      </c>
      <c r="O54" s="90">
        <f t="shared" ca="1" si="5"/>
        <v>32126.000000000004</v>
      </c>
    </row>
    <row r="55" spans="1:15" x14ac:dyDescent="0.25">
      <c r="A55" s="86">
        <f t="shared" ca="1" si="0"/>
        <v>44500</v>
      </c>
      <c r="B55" s="87">
        <f ca="1">ROUND(FV('[1]Базис, экономия'!$W$3,1+INT(YEARFRAC('[1]Базис, экономия'!$BO$2,A55)/0.5),0,-'[1]Базис, экономия'!$T$3,0)*INDEX('[1]Базис, экономия'!$BO$3:$BZ$28,MATCH(MID(CELL("имяфайла",A54),SEARCH("]",CELL("имяфайла",A54))+1,20),'[1]Базис, экономия'!$B$3:$B$28,),MONTH(A55)),2)</f>
        <v>8968.02</v>
      </c>
      <c r="C55" s="88">
        <f t="shared" ca="1" si="3"/>
        <v>519962.50000000006</v>
      </c>
      <c r="J55" s="86">
        <f t="shared" ca="1" si="1"/>
        <v>44500</v>
      </c>
      <c r="K55" s="87">
        <f ca="1">ROUND(FV('Базис, экономия'!$M$3,1+INT(YEARFRAC('Базис, экономия'!$BB$2,J55)/0.5),0,-'Базис, экономия'!$K$3,0)*INDEX('Базис, экономия'!$BB$3:$BM$28,MATCH(MID(CELL("имяфайла",J54),SEARCH("]",CELL("имяфайла",J54))+1,20),'Базис, экономия'!$B$3:$B$28,),MONTH(J55)),2)</f>
        <v>8968.02</v>
      </c>
      <c r="L55" s="89">
        <f t="shared" ca="1" si="4"/>
        <v>519962.50000000006</v>
      </c>
      <c r="M55" s="86">
        <f t="shared" ca="1" si="2"/>
        <v>44620</v>
      </c>
      <c r="N55" s="87">
        <f ca="1">ROUND(FV('Базис, экономия'!$M$3,1+INT(YEARFRAC('Базис, экономия'!$BB$2,J55)/0.5),0,-'Базис, экономия'!$L$3,0)*INDEX('Базис, экономия'!$AP$3:$BA$28,MATCH(MID(CELL("имяфайла",J54),SEARCH("]",CELL("имяфайла",J54))+1,20),'Базис, экономия'!$B$3:$B$28,),MONTH(J55)),2)</f>
        <v>1159.25</v>
      </c>
      <c r="O55" s="90">
        <f t="shared" ca="1" si="5"/>
        <v>33285.25</v>
      </c>
    </row>
    <row r="56" spans="1:15" x14ac:dyDescent="0.25">
      <c r="A56" s="86">
        <f t="shared" ca="1" si="0"/>
        <v>44530</v>
      </c>
      <c r="B56" s="87">
        <f ca="1">ROUND(FV('[1]Базис, экономия'!$W$3,1+INT(YEARFRAC('[1]Базис, экономия'!$BO$2,A56)/0.5),0,-'[1]Базис, экономия'!$T$3,0)*INDEX('[1]Базис, экономия'!$BO$3:$BZ$28,MATCH(MID(CELL("имяфайла",A55),SEARCH("]",CELL("имяфайла",A55))+1,20),'[1]Базис, экономия'!$B$3:$B$28,),MONTH(A56)),2)</f>
        <v>11126.3</v>
      </c>
      <c r="C56" s="88">
        <f t="shared" ca="1" si="3"/>
        <v>531088.80000000005</v>
      </c>
      <c r="J56" s="86">
        <f t="shared" ca="1" si="1"/>
        <v>44530</v>
      </c>
      <c r="K56" s="87">
        <f ca="1">ROUND(FV('Базис, экономия'!$M$3,1+INT(YEARFRAC('Базис, экономия'!$BB$2,J56)/0.5),0,-'Базис, экономия'!$K$3,0)*INDEX('Базис, экономия'!$BB$3:$BM$28,MATCH(MID(CELL("имяфайла",J55),SEARCH("]",CELL("имяфайла",J55))+1,20),'Базис, экономия'!$B$3:$B$28,),MONTH(J56)),2)</f>
        <v>11126.3</v>
      </c>
      <c r="L56" s="89">
        <f t="shared" ca="1" si="4"/>
        <v>531088.80000000005</v>
      </c>
      <c r="M56" s="86">
        <f t="shared" ca="1" si="2"/>
        <v>44651</v>
      </c>
      <c r="N56" s="87">
        <f ca="1">ROUND(FV('Базис, экономия'!$M$3,1+INT(YEARFRAC('Базис, экономия'!$BB$2,J56)/0.5),0,-'Базис, экономия'!$L$3,0)*INDEX('Базис, экономия'!$AP$3:$BA$28,MATCH(MID(CELL("имяфайла",J55),SEARCH("]",CELL("имяфайла",J55))+1,20),'Базис, экономия'!$B$3:$B$28,),MONTH(J56)),2)</f>
        <v>1035.04</v>
      </c>
      <c r="O56" s="90">
        <f t="shared" ca="1" si="5"/>
        <v>34320.29</v>
      </c>
    </row>
    <row r="57" spans="1:15" x14ac:dyDescent="0.25">
      <c r="A57" s="86">
        <f t="shared" ca="1" si="0"/>
        <v>44561</v>
      </c>
      <c r="B57" s="87">
        <f ca="1">ROUND(FV('[1]Базис, экономия'!$W$3,1+INT(YEARFRAC('[1]Базис, экономия'!$BO$2,A57)/0.5),0,-'[1]Базис, экономия'!$T$3,0)*INDEX('[1]Базис, экономия'!$BO$3:$BZ$28,MATCH(MID(CELL("имяфайла",A56),SEARCH("]",CELL("имяфайла",A56))+1,20),'[1]Базис, экономия'!$B$3:$B$28,),MONTH(A57)),2)</f>
        <v>14097.15</v>
      </c>
      <c r="C57" s="88">
        <f t="shared" ca="1" si="3"/>
        <v>545185.95000000007</v>
      </c>
      <c r="J57" s="86">
        <f t="shared" ca="1" si="1"/>
        <v>44561</v>
      </c>
      <c r="K57" s="87">
        <f ca="1">ROUND(FV('Базис, экономия'!$M$3,1+INT(YEARFRAC('Базис, экономия'!$BB$2,J57)/0.5),0,-'Базис, экономия'!$K$3,0)*INDEX('Базис, экономия'!$BB$3:$BM$28,MATCH(MID(CELL("имяфайла",J56),SEARCH("]",CELL("имяфайла",J56))+1,20),'Базис, экономия'!$B$3:$B$28,),MONTH(J57)),2)</f>
        <v>14097.15</v>
      </c>
      <c r="L57" s="89">
        <f t="shared" ca="1" si="4"/>
        <v>545185.95000000007</v>
      </c>
      <c r="M57" s="86">
        <f t="shared" ca="1" si="2"/>
        <v>44681</v>
      </c>
      <c r="N57" s="87">
        <f ca="1">ROUND(FV('Базис, экономия'!$M$3,1+INT(YEARFRAC('Базис, экономия'!$BB$2,J57)/0.5),0,-'Базис, экономия'!$L$3,0)*INDEX('Базис, экономия'!$AP$3:$BA$28,MATCH(MID(CELL("имяфайла",J56),SEARCH("]",CELL("имяфайла",J56))+1,20),'Базис, экономия'!$B$3:$B$28,),MONTH(J57)),2)</f>
        <v>635</v>
      </c>
      <c r="O57" s="90">
        <f t="shared" ca="1" si="5"/>
        <v>34955.29</v>
      </c>
    </row>
    <row r="58" spans="1:15" x14ac:dyDescent="0.25">
      <c r="A58" s="86">
        <f t="shared" ca="1" si="0"/>
        <v>44592</v>
      </c>
      <c r="B58" s="87">
        <f ca="1">ROUND(FV('[1]Базис, экономия'!$W$3,1+INT(YEARFRAC('[1]Базис, экономия'!$BO$2,A58)/0.5),0,-'[1]Базис, экономия'!$T$3,0)*INDEX('[1]Базис, экономия'!$BO$3:$BZ$28,MATCH(MID(CELL("имяфайла",A57),SEARCH("]",CELL("имяфайла",A57))+1,20),'[1]Базис, экономия'!$B$3:$B$28,),MONTH(A58)),2)</f>
        <v>1712.2</v>
      </c>
      <c r="C58" s="88">
        <f t="shared" ca="1" si="3"/>
        <v>546898.15</v>
      </c>
      <c r="J58" s="86">
        <f t="shared" ca="1" si="1"/>
        <v>44592</v>
      </c>
      <c r="K58" s="87">
        <f ca="1">ROUND(FV('Базис, экономия'!$M$3,1+INT(YEARFRAC('Базис, экономия'!$BB$2,J58)/0.5),0,-'Базис, экономия'!$K$3,0)*INDEX('Базис, экономия'!$BB$3:$BM$28,MATCH(MID(CELL("имяфайла",J57),SEARCH("]",CELL("имяфайла",J57))+1,20),'Базис, экономия'!$B$3:$B$28,),MONTH(J58)),2)</f>
        <v>1712.2</v>
      </c>
      <c r="L58" s="89">
        <f t="shared" ca="1" si="4"/>
        <v>546898.15</v>
      </c>
      <c r="M58" s="86">
        <f t="shared" ca="1" si="2"/>
        <v>44712</v>
      </c>
      <c r="N58" s="87">
        <f ca="1">ROUND(FV('Базис, экономия'!$M$3,1+INT(YEARFRAC('Базис, экономия'!$BB$2,J58)/0.5),0,-'Базис, экономия'!$L$3,0)*INDEX('Базис, экономия'!$AP$3:$BA$28,MATCH(MID(CELL("имяфайла",J57),SEARCH("]",CELL("имяфайла",J57))+1,20),'Базис, экономия'!$B$3:$B$28,),MONTH(J58)),2)</f>
        <v>423.33</v>
      </c>
      <c r="O58" s="90">
        <f t="shared" ca="1" si="5"/>
        <v>35378.620000000003</v>
      </c>
    </row>
    <row r="59" spans="1:15" x14ac:dyDescent="0.25">
      <c r="A59" s="86">
        <f t="shared" ca="1" si="0"/>
        <v>44620</v>
      </c>
      <c r="B59" s="87">
        <f ca="1">ROUND(FV('[1]Базис, экономия'!$W$3,1+INT(YEARFRAC('[1]Базис, экономия'!$BO$2,A59)/0.5),0,-'[1]Базис, экономия'!$T$3,0)*INDEX('[1]Базис, экономия'!$BO$3:$BZ$28,MATCH(MID(CELL("имяфайла",A58),SEARCH("]",CELL("имяфайла",A58))+1,20),'[1]Базис, экономия'!$B$3:$B$28,),MONTH(A59)),2)</f>
        <v>28156.240000000002</v>
      </c>
      <c r="C59" s="88">
        <f t="shared" ca="1" si="3"/>
        <v>575054.39</v>
      </c>
      <c r="J59" s="86">
        <f t="shared" ca="1" si="1"/>
        <v>44620</v>
      </c>
      <c r="K59" s="87">
        <f ca="1">ROUND(FV('Базис, экономия'!$M$3,1+INT(YEARFRAC('Базис, экономия'!$BB$2,J59)/0.5),0,-'Базис, экономия'!$K$3,0)*INDEX('Базис, экономия'!$BB$3:$BM$28,MATCH(MID(CELL("имяфайла",J58),SEARCH("]",CELL("имяфайла",J58))+1,20),'Базис, экономия'!$B$3:$B$28,),MONTH(J59)),2)</f>
        <v>28156.240000000002</v>
      </c>
      <c r="L59" s="89">
        <f t="shared" ca="1" si="4"/>
        <v>575054.39</v>
      </c>
      <c r="M59" s="86">
        <f t="shared" ca="1" si="2"/>
        <v>44742</v>
      </c>
      <c r="N59" s="87">
        <f ca="1">ROUND(FV('Базис, экономия'!$M$3,1+INT(YEARFRAC('Базис, экономия'!$BB$2,J59)/0.5),0,-'Базис, экономия'!$L$3,0)*INDEX('Базис, экономия'!$AP$3:$BA$28,MATCH(MID(CELL("имяфайла",J58),SEARCH("]",CELL("имяфайла",J58))+1,20),'Базис, экономия'!$B$3:$B$28,),MONTH(J59)),2)</f>
        <v>211.67</v>
      </c>
      <c r="O59" s="90">
        <f t="shared" ca="1" si="5"/>
        <v>35590.29</v>
      </c>
    </row>
    <row r="60" spans="1:15" x14ac:dyDescent="0.25">
      <c r="A60" s="86">
        <f t="shared" ca="1" si="0"/>
        <v>44651</v>
      </c>
      <c r="B60" s="87">
        <f ca="1">ROUND(FV('[1]Базис, экономия'!$W$3,1+INT(YEARFRAC('[1]Базис, экономия'!$BO$2,A60)/0.5),0,-'[1]Базис, экономия'!$T$3,0)*INDEX('[1]Базис, экономия'!$BO$3:$BZ$28,MATCH(MID(CELL("имяфайла",A59),SEARCH("]",CELL("имяфайла",A59))+1,20),'[1]Базис, экономия'!$B$3:$B$28,),MONTH(A60)),2)</f>
        <v>22258.65</v>
      </c>
      <c r="C60" s="88">
        <f t="shared" ca="1" si="3"/>
        <v>597313.04</v>
      </c>
      <c r="J60" s="86">
        <f t="shared" ca="1" si="1"/>
        <v>44651</v>
      </c>
      <c r="K60" s="87">
        <f ca="1">ROUND(FV('Базис, экономия'!$M$3,1+INT(YEARFRAC('Базис, экономия'!$BB$2,J60)/0.5),0,-'Базис, экономия'!$K$3,0)*INDEX('Базис, экономия'!$BB$3:$BM$28,MATCH(MID(CELL("имяфайла",J59),SEARCH("]",CELL("имяфайла",J59))+1,20),'Базис, экономия'!$B$3:$B$28,),MONTH(J60)),2)</f>
        <v>22258.65</v>
      </c>
      <c r="L60" s="89">
        <f t="shared" ca="1" si="4"/>
        <v>597313.04</v>
      </c>
      <c r="M60" s="86">
        <f t="shared" ca="1" si="2"/>
        <v>44773</v>
      </c>
      <c r="N60" s="87">
        <f ca="1">ROUND(FV('Базис, экономия'!$M$3,1+INT(YEARFRAC('Базис, экономия'!$BB$2,J60)/0.5),0,-'Базис, экономия'!$L$3,0)*INDEX('Базис, экономия'!$AP$3:$BA$28,MATCH(MID(CELL("имяфайла",J59),SEARCH("]",CELL("имяфайла",J59))+1,20),'Базис, экономия'!$B$3:$B$28,),MONTH(J60)),2)</f>
        <v>296.33</v>
      </c>
      <c r="O60" s="90">
        <f t="shared" ca="1" si="5"/>
        <v>35886.620000000003</v>
      </c>
    </row>
    <row r="61" spans="1:15" x14ac:dyDescent="0.25">
      <c r="A61" s="86">
        <f t="shared" ca="1" si="0"/>
        <v>44681</v>
      </c>
      <c r="B61" s="87">
        <f ca="1">ROUND(FV('[1]Базис, экономия'!$W$3,1+INT(YEARFRAC('[1]Базис, экономия'!$BO$2,A61)/0.5),0,-'[1]Базис, экономия'!$T$3,0)*INDEX('[1]Базис, экономия'!$BO$3:$BZ$28,MATCH(MID(CELL("имяфайла",A60),SEARCH("]",CELL("имяфайла",A60))+1,20),'[1]Базис, экономия'!$B$3:$B$28,),MONTH(A61)),2)</f>
        <v>27014.77</v>
      </c>
      <c r="C61" s="88">
        <f t="shared" ca="1" si="3"/>
        <v>624327.81000000006</v>
      </c>
      <c r="J61" s="86">
        <f t="shared" ca="1" si="1"/>
        <v>44681</v>
      </c>
      <c r="K61" s="87">
        <f ca="1">ROUND(FV('Базис, экономия'!$M$3,1+INT(YEARFRAC('Базис, экономия'!$BB$2,J61)/0.5),0,-'Базис, экономия'!$K$3,0)*INDEX('Базис, экономия'!$BB$3:$BM$28,MATCH(MID(CELL("имяфайла",J60),SEARCH("]",CELL("имяфайла",J60))+1,20),'Базис, экономия'!$B$3:$B$28,),MONTH(J61)),2)</f>
        <v>27014.77</v>
      </c>
      <c r="L61" s="89">
        <f t="shared" ca="1" si="4"/>
        <v>624327.81000000006</v>
      </c>
      <c r="M61" s="86">
        <f t="shared" ca="1" si="2"/>
        <v>44804</v>
      </c>
      <c r="N61" s="87">
        <f ca="1">ROUND(FV('Базис, экономия'!$M$3,1+INT(YEARFRAC('Базис, экономия'!$BB$2,J61)/0.5),0,-'Базис, экономия'!$L$3,0)*INDEX('Базис, экономия'!$AP$3:$BA$28,MATCH(MID(CELL("имяфайла",J60),SEARCH("]",CELL("имяфайла",J60))+1,20),'Базис, экономия'!$B$3:$B$28,),MONTH(J61)),2)</f>
        <v>635</v>
      </c>
      <c r="O61" s="90">
        <f t="shared" ca="1" si="5"/>
        <v>36521.620000000003</v>
      </c>
    </row>
    <row r="62" spans="1:15" x14ac:dyDescent="0.25">
      <c r="A62" s="86">
        <f t="shared" ca="1" si="0"/>
        <v>44712</v>
      </c>
      <c r="B62" s="87">
        <f ca="1">ROUND(FV('[1]Базис, экономия'!$W$3,1+INT(YEARFRAC('[1]Базис, экономия'!$BO$2,A62)/0.5),0,-'[1]Базис, экономия'!$T$3,0)*INDEX('[1]Базис, экономия'!$BO$3:$BZ$28,MATCH(MID(CELL("имяфайла",A61),SEARCH("]",CELL("имяфайла",A61))+1,20),'[1]Базис, экономия'!$B$3:$B$28,),MONTH(A62)),2)</f>
        <v>0</v>
      </c>
      <c r="C62" s="88">
        <f t="shared" ca="1" si="3"/>
        <v>624327.81000000006</v>
      </c>
      <c r="J62" s="86">
        <f t="shared" ca="1" si="1"/>
        <v>44712</v>
      </c>
      <c r="K62" s="87">
        <f ca="1">ROUND(FV('Базис, экономия'!$M$3,1+INT(YEARFRAC('Базис, экономия'!$BB$2,J62)/0.5),0,-'Базис, экономия'!$K$3,0)*INDEX('Базис, экономия'!$BB$3:$BM$28,MATCH(MID(CELL("имяфайла",J61),SEARCH("]",CELL("имяфайла",J61))+1,20),'Базис, экономия'!$B$3:$B$28,),MONTH(J62)),2)</f>
        <v>0</v>
      </c>
      <c r="L62" s="89">
        <f t="shared" ca="1" si="4"/>
        <v>624327.81000000006</v>
      </c>
      <c r="M62" s="86">
        <f t="shared" ca="1" si="2"/>
        <v>44834</v>
      </c>
      <c r="N62" s="87">
        <f ca="1">ROUND(FV('Базис, экономия'!$M$3,1+INT(YEARFRAC('Базис, экономия'!$BB$2,J62)/0.5),0,-'Базис, экономия'!$L$3,0)*INDEX('Базис, экономия'!$AP$3:$BA$28,MATCH(MID(CELL("имяфайла",J61),SEARCH("]",CELL("имяфайла",J61))+1,20),'Базис, экономия'!$B$3:$B$28,),MONTH(J62)),2)</f>
        <v>304.8</v>
      </c>
      <c r="O62" s="90">
        <f t="shared" ca="1" si="5"/>
        <v>36826.420000000006</v>
      </c>
    </row>
    <row r="63" spans="1:15" x14ac:dyDescent="0.25">
      <c r="A63" s="86">
        <f t="shared" ca="1" si="0"/>
        <v>44742</v>
      </c>
      <c r="B63" s="87">
        <f ca="1">ROUND(FV('[1]Базис, экономия'!$W$3,1+INT(YEARFRAC('[1]Базис, экономия'!$BO$2,A63)/0.5),0,-'[1]Базис, экономия'!$T$3,0)*INDEX('[1]Базис, экономия'!$BO$3:$BZ$28,MATCH(MID(CELL("имяфайла",A62),SEARCH("]",CELL("имяфайла",A62))+1,20),'[1]Базис, экономия'!$B$3:$B$28,),MONTH(A63)),2)</f>
        <v>0</v>
      </c>
      <c r="C63" s="88">
        <f t="shared" ca="1" si="3"/>
        <v>624327.81000000006</v>
      </c>
      <c r="J63" s="86">
        <f t="shared" ca="1" si="1"/>
        <v>44742</v>
      </c>
      <c r="K63" s="87">
        <f ca="1">ROUND(FV('Базис, экономия'!$M$3,1+INT(YEARFRAC('Базис, экономия'!$BB$2,J63)/0.5),0,-'Базис, экономия'!$K$3,0)*INDEX('Базис, экономия'!$BB$3:$BM$28,MATCH(MID(CELL("имяфайла",J62),SEARCH("]",CELL("имяфайла",J62))+1,20),'Базис, экономия'!$B$3:$B$28,),MONTH(J63)),2)</f>
        <v>0</v>
      </c>
      <c r="L63" s="89">
        <f t="shared" ca="1" si="4"/>
        <v>624327.81000000006</v>
      </c>
      <c r="M63" s="86">
        <f t="shared" ca="1" si="2"/>
        <v>44865</v>
      </c>
      <c r="N63" s="87">
        <f ca="1">ROUND(FV('Базис, экономия'!$M$3,1+INT(YEARFRAC('Базис, экономия'!$BB$2,J63)/0.5),0,-'Базис, экономия'!$L$3,0)*INDEX('Базис, экономия'!$AP$3:$BA$28,MATCH(MID(CELL("имяфайла",J62),SEARCH("]",CELL("имяфайла",J62))+1,20),'Базис, экономия'!$B$3:$B$28,),MONTH(J63)),2)</f>
        <v>114.3</v>
      </c>
      <c r="O63" s="90">
        <f t="shared" ca="1" si="5"/>
        <v>36940.720000000008</v>
      </c>
    </row>
    <row r="64" spans="1:15" x14ac:dyDescent="0.25">
      <c r="A64" s="86">
        <f t="shared" ca="1" si="0"/>
        <v>44773</v>
      </c>
      <c r="B64" s="87">
        <f ca="1">ROUND(FV('[1]Базис, экономия'!$W$3,1+INT(YEARFRAC('[1]Базис, экономия'!$BO$2,A64)/0.5),0,-'[1]Базис, экономия'!$T$3,0)*INDEX('[1]Базис, экономия'!$BO$3:$BZ$28,MATCH(MID(CELL("имяфайла",A63),SEARCH("]",CELL("имяфайла",A63))+1,20),'[1]Базис, экономия'!$B$3:$B$28,),MONTH(A64)),2)</f>
        <v>0</v>
      </c>
      <c r="C64" s="88">
        <f t="shared" ca="1" si="3"/>
        <v>624327.81000000006</v>
      </c>
      <c r="J64" s="86">
        <f t="shared" ca="1" si="1"/>
        <v>44773</v>
      </c>
      <c r="K64" s="87">
        <f ca="1">ROUND(FV('Базис, экономия'!$M$3,1+INT(YEARFRAC('Базис, экономия'!$BB$2,J64)/0.5),0,-'Базис, экономия'!$K$3,0)*INDEX('Базис, экономия'!$BB$3:$BM$28,MATCH(MID(CELL("имяфайла",J63),SEARCH("]",CELL("имяфайла",J63))+1,20),'Базис, экономия'!$B$3:$B$28,),MONTH(J64)),2)</f>
        <v>0</v>
      </c>
      <c r="L64" s="89">
        <f t="shared" ca="1" si="4"/>
        <v>624327.81000000006</v>
      </c>
      <c r="M64" s="86">
        <f t="shared" ca="1" si="2"/>
        <v>44895</v>
      </c>
      <c r="N64" s="87">
        <f ca="1">ROUND(FV('Базис, экономия'!$M$3,1+INT(YEARFRAC('Базис, экономия'!$BB$2,J64)/0.5),0,-'Базис, экономия'!$L$3,0)*INDEX('Базис, экономия'!$AP$3:$BA$28,MATCH(MID(CELL("имяфайла",J63),SEARCH("]",CELL("имяфайла",J63))+1,20),'Базис, экономия'!$B$3:$B$28,),MONTH(J64)),2)</f>
        <v>787.8</v>
      </c>
      <c r="O64" s="90">
        <f t="shared" ca="1" si="5"/>
        <v>37728.520000000011</v>
      </c>
    </row>
    <row r="65" spans="1:15" x14ac:dyDescent="0.25">
      <c r="A65" s="86">
        <f t="shared" ca="1" si="0"/>
        <v>44804</v>
      </c>
      <c r="B65" s="87">
        <f ca="1">ROUND(FV('[1]Базис, экономия'!$W$3,1+INT(YEARFRAC('[1]Базис, экономия'!$BO$2,A65)/0.5),0,-'[1]Базис, экономия'!$T$3,0)*INDEX('[1]Базис, экономия'!$BO$3:$BZ$28,MATCH(MID(CELL("имяфайла",A64),SEARCH("]",CELL("имяфайла",A64))+1,20),'[1]Базис, экономия'!$B$3:$B$28,),MONTH(A65)),2)</f>
        <v>0</v>
      </c>
      <c r="C65" s="88">
        <f t="shared" ca="1" si="3"/>
        <v>624327.81000000006</v>
      </c>
      <c r="J65" s="86">
        <f t="shared" ca="1" si="1"/>
        <v>44804</v>
      </c>
      <c r="K65" s="87">
        <f ca="1">ROUND(FV('Базис, экономия'!$M$3,1+INT(YEARFRAC('Базис, экономия'!$BB$2,J65)/0.5),0,-'Базис, экономия'!$K$3,0)*INDEX('Базис, экономия'!$BB$3:$BM$28,MATCH(MID(CELL("имяфайла",J64),SEARCH("]",CELL("имяфайла",J64))+1,20),'Базис, экономия'!$B$3:$B$28,),MONTH(J65)),2)</f>
        <v>0</v>
      </c>
      <c r="L65" s="89">
        <f t="shared" ca="1" si="4"/>
        <v>624327.81000000006</v>
      </c>
      <c r="M65" s="86">
        <f t="shared" ca="1" si="2"/>
        <v>44926</v>
      </c>
      <c r="N65" s="87">
        <f ca="1">ROUND(FV('Базис, экономия'!$M$3,1+INT(YEARFRAC('Базис, экономия'!$BB$2,J65)/0.5),0,-'Базис, экономия'!$L$3,0)*INDEX('Базис, экономия'!$AP$3:$BA$28,MATCH(MID(CELL("имяфайла",J64),SEARCH("]",CELL("имяфайла",J64))+1,20),'Базис, экономия'!$B$3:$B$28,),MONTH(J65)),2)</f>
        <v>1298.57</v>
      </c>
      <c r="O65" s="90">
        <f t="shared" ca="1" si="5"/>
        <v>39027.090000000011</v>
      </c>
    </row>
    <row r="66" spans="1:15" x14ac:dyDescent="0.25">
      <c r="A66" s="86">
        <f t="shared" ca="1" si="0"/>
        <v>44834</v>
      </c>
      <c r="B66" s="87">
        <f ca="1">ROUND(FV('[1]Базис, экономия'!$W$3,1+INT(YEARFRAC('[1]Базис, экономия'!$BO$2,A66)/0.5),0,-'[1]Базис, экономия'!$T$3,0)*INDEX('[1]Базис, экономия'!$BO$3:$BZ$28,MATCH(MID(CELL("имяфайла",A65),SEARCH("]",CELL("имяфайла",A65))+1,20),'[1]Базис, экономия'!$B$3:$B$28,),MONTH(A66)),2)</f>
        <v>23926.62</v>
      </c>
      <c r="C66" s="88">
        <f t="shared" ca="1" si="3"/>
        <v>648254.43000000005</v>
      </c>
      <c r="J66" s="86">
        <f t="shared" ca="1" si="1"/>
        <v>44834</v>
      </c>
      <c r="K66" s="87">
        <f ca="1">ROUND(FV('Базис, экономия'!$M$3,1+INT(YEARFRAC('Базис, экономия'!$BB$2,J66)/0.5),0,-'Базис, экономия'!$K$3,0)*INDEX('Базис, экономия'!$BB$3:$BM$28,MATCH(MID(CELL("имяфайла",J65),SEARCH("]",CELL("имяфайла",J65))+1,20),'Базис, экономия'!$B$3:$B$28,),MONTH(J66)),2)</f>
        <v>23926.62</v>
      </c>
      <c r="L66" s="89">
        <f t="shared" ca="1" si="4"/>
        <v>648254.43000000005</v>
      </c>
      <c r="M66" s="86">
        <f t="shared" ca="1" si="2"/>
        <v>44957</v>
      </c>
      <c r="N66" s="87">
        <f ca="1">ROUND(FV('Базис, экономия'!$M$3,1+INT(YEARFRAC('Базис, экономия'!$BB$2,J66)/0.5),0,-'Базис, экономия'!$L$3,0)*INDEX('Базис, экономия'!$AP$3:$BA$28,MATCH(MID(CELL("имяфайла",J65),SEARCH("]",CELL("имяфайла",J65))+1,20),'Базис, экономия'!$B$3:$B$28,),MONTH(J66)),2)</f>
        <v>1285.5899999999999</v>
      </c>
      <c r="O66" s="90">
        <f t="shared" ca="1" si="5"/>
        <v>40312.680000000008</v>
      </c>
    </row>
    <row r="67" spans="1:15" x14ac:dyDescent="0.25">
      <c r="A67" s="86">
        <f t="shared" ca="1" si="0"/>
        <v>44865</v>
      </c>
      <c r="B67" s="87">
        <f ca="1">ROUND(FV('[1]Базис, экономия'!$W$3,1+INT(YEARFRAC('[1]Базис, экономия'!$BO$2,A67)/0.5),0,-'[1]Базис, экономия'!$T$3,0)*INDEX('[1]Базис, экономия'!$BO$3:$BZ$28,MATCH(MID(CELL("имяфайла",A66),SEARCH("]",CELL("имяфайла",A66))+1,20),'[1]Базис, экономия'!$B$3:$B$28,),MONTH(A67)),2)</f>
        <v>9376.1200000000008</v>
      </c>
      <c r="C67" s="88">
        <f t="shared" ca="1" si="3"/>
        <v>657630.55000000005</v>
      </c>
      <c r="J67" s="86">
        <f t="shared" ca="1" si="1"/>
        <v>44865</v>
      </c>
      <c r="K67" s="87">
        <f ca="1">ROUND(FV('Базис, экономия'!$M$3,1+INT(YEARFRAC('Базис, экономия'!$BB$2,J67)/0.5),0,-'Базис, экономия'!$K$3,0)*INDEX('Базис, экономия'!$BB$3:$BM$28,MATCH(MID(CELL("имяфайла",J66),SEARCH("]",CELL("имяфайла",J66))+1,20),'Базис, экономия'!$B$3:$B$28,),MONTH(J67)),2)</f>
        <v>9376.1200000000008</v>
      </c>
      <c r="L67" s="89">
        <f t="shared" ca="1" si="4"/>
        <v>657630.55000000005</v>
      </c>
      <c r="M67" s="86">
        <f t="shared" ca="1" si="2"/>
        <v>44985</v>
      </c>
      <c r="N67" s="87">
        <f ca="1">ROUND(FV('Базис, экономия'!$M$3,1+INT(YEARFRAC('Базис, экономия'!$BB$2,J67)/0.5),0,-'Базис, экономия'!$L$3,0)*INDEX('Базис, экономия'!$AP$3:$BA$28,MATCH(MID(CELL("имяфайла",J66),SEARCH("]",CELL("имяфайла",J66))+1,20),'Базис, экономия'!$B$3:$B$28,),MONTH(J67)),2)</f>
        <v>1212</v>
      </c>
      <c r="O67" s="90">
        <f t="shared" ca="1" si="5"/>
        <v>41524.680000000008</v>
      </c>
    </row>
    <row r="68" spans="1:15" x14ac:dyDescent="0.25">
      <c r="A68" s="86">
        <f t="shared" ca="1" si="0"/>
        <v>44895</v>
      </c>
      <c r="B68" s="87">
        <f ca="1">ROUND(FV('[1]Базис, экономия'!$W$3,1+INT(YEARFRAC('[1]Базис, экономия'!$BO$2,A68)/0.5),0,-'[1]Базис, экономия'!$T$3,0)*INDEX('[1]Базис, экономия'!$BO$3:$BZ$28,MATCH(MID(CELL("имяфайла",A67),SEARCH("]",CELL("имяфайла",A67))+1,20),'[1]Базис, экономия'!$B$3:$B$28,),MONTH(A68)),2)</f>
        <v>11632.62</v>
      </c>
      <c r="C68" s="88">
        <f t="shared" ca="1" si="3"/>
        <v>669263.17000000004</v>
      </c>
      <c r="J68" s="86">
        <f t="shared" ca="1" si="1"/>
        <v>44895</v>
      </c>
      <c r="K68" s="87">
        <f ca="1">ROUND(FV('Базис, экономия'!$M$3,1+INT(YEARFRAC('Базис, экономия'!$BB$2,J68)/0.5),0,-'Базис, экономия'!$K$3,0)*INDEX('Базис, экономия'!$BB$3:$BM$28,MATCH(MID(CELL("имяфайла",J67),SEARCH("]",CELL("имяфайла",J67))+1,20),'Базис, экономия'!$B$3:$B$28,),MONTH(J68)),2)</f>
        <v>11632.62</v>
      </c>
      <c r="L68" s="89">
        <f t="shared" ca="1" si="4"/>
        <v>669263.17000000004</v>
      </c>
      <c r="M68" s="86">
        <f t="shared" ca="1" si="2"/>
        <v>45016</v>
      </c>
      <c r="N68" s="87">
        <f ca="1">ROUND(FV('Базис, экономия'!$M$3,1+INT(YEARFRAC('Базис, экономия'!$BB$2,J68)/0.5),0,-'Базис, экономия'!$L$3,0)*INDEX('Базис, экономия'!$AP$3:$BA$28,MATCH(MID(CELL("имяфайла",J67),SEARCH("]",CELL("имяфайла",J67))+1,20),'Базис, экономия'!$B$3:$B$28,),MONTH(J68)),2)</f>
        <v>1082.1500000000001</v>
      </c>
      <c r="O68" s="90">
        <f t="shared" ca="1" si="5"/>
        <v>42606.830000000009</v>
      </c>
    </row>
    <row r="69" spans="1:15" x14ac:dyDescent="0.25">
      <c r="A69" s="86">
        <f t="shared" ref="A69:A96" ca="1" si="6">EOMONTH(A68,1)</f>
        <v>44926</v>
      </c>
      <c r="B69" s="87">
        <f ca="1">ROUND(FV('[1]Базис, экономия'!$W$3,1+INT(YEARFRAC('[1]Базис, экономия'!$BO$2,A69)/0.5),0,-'[1]Базис, экономия'!$T$3,0)*INDEX('[1]Базис, экономия'!$BO$3:$BZ$28,MATCH(MID(CELL("имяфайла",A68),SEARCH("]",CELL("имяфайла",A68))+1,20),'[1]Базис, экономия'!$B$3:$B$28,),MONTH(A69)),2)</f>
        <v>14738.65</v>
      </c>
      <c r="C69" s="88">
        <f t="shared" ca="1" si="3"/>
        <v>684001.82000000007</v>
      </c>
      <c r="J69" s="86">
        <f t="shared" ref="J69:J96" ca="1" si="7">EOMONTH(J68,1)</f>
        <v>44926</v>
      </c>
      <c r="K69" s="87">
        <f ca="1">ROUND(FV('Базис, экономия'!$M$3,1+INT(YEARFRAC('Базис, экономия'!$BB$2,J69)/0.5),0,-'Базис, экономия'!$K$3,0)*INDEX('Базис, экономия'!$BB$3:$BM$28,MATCH(MID(CELL("имяфайла",J68),SEARCH("]",CELL("имяфайла",J68))+1,20),'Базис, экономия'!$B$3:$B$28,),MONTH(J69)),2)</f>
        <v>14738.65</v>
      </c>
      <c r="L69" s="89">
        <f t="shared" ca="1" si="4"/>
        <v>684001.82000000007</v>
      </c>
      <c r="M69" s="86">
        <f t="shared" ref="M69:M96" ca="1" si="8">EOMONTH(M68,1)</f>
        <v>45046</v>
      </c>
      <c r="N69" s="87">
        <f ca="1">ROUND(FV('Базис, экономия'!$M$3,1+INT(YEARFRAC('Базис, экономия'!$BB$2,J69)/0.5),0,-'Базис, экономия'!$L$3,0)*INDEX('Базис, экономия'!$AP$3:$BA$28,MATCH(MID(CELL("имяфайла",J68),SEARCH("]",CELL("имяфайла",J68))+1,20),'Базис, экономия'!$B$3:$B$28,),MONTH(J69)),2)</f>
        <v>663.9</v>
      </c>
      <c r="O69" s="90">
        <f t="shared" ca="1" si="5"/>
        <v>43270.73000000001</v>
      </c>
    </row>
    <row r="70" spans="1:15" x14ac:dyDescent="0.25">
      <c r="A70" s="86">
        <f t="shared" ca="1" si="6"/>
        <v>44957</v>
      </c>
      <c r="B70" s="87">
        <f ca="1">ROUND(FV('[1]Базис, экономия'!$W$3,1+INT(YEARFRAC('[1]Базис, экономия'!$BO$2,A70)/0.5),0,-'[1]Базис, экономия'!$T$3,0)*INDEX('[1]Базис, экономия'!$BO$3:$BZ$28,MATCH(MID(CELL("имяфайла",A69),SEARCH("]",CELL("имяфайла",A69))+1,20),'[1]Базис, экономия'!$B$3:$B$28,),MONTH(A70)),2)</f>
        <v>1790.12</v>
      </c>
      <c r="C70" s="88">
        <f t="shared" ca="1" si="3"/>
        <v>685791.94000000006</v>
      </c>
      <c r="J70" s="86">
        <f t="shared" ca="1" si="7"/>
        <v>44957</v>
      </c>
      <c r="K70" s="87">
        <f ca="1">ROUND(FV('Базис, экономия'!$M$3,1+INT(YEARFRAC('Базис, экономия'!$BB$2,J70)/0.5),0,-'Базис, экономия'!$K$3,0)*INDEX('Базис, экономия'!$BB$3:$BM$28,MATCH(MID(CELL("имяфайла",J69),SEARCH("]",CELL("имяфайла",J69))+1,20),'Базис, экономия'!$B$3:$B$28,),MONTH(J70)),2)</f>
        <v>1790.12</v>
      </c>
      <c r="L70" s="89">
        <f t="shared" ca="1" si="4"/>
        <v>685791.94000000006</v>
      </c>
      <c r="M70" s="86">
        <f t="shared" ca="1" si="8"/>
        <v>45077</v>
      </c>
      <c r="N70" s="87">
        <f ca="1">ROUND(FV('Базис, экономия'!$M$3,1+INT(YEARFRAC('Базис, экономия'!$BB$2,J70)/0.5),0,-'Базис, экономия'!$L$3,0)*INDEX('Базис, экономия'!$AP$3:$BA$28,MATCH(MID(CELL("имяфайла",J69),SEARCH("]",CELL("имяфайла",J69))+1,20),'Базис, экономия'!$B$3:$B$28,),MONTH(J70)),2)</f>
        <v>442.6</v>
      </c>
      <c r="O70" s="90">
        <f t="shared" ca="1" si="5"/>
        <v>43713.330000000009</v>
      </c>
    </row>
    <row r="71" spans="1:15" x14ac:dyDescent="0.25">
      <c r="A71" s="86">
        <f t="shared" ca="1" si="6"/>
        <v>44985</v>
      </c>
      <c r="B71" s="87">
        <f ca="1">ROUND(FV('[1]Базис, экономия'!$W$3,1+INT(YEARFRAC('[1]Базис, экономия'!$BO$2,A71)/0.5),0,-'[1]Базис, экономия'!$T$3,0)*INDEX('[1]Базис, экономия'!$BO$3:$BZ$28,MATCH(MID(CELL("имяфайла",A70),SEARCH("]",CELL("имяфайла",A70))+1,20),'[1]Базис, экономия'!$B$3:$B$28,),MONTH(A71)),2)</f>
        <v>29437.53</v>
      </c>
      <c r="C71" s="88">
        <f t="shared" ca="1" si="3"/>
        <v>715229.47000000009</v>
      </c>
      <c r="J71" s="86">
        <f t="shared" ca="1" si="7"/>
        <v>44985</v>
      </c>
      <c r="K71" s="87">
        <f ca="1">ROUND(FV('Базис, экономия'!$M$3,1+INT(YEARFRAC('Базис, экономия'!$BB$2,J71)/0.5),0,-'Базис, экономия'!$K$3,0)*INDEX('Базис, экономия'!$BB$3:$BM$28,MATCH(MID(CELL("имяфайла",J70),SEARCH("]",CELL("имяфайла",J70))+1,20),'Базис, экономия'!$B$3:$B$28,),MONTH(J71)),2)</f>
        <v>29437.53</v>
      </c>
      <c r="L71" s="89">
        <f t="shared" ca="1" si="4"/>
        <v>715229.47000000009</v>
      </c>
      <c r="M71" s="86">
        <f t="shared" ca="1" si="8"/>
        <v>45107</v>
      </c>
      <c r="N71" s="87">
        <f ca="1">ROUND(FV('Базис, экономия'!$M$3,1+INT(YEARFRAC('Базис, экономия'!$BB$2,J71)/0.5),0,-'Базис, экономия'!$L$3,0)*INDEX('Базис, экономия'!$AP$3:$BA$28,MATCH(MID(CELL("имяфайла",J70),SEARCH("]",CELL("имяфайла",J70))+1,20),'Базис, экономия'!$B$3:$B$28,),MONTH(J71)),2)</f>
        <v>221.3</v>
      </c>
      <c r="O71" s="90">
        <f t="shared" ca="1" si="5"/>
        <v>43934.630000000012</v>
      </c>
    </row>
    <row r="72" spans="1:15" x14ac:dyDescent="0.25">
      <c r="A72" s="86">
        <f t="shared" ca="1" si="6"/>
        <v>45016</v>
      </c>
      <c r="B72" s="87">
        <f ca="1">ROUND(FV('[1]Базис, экономия'!$W$3,1+INT(YEARFRAC('[1]Базис, экономия'!$BO$2,A72)/0.5),0,-'[1]Базис, экономия'!$T$3,0)*INDEX('[1]Базис, экономия'!$BO$3:$BZ$28,MATCH(MID(CELL("имяфайла",A71),SEARCH("]",CELL("имяфайла",A71))+1,20),'[1]Базис, экономия'!$B$3:$B$28,),MONTH(A72)),2)</f>
        <v>23271.56</v>
      </c>
      <c r="C72" s="88">
        <f t="shared" ca="1" si="3"/>
        <v>738501.03000000014</v>
      </c>
      <c r="J72" s="86">
        <f t="shared" ca="1" si="7"/>
        <v>45016</v>
      </c>
      <c r="K72" s="87">
        <f ca="1">ROUND(FV('Базис, экономия'!$M$3,1+INT(YEARFRAC('Базис, экономия'!$BB$2,J72)/0.5),0,-'Базис, экономия'!$K$3,0)*INDEX('Базис, экономия'!$BB$3:$BM$28,MATCH(MID(CELL("имяфайла",J71),SEARCH("]",CELL("имяфайла",J71))+1,20),'Базис, экономия'!$B$3:$B$28,),MONTH(J72)),2)</f>
        <v>23271.56</v>
      </c>
      <c r="L72" s="89">
        <f t="shared" ca="1" si="4"/>
        <v>738501.03000000014</v>
      </c>
      <c r="M72" s="86">
        <f t="shared" ca="1" si="8"/>
        <v>45138</v>
      </c>
      <c r="N72" s="87">
        <f ca="1">ROUND(FV('Базис, экономия'!$M$3,1+INT(YEARFRAC('Базис, экономия'!$BB$2,J72)/0.5),0,-'Базис, экономия'!$L$3,0)*INDEX('Базис, экономия'!$AP$3:$BA$28,MATCH(MID(CELL("имяфайла",J71),SEARCH("]",CELL("имяфайла",J71))+1,20),'Базис, экономия'!$B$3:$B$28,),MONTH(J72)),2)</f>
        <v>309.82</v>
      </c>
      <c r="O72" s="90">
        <f t="shared" ca="1" si="5"/>
        <v>44244.450000000012</v>
      </c>
    </row>
    <row r="73" spans="1:15" x14ac:dyDescent="0.25">
      <c r="A73" s="86">
        <f t="shared" ca="1" si="6"/>
        <v>45046</v>
      </c>
      <c r="B73" s="87">
        <f ca="1">ROUND(FV('[1]Базис, экономия'!$W$3,1+INT(YEARFRAC('[1]Базис, экономия'!$BO$2,A73)/0.5),0,-'[1]Базис, экономия'!$T$3,0)*INDEX('[1]Базис, экономия'!$BO$3:$BZ$28,MATCH(MID(CELL("имяфайла",A72),SEARCH("]",CELL("имяфайла",A72))+1,20),'[1]Базис, экономия'!$B$3:$B$28,),MONTH(A73)),2)</f>
        <v>28244.12</v>
      </c>
      <c r="C73" s="88">
        <f t="shared" ref="C73:C96" ca="1" si="9">B73+C72</f>
        <v>766745.15000000014</v>
      </c>
      <c r="J73" s="86">
        <f t="shared" ca="1" si="7"/>
        <v>45046</v>
      </c>
      <c r="K73" s="87">
        <f ca="1">ROUND(FV('Базис, экономия'!$M$3,1+INT(YEARFRAC('Базис, экономия'!$BB$2,J73)/0.5),0,-'Базис, экономия'!$K$3,0)*INDEX('Базис, экономия'!$BB$3:$BM$28,MATCH(MID(CELL("имяфайла",J72),SEARCH("]",CELL("имяфайла",J72))+1,20),'Базис, экономия'!$B$3:$B$28,),MONTH(J73)),2)</f>
        <v>28244.12</v>
      </c>
      <c r="L73" s="89">
        <f t="shared" ref="L73:L96" ca="1" si="10">K73+L72</f>
        <v>766745.15000000014</v>
      </c>
      <c r="M73" s="86">
        <f t="shared" ca="1" si="8"/>
        <v>45169</v>
      </c>
      <c r="N73" s="87">
        <f ca="1">ROUND(FV('Базис, экономия'!$M$3,1+INT(YEARFRAC('Базис, экономия'!$BB$2,J73)/0.5),0,-'Базис, экономия'!$L$3,0)*INDEX('Базис, экономия'!$AP$3:$BA$28,MATCH(MID(CELL("имяфайла",J72),SEARCH("]",CELL("имяфайла",J72))+1,20),'Базис, экономия'!$B$3:$B$28,),MONTH(J73)),2)</f>
        <v>663.9</v>
      </c>
      <c r="O73" s="90">
        <f t="shared" ref="O73:O96" ca="1" si="11">N73+O72</f>
        <v>44908.350000000013</v>
      </c>
    </row>
    <row r="74" spans="1:15" x14ac:dyDescent="0.25">
      <c r="A74" s="86">
        <f t="shared" ca="1" si="6"/>
        <v>45077</v>
      </c>
      <c r="B74" s="87">
        <f ca="1">ROUND(FV('[1]Базис, экономия'!$W$3,1+INT(YEARFRAC('[1]Базис, экономия'!$BO$2,A74)/0.5),0,-'[1]Базис, экономия'!$T$3,0)*INDEX('[1]Базис, экономия'!$BO$3:$BZ$28,MATCH(MID(CELL("имяфайла",A73),SEARCH("]",CELL("имяфайла",A73))+1,20),'[1]Базис, экономия'!$B$3:$B$28,),MONTH(A74)),2)</f>
        <v>0</v>
      </c>
      <c r="C74" s="88">
        <f t="shared" ca="1" si="9"/>
        <v>766745.15000000014</v>
      </c>
      <c r="J74" s="86">
        <f t="shared" ca="1" si="7"/>
        <v>45077</v>
      </c>
      <c r="K74" s="87">
        <f ca="1">ROUND(FV('Базис, экономия'!$M$3,1+INT(YEARFRAC('Базис, экономия'!$BB$2,J74)/0.5),0,-'Базис, экономия'!$K$3,0)*INDEX('Базис, экономия'!$BB$3:$BM$28,MATCH(MID(CELL("имяфайла",J73),SEARCH("]",CELL("имяфайла",J73))+1,20),'Базис, экономия'!$B$3:$B$28,),MONTH(J74)),2)</f>
        <v>0</v>
      </c>
      <c r="L74" s="89">
        <f t="shared" ca="1" si="10"/>
        <v>766745.15000000014</v>
      </c>
      <c r="M74" s="86">
        <f t="shared" ca="1" si="8"/>
        <v>45199</v>
      </c>
      <c r="N74" s="87">
        <f ca="1">ROUND(FV('Базис, экономия'!$M$3,1+INT(YEARFRAC('Базис, экономия'!$BB$2,J74)/0.5),0,-'Базис, экономия'!$L$3,0)*INDEX('Базис, экономия'!$AP$3:$BA$28,MATCH(MID(CELL("имяфайла",J73),SEARCH("]",CELL("имяфайла",J73))+1,20),'Базис, экономия'!$B$3:$B$28,),MONTH(J74)),2)</f>
        <v>318.67</v>
      </c>
      <c r="O74" s="90">
        <f t="shared" ca="1" si="11"/>
        <v>45227.020000000011</v>
      </c>
    </row>
    <row r="75" spans="1:15" x14ac:dyDescent="0.25">
      <c r="A75" s="86">
        <f t="shared" ca="1" si="6"/>
        <v>45107</v>
      </c>
      <c r="B75" s="87">
        <f ca="1">ROUND(FV('[1]Базис, экономия'!$W$3,1+INT(YEARFRAC('[1]Базис, экономия'!$BO$2,A75)/0.5),0,-'[1]Базис, экономия'!$T$3,0)*INDEX('[1]Базис, экономия'!$BO$3:$BZ$28,MATCH(MID(CELL("имяфайла",A74),SEARCH("]",CELL("имяфайла",A74))+1,20),'[1]Базис, экономия'!$B$3:$B$28,),MONTH(A75)),2)</f>
        <v>0</v>
      </c>
      <c r="C75" s="88">
        <f t="shared" ca="1" si="9"/>
        <v>766745.15000000014</v>
      </c>
      <c r="J75" s="86">
        <f t="shared" ca="1" si="7"/>
        <v>45107</v>
      </c>
      <c r="K75" s="87">
        <f ca="1">ROUND(FV('Базис, экономия'!$M$3,1+INT(YEARFRAC('Базис, экономия'!$BB$2,J75)/0.5),0,-'Базис, экономия'!$K$3,0)*INDEX('Базис, экономия'!$BB$3:$BM$28,MATCH(MID(CELL("имяфайла",J74),SEARCH("]",CELL("имяфайла",J74))+1,20),'Базис, экономия'!$B$3:$B$28,),MONTH(J75)),2)</f>
        <v>0</v>
      </c>
      <c r="L75" s="89">
        <f t="shared" ca="1" si="10"/>
        <v>766745.15000000014</v>
      </c>
      <c r="M75" s="86">
        <f t="shared" ca="1" si="8"/>
        <v>45230</v>
      </c>
      <c r="N75" s="87">
        <f ca="1">ROUND(FV('Базис, экономия'!$M$3,1+INT(YEARFRAC('Базис, экономия'!$BB$2,J75)/0.5),0,-'Базис, экономия'!$L$3,0)*INDEX('Базис, экономия'!$AP$3:$BA$28,MATCH(MID(CELL("имяфайла",J74),SEARCH("]",CELL("имяфайла",J74))+1,20),'Базис, экономия'!$B$3:$B$28,),MONTH(J75)),2)</f>
        <v>119.5</v>
      </c>
      <c r="O75" s="90">
        <f t="shared" ca="1" si="11"/>
        <v>45346.520000000011</v>
      </c>
    </row>
    <row r="76" spans="1:15" x14ac:dyDescent="0.25">
      <c r="A76" s="86">
        <f t="shared" ca="1" si="6"/>
        <v>45138</v>
      </c>
      <c r="B76" s="87">
        <f ca="1">ROUND(FV('[1]Базис, экономия'!$W$3,1+INT(YEARFRAC('[1]Базис, экономия'!$BO$2,A76)/0.5),0,-'[1]Базис, экономия'!$T$3,0)*INDEX('[1]Базис, экономия'!$BO$3:$BZ$28,MATCH(MID(CELL("имяфайла",A75),SEARCH("]",CELL("имяфайла",A75))+1,20),'[1]Базис, экономия'!$B$3:$B$28,),MONTH(A76)),2)</f>
        <v>0</v>
      </c>
      <c r="C76" s="88">
        <f t="shared" ca="1" si="9"/>
        <v>766745.15000000014</v>
      </c>
      <c r="J76" s="86">
        <f t="shared" ca="1" si="7"/>
        <v>45138</v>
      </c>
      <c r="K76" s="87">
        <f ca="1">ROUND(FV('Базис, экономия'!$M$3,1+INT(YEARFRAC('Базис, экономия'!$BB$2,J76)/0.5),0,-'Базис, экономия'!$K$3,0)*INDEX('Базис, экономия'!$BB$3:$BM$28,MATCH(MID(CELL("имяфайла",J75),SEARCH("]",CELL("имяфайла",J75))+1,20),'Базис, экономия'!$B$3:$B$28,),MONTH(J76)),2)</f>
        <v>0</v>
      </c>
      <c r="L76" s="89">
        <f t="shared" ca="1" si="10"/>
        <v>766745.15000000014</v>
      </c>
      <c r="M76" s="86">
        <f t="shared" ca="1" si="8"/>
        <v>45260</v>
      </c>
      <c r="N76" s="87">
        <f ca="1">ROUND(FV('Базис, экономия'!$M$3,1+INT(YEARFRAC('Базис, экономия'!$BB$2,J76)/0.5),0,-'Базис, экономия'!$L$3,0)*INDEX('Базис, экономия'!$AP$3:$BA$28,MATCH(MID(CELL("имяфайла",J75),SEARCH("]",CELL("имяфайла",J75))+1,20),'Базис, экономия'!$B$3:$B$28,),MONTH(J76)),2)</f>
        <v>823.65</v>
      </c>
      <c r="O76" s="90">
        <f t="shared" ca="1" si="11"/>
        <v>46170.170000000013</v>
      </c>
    </row>
    <row r="77" spans="1:15" x14ac:dyDescent="0.25">
      <c r="A77" s="86">
        <f t="shared" ca="1" si="6"/>
        <v>45169</v>
      </c>
      <c r="B77" s="87">
        <f ca="1">ROUND(FV('[1]Базис, экономия'!$W$3,1+INT(YEARFRAC('[1]Базис, экономия'!$BO$2,A77)/0.5),0,-'[1]Базис, экономия'!$T$3,0)*INDEX('[1]Базис, экономия'!$BO$3:$BZ$28,MATCH(MID(CELL("имяфайла",A76),SEARCH("]",CELL("имяфайла",A76))+1,20),'[1]Базис, экономия'!$B$3:$B$28,),MONTH(A77)),2)</f>
        <v>0</v>
      </c>
      <c r="C77" s="88">
        <f t="shared" ca="1" si="9"/>
        <v>766745.15000000014</v>
      </c>
      <c r="J77" s="86">
        <f t="shared" ca="1" si="7"/>
        <v>45169</v>
      </c>
      <c r="K77" s="87">
        <f ca="1">ROUND(FV('Базис, экономия'!$M$3,1+INT(YEARFRAC('Базис, экономия'!$BB$2,J77)/0.5),0,-'Базис, экономия'!$K$3,0)*INDEX('Базис, экономия'!$BB$3:$BM$28,MATCH(MID(CELL("имяфайла",J76),SEARCH("]",CELL("имяфайла",J76))+1,20),'Базис, экономия'!$B$3:$B$28,),MONTH(J77)),2)</f>
        <v>0</v>
      </c>
      <c r="L77" s="89">
        <f t="shared" ca="1" si="10"/>
        <v>766745.15000000014</v>
      </c>
      <c r="M77" s="86">
        <f t="shared" ca="1" si="8"/>
        <v>45291</v>
      </c>
      <c r="N77" s="87">
        <f ca="1">ROUND(FV('Базис, экономия'!$M$3,1+INT(YEARFRAC('Базис, экономия'!$BB$2,J77)/0.5),0,-'Базис, экономия'!$L$3,0)*INDEX('Базис, экономия'!$AP$3:$BA$28,MATCH(MID(CELL("имяфайла",J76),SEARCH("]",CELL("имяфайла",J76))+1,20),'Базис, экономия'!$B$3:$B$28,),MONTH(J77)),2)</f>
        <v>1357.67</v>
      </c>
      <c r="O77" s="90">
        <f t="shared" ca="1" si="11"/>
        <v>47527.840000000011</v>
      </c>
    </row>
    <row r="78" spans="1:15" x14ac:dyDescent="0.25">
      <c r="A78" s="86">
        <f t="shared" ca="1" si="6"/>
        <v>45199</v>
      </c>
      <c r="B78" s="87">
        <f ca="1">ROUND(FV('[1]Базис, экономия'!$W$3,1+INT(YEARFRAC('[1]Базис, экономия'!$BO$2,A78)/0.5),0,-'[1]Базис, экономия'!$T$3,0)*INDEX('[1]Базис, экономия'!$BO$3:$BZ$28,MATCH(MID(CELL("имяфайла",A77),SEARCH("]",CELL("имяфайла",A77))+1,20),'[1]Базис, экономия'!$B$3:$B$28,),MONTH(A78)),2)</f>
        <v>25015.439999999999</v>
      </c>
      <c r="C78" s="88">
        <f t="shared" ca="1" si="9"/>
        <v>791760.59000000008</v>
      </c>
      <c r="J78" s="86">
        <f t="shared" ca="1" si="7"/>
        <v>45199</v>
      </c>
      <c r="K78" s="87">
        <f ca="1">ROUND(FV('Базис, экономия'!$M$3,1+INT(YEARFRAC('Базис, экономия'!$BB$2,J78)/0.5),0,-'Базис, экономия'!$K$3,0)*INDEX('Базис, экономия'!$BB$3:$BM$28,MATCH(MID(CELL("имяфайла",J77),SEARCH("]",CELL("имяфайла",J77))+1,20),'Базис, экономия'!$B$3:$B$28,),MONTH(J78)),2)</f>
        <v>25015.439999999999</v>
      </c>
      <c r="L78" s="89">
        <f t="shared" ca="1" si="10"/>
        <v>791760.59000000008</v>
      </c>
      <c r="M78" s="86">
        <f t="shared" ca="1" si="8"/>
        <v>45322</v>
      </c>
      <c r="N78" s="87">
        <f ca="1">ROUND(FV('Базис, экономия'!$M$3,1+INT(YEARFRAC('Базис, экономия'!$BB$2,J78)/0.5),0,-'Базис, экономия'!$L$3,0)*INDEX('Базис, экономия'!$AP$3:$BA$28,MATCH(MID(CELL("имяфайла",J77),SEARCH("]",CELL("имяфайла",J77))+1,20),'Базис, экономия'!$B$3:$B$28,),MONTH(J78)),2)</f>
        <v>1344.09</v>
      </c>
      <c r="O78" s="90">
        <f t="shared" ca="1" si="11"/>
        <v>48871.930000000008</v>
      </c>
    </row>
    <row r="79" spans="1:15" x14ac:dyDescent="0.25">
      <c r="A79" s="86">
        <f t="shared" ca="1" si="6"/>
        <v>45230</v>
      </c>
      <c r="B79" s="87">
        <f ca="1">ROUND(FV('[1]Базис, экономия'!$W$3,1+INT(YEARFRAC('[1]Базис, экономия'!$BO$2,A79)/0.5),0,-'[1]Базис, экономия'!$T$3,0)*INDEX('[1]Базис, экономия'!$BO$3:$BZ$28,MATCH(MID(CELL("имяфайла",A78),SEARCH("]",CELL("имяфайла",A78))+1,20),'[1]Базис, экономия'!$B$3:$B$28,),MONTH(A79)),2)</f>
        <v>9802.7999999999993</v>
      </c>
      <c r="C79" s="88">
        <f t="shared" ca="1" si="9"/>
        <v>801563.39000000013</v>
      </c>
      <c r="J79" s="86">
        <f t="shared" ca="1" si="7"/>
        <v>45230</v>
      </c>
      <c r="K79" s="87">
        <f ca="1">ROUND(FV('Базис, экономия'!$M$3,1+INT(YEARFRAC('Базис, экономия'!$BB$2,J79)/0.5),0,-'Базис, экономия'!$K$3,0)*INDEX('Базис, экономия'!$BB$3:$BM$28,MATCH(MID(CELL("имяфайла",J78),SEARCH("]",CELL("имяфайла",J78))+1,20),'Базис, экономия'!$B$3:$B$28,),MONTH(J79)),2)</f>
        <v>9802.7999999999993</v>
      </c>
      <c r="L79" s="89">
        <f t="shared" ca="1" si="10"/>
        <v>801563.39000000013</v>
      </c>
      <c r="M79" s="86">
        <f t="shared" ca="1" si="8"/>
        <v>45351</v>
      </c>
      <c r="N79" s="87">
        <f ca="1">ROUND(FV('Базис, экономия'!$M$3,1+INT(YEARFRAC('Базис, экономия'!$BB$2,J79)/0.5),0,-'Базис, экономия'!$L$3,0)*INDEX('Базис, экономия'!$AP$3:$BA$28,MATCH(MID(CELL("имяфайла",J78),SEARCH("]",CELL("имяфайла",J78))+1,20),'Базис, экономия'!$B$3:$B$28,),MONTH(J79)),2)</f>
        <v>1267.1600000000001</v>
      </c>
      <c r="O79" s="90">
        <f t="shared" ca="1" si="11"/>
        <v>50139.090000000011</v>
      </c>
    </row>
    <row r="80" spans="1:15" x14ac:dyDescent="0.25">
      <c r="A80" s="86">
        <f t="shared" ca="1" si="6"/>
        <v>45260</v>
      </c>
      <c r="B80" s="87">
        <f ca="1">ROUND(FV('[1]Базис, экономия'!$W$3,1+INT(YEARFRAC('[1]Базис, экономия'!$BO$2,A80)/0.5),0,-'[1]Базис, экономия'!$T$3,0)*INDEX('[1]Базис, экономия'!$BO$3:$BZ$28,MATCH(MID(CELL("имяфайла",A79),SEARCH("]",CELL("имяфайла",A79))+1,20),'[1]Базис, экономия'!$B$3:$B$28,),MONTH(A80)),2)</f>
        <v>12161.98</v>
      </c>
      <c r="C80" s="88">
        <f t="shared" ca="1" si="9"/>
        <v>813725.37000000011</v>
      </c>
      <c r="J80" s="86">
        <f t="shared" ca="1" si="7"/>
        <v>45260</v>
      </c>
      <c r="K80" s="87">
        <f ca="1">ROUND(FV('Базис, экономия'!$M$3,1+INT(YEARFRAC('Базис, экономия'!$BB$2,J80)/0.5),0,-'Базис, экономия'!$K$3,0)*INDEX('Базис, экономия'!$BB$3:$BM$28,MATCH(MID(CELL("имяфайла",J79),SEARCH("]",CELL("имяфайла",J79))+1,20),'Базис, экономия'!$B$3:$B$28,),MONTH(J80)),2)</f>
        <v>12161.98</v>
      </c>
      <c r="L80" s="89">
        <f t="shared" ca="1" si="10"/>
        <v>813725.37000000011</v>
      </c>
      <c r="M80" s="86">
        <f t="shared" ca="1" si="8"/>
        <v>45382</v>
      </c>
      <c r="N80" s="87">
        <f ca="1">ROUND(FV('Базис, экономия'!$M$3,1+INT(YEARFRAC('Базис, экономия'!$BB$2,J80)/0.5),0,-'Базис, экономия'!$L$3,0)*INDEX('Базис, экономия'!$AP$3:$BA$28,MATCH(MID(CELL("имяфайла",J79),SEARCH("]",CELL("имяфайла",J79))+1,20),'Базис, экономия'!$B$3:$B$28,),MONTH(J80)),2)</f>
        <v>1131.3900000000001</v>
      </c>
      <c r="O80" s="90">
        <f t="shared" ca="1" si="11"/>
        <v>51270.48000000001</v>
      </c>
    </row>
    <row r="81" spans="1:15" x14ac:dyDescent="0.25">
      <c r="A81" s="86">
        <f t="shared" ca="1" si="6"/>
        <v>45291</v>
      </c>
      <c r="B81" s="87">
        <f ca="1">ROUND(FV('[1]Базис, экономия'!$W$3,1+INT(YEARFRAC('[1]Базис, экономия'!$BO$2,A81)/0.5),0,-'[1]Базис, экономия'!$T$3,0)*INDEX('[1]Базис, экономия'!$BO$3:$BZ$28,MATCH(MID(CELL("имяфайла",A80),SEARCH("]",CELL("имяфайла",A80))+1,20),'[1]Базис, экономия'!$B$3:$B$28,),MONTH(A81)),2)</f>
        <v>15409.36</v>
      </c>
      <c r="C81" s="88">
        <f t="shared" ca="1" si="9"/>
        <v>829134.7300000001</v>
      </c>
      <c r="J81" s="86">
        <f t="shared" ca="1" si="7"/>
        <v>45291</v>
      </c>
      <c r="K81" s="87">
        <f ca="1">ROUND(FV('Базис, экономия'!$M$3,1+INT(YEARFRAC('Базис, экономия'!$BB$2,J81)/0.5),0,-'Базис, экономия'!$K$3,0)*INDEX('Базис, экономия'!$BB$3:$BM$28,MATCH(MID(CELL("имяфайла",J80),SEARCH("]",CELL("имяфайла",J80))+1,20),'Базис, экономия'!$B$3:$B$28,),MONTH(J81)),2)</f>
        <v>15409.36</v>
      </c>
      <c r="L81" s="89">
        <f t="shared" ca="1" si="10"/>
        <v>829134.7300000001</v>
      </c>
      <c r="M81" s="86">
        <f t="shared" ca="1" si="8"/>
        <v>45412</v>
      </c>
      <c r="N81" s="87">
        <f ca="1">ROUND(FV('Базис, экономия'!$M$3,1+INT(YEARFRAC('Базис, экономия'!$BB$2,J81)/0.5),0,-'Базис, экономия'!$L$3,0)*INDEX('Базис, экономия'!$AP$3:$BA$28,MATCH(MID(CELL("имяфайла",J80),SEARCH("]",CELL("имяфайла",J80))+1,20),'Базис, экономия'!$B$3:$B$28,),MONTH(J81)),2)</f>
        <v>694.11</v>
      </c>
      <c r="O81" s="90">
        <f t="shared" ca="1" si="11"/>
        <v>51964.590000000011</v>
      </c>
    </row>
    <row r="82" spans="1:15" x14ac:dyDescent="0.25">
      <c r="A82" s="86">
        <f t="shared" ca="1" si="6"/>
        <v>45322</v>
      </c>
      <c r="B82" s="87">
        <f ca="1">ROUND(FV('[1]Базис, экономия'!$W$3,1+INT(YEARFRAC('[1]Базис, экономия'!$BO$2,A82)/0.5),0,-'[1]Базис, экономия'!$T$3,0)*INDEX('[1]Базис, экономия'!$BO$3:$BZ$28,MATCH(MID(CELL("имяфайла",A81),SEARCH("]",CELL("имяфайла",A81))+1,20),'[1]Базис, экономия'!$B$3:$B$28,),MONTH(A82)),2)</f>
        <v>1871.58</v>
      </c>
      <c r="C82" s="88">
        <f t="shared" ca="1" si="9"/>
        <v>831006.31</v>
      </c>
      <c r="J82" s="86">
        <f t="shared" ca="1" si="7"/>
        <v>45322</v>
      </c>
      <c r="K82" s="87">
        <f ca="1">ROUND(FV('Базис, экономия'!$M$3,1+INT(YEARFRAC('Базис, экономия'!$BB$2,J82)/0.5),0,-'Базис, экономия'!$K$3,0)*INDEX('Базис, экономия'!$BB$3:$BM$28,MATCH(MID(CELL("имяфайла",J81),SEARCH("]",CELL("имяфайла",J81))+1,20),'Базис, экономия'!$B$3:$B$28,),MONTH(J82)),2)</f>
        <v>1871.58</v>
      </c>
      <c r="L82" s="89">
        <f t="shared" ca="1" si="10"/>
        <v>831006.31</v>
      </c>
      <c r="M82" s="86">
        <f t="shared" ca="1" si="8"/>
        <v>45443</v>
      </c>
      <c r="N82" s="87">
        <f ca="1">ROUND(FV('Базис, экономия'!$M$3,1+INT(YEARFRAC('Базис, экономия'!$BB$2,J82)/0.5),0,-'Базис, экономия'!$L$3,0)*INDEX('Базис, экономия'!$AP$3:$BA$28,MATCH(MID(CELL("имяфайла",J81),SEARCH("]",CELL("имяфайла",J81))+1,20),'Базис, экономия'!$B$3:$B$28,),MONTH(J82)),2)</f>
        <v>462.74</v>
      </c>
      <c r="O82" s="90">
        <f t="shared" ca="1" si="11"/>
        <v>52427.330000000009</v>
      </c>
    </row>
    <row r="83" spans="1:15" x14ac:dyDescent="0.25">
      <c r="A83" s="86">
        <f t="shared" ca="1" si="6"/>
        <v>45351</v>
      </c>
      <c r="B83" s="87">
        <f ca="1">ROUND(FV('[1]Базис, экономия'!$W$3,1+INT(YEARFRAC('[1]Базис, экономия'!$BO$2,A83)/0.5),0,-'[1]Базис, экономия'!$T$3,0)*INDEX('[1]Базис, экономия'!$BO$3:$BZ$28,MATCH(MID(CELL("имяфайла",A82),SEARCH("]",CELL("имяфайла",A82))+1,20),'[1]Базис, экономия'!$B$3:$B$28,),MONTH(A83)),2)</f>
        <v>30777.119999999999</v>
      </c>
      <c r="C83" s="88">
        <f t="shared" ca="1" si="9"/>
        <v>861783.43</v>
      </c>
      <c r="J83" s="86">
        <f t="shared" ca="1" si="7"/>
        <v>45351</v>
      </c>
      <c r="K83" s="87">
        <f ca="1">ROUND(FV('Базис, экономия'!$M$3,1+INT(YEARFRAC('Базис, экономия'!$BB$2,J83)/0.5),0,-'Базис, экономия'!$K$3,0)*INDEX('Базис, экономия'!$BB$3:$BM$28,MATCH(MID(CELL("имяфайла",J82),SEARCH("]",CELL("имяфайла",J82))+1,20),'Базис, экономия'!$B$3:$B$28,),MONTH(J83)),2)</f>
        <v>30777.119999999999</v>
      </c>
      <c r="L83" s="89">
        <f t="shared" ca="1" si="10"/>
        <v>861783.43</v>
      </c>
      <c r="M83" s="86">
        <f t="shared" ca="1" si="8"/>
        <v>45473</v>
      </c>
      <c r="N83" s="87">
        <f ca="1">ROUND(FV('Базис, экономия'!$M$3,1+INT(YEARFRAC('Базис, экономия'!$BB$2,J83)/0.5),0,-'Базис, экономия'!$L$3,0)*INDEX('Базис, экономия'!$AP$3:$BA$28,MATCH(MID(CELL("имяфайла",J82),SEARCH("]",CELL("имяфайла",J82))+1,20),'Базис, экономия'!$B$3:$B$28,),MONTH(J83)),2)</f>
        <v>231.37</v>
      </c>
      <c r="O83" s="90">
        <f t="shared" ca="1" si="11"/>
        <v>52658.700000000012</v>
      </c>
    </row>
    <row r="84" spans="1:15" x14ac:dyDescent="0.25">
      <c r="A84" s="86">
        <f t="shared" ca="1" si="6"/>
        <v>45382</v>
      </c>
      <c r="B84" s="87">
        <f ca="1">ROUND(FV('[1]Базис, экономия'!$W$3,1+INT(YEARFRAC('[1]Базис, экономия'!$BO$2,A84)/0.5),0,-'[1]Базис, экономия'!$T$3,0)*INDEX('[1]Базис, экономия'!$BO$3:$BZ$28,MATCH(MID(CELL("имяфайла",A83),SEARCH("]",CELL("имяфайла",A83))+1,20),'[1]Базис, экономия'!$B$3:$B$28,),MONTH(A84)),2)</f>
        <v>24330.560000000001</v>
      </c>
      <c r="C84" s="88">
        <f t="shared" ca="1" si="9"/>
        <v>886113.99000000011</v>
      </c>
      <c r="J84" s="86">
        <f t="shared" ca="1" si="7"/>
        <v>45382</v>
      </c>
      <c r="K84" s="87">
        <f ca="1">ROUND(FV('Базис, экономия'!$M$3,1+INT(YEARFRAC('Базис, экономия'!$BB$2,J84)/0.5),0,-'Базис, экономия'!$K$3,0)*INDEX('Базис, экономия'!$BB$3:$BM$28,MATCH(MID(CELL("имяфайла",J83),SEARCH("]",CELL("имяфайла",J83))+1,20),'Базис, экономия'!$B$3:$B$28,),MONTH(J84)),2)</f>
        <v>24330.560000000001</v>
      </c>
      <c r="L84" s="89">
        <f t="shared" ca="1" si="10"/>
        <v>886113.99000000011</v>
      </c>
      <c r="M84" s="86">
        <f t="shared" ca="1" si="8"/>
        <v>45504</v>
      </c>
      <c r="N84" s="87">
        <f ca="1">ROUND(FV('Базис, экономия'!$M$3,1+INT(YEARFRAC('Базис, экономия'!$BB$2,J84)/0.5),0,-'Базис, экономия'!$L$3,0)*INDEX('Базис, экономия'!$AP$3:$BA$28,MATCH(MID(CELL("имяфайла",J83),SEARCH("]",CELL("имяфайла",J83))+1,20),'Базис, экономия'!$B$3:$B$28,),MONTH(J84)),2)</f>
        <v>323.92</v>
      </c>
      <c r="O84" s="90">
        <f t="shared" ca="1" si="11"/>
        <v>52982.62000000001</v>
      </c>
    </row>
    <row r="85" spans="1:15" x14ac:dyDescent="0.25">
      <c r="A85" s="86">
        <f t="shared" ca="1" si="6"/>
        <v>45412</v>
      </c>
      <c r="B85" s="87">
        <f ca="1">ROUND(FV('[1]Базис, экономия'!$W$3,1+INT(YEARFRAC('[1]Базис, экономия'!$BO$2,A85)/0.5),0,-'[1]Базис, экономия'!$T$3,0)*INDEX('[1]Базис, экономия'!$BO$3:$BZ$28,MATCH(MID(CELL("имяфайла",A84),SEARCH("]",CELL("имяфайла",A84))+1,20),'[1]Базис, экономия'!$B$3:$B$28,),MONTH(A85)),2)</f>
        <v>29529.4</v>
      </c>
      <c r="C85" s="88">
        <f t="shared" ca="1" si="9"/>
        <v>915643.39000000013</v>
      </c>
      <c r="J85" s="86">
        <f t="shared" ca="1" si="7"/>
        <v>45412</v>
      </c>
      <c r="K85" s="87">
        <f ca="1">ROUND(FV('Базис, экономия'!$M$3,1+INT(YEARFRAC('Базис, экономия'!$BB$2,J85)/0.5),0,-'Базис, экономия'!$K$3,0)*INDEX('Базис, экономия'!$BB$3:$BM$28,MATCH(MID(CELL("имяфайла",J84),SEARCH("]",CELL("имяфайла",J84))+1,20),'Базис, экономия'!$B$3:$B$28,),MONTH(J85)),2)</f>
        <v>29529.4</v>
      </c>
      <c r="L85" s="89">
        <f t="shared" ca="1" si="10"/>
        <v>915643.39000000013</v>
      </c>
      <c r="M85" s="86">
        <f t="shared" ca="1" si="8"/>
        <v>45535</v>
      </c>
      <c r="N85" s="87">
        <f ca="1">ROUND(FV('Базис, экономия'!$M$3,1+INT(YEARFRAC('Базис, экономия'!$BB$2,J85)/0.5),0,-'Базис, экономия'!$L$3,0)*INDEX('Базис, экономия'!$AP$3:$BA$28,MATCH(MID(CELL("имяфайла",J84),SEARCH("]",CELL("имяфайла",J84))+1,20),'Базис, экономия'!$B$3:$B$28,),MONTH(J85)),2)</f>
        <v>694.11</v>
      </c>
      <c r="O85" s="90">
        <f t="shared" ca="1" si="11"/>
        <v>53676.73000000001</v>
      </c>
    </row>
    <row r="86" spans="1:15" x14ac:dyDescent="0.25">
      <c r="A86" s="86">
        <f t="shared" ca="1" si="6"/>
        <v>45443</v>
      </c>
      <c r="B86" s="87">
        <f ca="1">ROUND(FV('[1]Базис, экономия'!$W$3,1+INT(YEARFRAC('[1]Базис, экономия'!$BO$2,A86)/0.5),0,-'[1]Базис, экономия'!$T$3,0)*INDEX('[1]Базис, экономия'!$BO$3:$BZ$28,MATCH(MID(CELL("имяфайла",A85),SEARCH("]",CELL("имяфайла",A85))+1,20),'[1]Базис, экономия'!$B$3:$B$28,),MONTH(A86)),2)</f>
        <v>0</v>
      </c>
      <c r="C86" s="88">
        <f t="shared" ca="1" si="9"/>
        <v>915643.39000000013</v>
      </c>
      <c r="J86" s="86">
        <f t="shared" ca="1" si="7"/>
        <v>45443</v>
      </c>
      <c r="K86" s="87">
        <f ca="1">ROUND(FV('Базис, экономия'!$M$3,1+INT(YEARFRAC('Базис, экономия'!$BB$2,J86)/0.5),0,-'Базис, экономия'!$K$3,0)*INDEX('Базис, экономия'!$BB$3:$BM$28,MATCH(MID(CELL("имяфайла",J85),SEARCH("]",CELL("имяфайла",J85))+1,20),'Базис, экономия'!$B$3:$B$28,),MONTH(J86)),2)</f>
        <v>0</v>
      </c>
      <c r="L86" s="89">
        <f t="shared" ca="1" si="10"/>
        <v>915643.39000000013</v>
      </c>
      <c r="M86" s="86">
        <f t="shared" ca="1" si="8"/>
        <v>45565</v>
      </c>
      <c r="N86" s="87">
        <f ca="1">ROUND(FV('Базис, экономия'!$M$3,1+INT(YEARFRAC('Базис, экономия'!$BB$2,J86)/0.5),0,-'Базис, экономия'!$L$3,0)*INDEX('Базис, экономия'!$AP$3:$BA$28,MATCH(MID(CELL("имяфайла",J85),SEARCH("]",CELL("имяфайла",J85))+1,20),'Базис, экономия'!$B$3:$B$28,),MONTH(J86)),2)</f>
        <v>333.17</v>
      </c>
      <c r="O86" s="90">
        <f t="shared" ca="1" si="11"/>
        <v>54009.900000000009</v>
      </c>
    </row>
    <row r="87" spans="1:15" x14ac:dyDescent="0.25">
      <c r="A87" s="86">
        <f t="shared" ca="1" si="6"/>
        <v>45473</v>
      </c>
      <c r="B87" s="87">
        <f ca="1">ROUND(FV('[1]Базис, экономия'!$W$3,1+INT(YEARFRAC('[1]Базис, экономия'!$BO$2,A87)/0.5),0,-'[1]Базис, экономия'!$T$3,0)*INDEX('[1]Базис, экономия'!$BO$3:$BZ$28,MATCH(MID(CELL("имяфайла",A86),SEARCH("]",CELL("имяфайла",A86))+1,20),'[1]Базис, экономия'!$B$3:$B$28,),MONTH(A87)),2)</f>
        <v>0</v>
      </c>
      <c r="C87" s="88">
        <f t="shared" ca="1" si="9"/>
        <v>915643.39000000013</v>
      </c>
      <c r="J87" s="86">
        <f t="shared" ca="1" si="7"/>
        <v>45473</v>
      </c>
      <c r="K87" s="87">
        <f ca="1">ROUND(FV('Базис, экономия'!$M$3,1+INT(YEARFRAC('Базис, экономия'!$BB$2,J87)/0.5),0,-'Базис, экономия'!$K$3,0)*INDEX('Базис, экономия'!$BB$3:$BM$28,MATCH(MID(CELL("имяфайла",J86),SEARCH("]",CELL("имяфайла",J86))+1,20),'Базис, экономия'!$B$3:$B$28,),MONTH(J87)),2)</f>
        <v>0</v>
      </c>
      <c r="L87" s="89">
        <f t="shared" ca="1" si="10"/>
        <v>915643.39000000013</v>
      </c>
      <c r="M87" s="86">
        <f t="shared" ca="1" si="8"/>
        <v>45596</v>
      </c>
      <c r="N87" s="87">
        <f ca="1">ROUND(FV('Базис, экономия'!$M$3,1+INT(YEARFRAC('Базис, экономия'!$BB$2,J87)/0.5),0,-'Базис, экономия'!$L$3,0)*INDEX('Базис, экономия'!$AP$3:$BA$28,MATCH(MID(CELL("имяфайла",J86),SEARCH("]",CELL("имяфайла",J86))+1,20),'Базис, экономия'!$B$3:$B$28,),MONTH(J87)),2)</f>
        <v>124.94</v>
      </c>
      <c r="O87" s="90">
        <f t="shared" ca="1" si="11"/>
        <v>54134.840000000011</v>
      </c>
    </row>
    <row r="88" spans="1:15" x14ac:dyDescent="0.25">
      <c r="A88" s="86">
        <f t="shared" ca="1" si="6"/>
        <v>45504</v>
      </c>
      <c r="B88" s="87">
        <f ca="1">ROUND(FV('[1]Базис, экономия'!$W$3,1+INT(YEARFRAC('[1]Базис, экономия'!$BO$2,A88)/0.5),0,-'[1]Базис, экономия'!$T$3,0)*INDEX('[1]Базис, экономия'!$BO$3:$BZ$28,MATCH(MID(CELL("имяфайла",A87),SEARCH("]",CELL("имяфайла",A87))+1,20),'[1]Базис, экономия'!$B$3:$B$28,),MONTH(A88)),2)</f>
        <v>0</v>
      </c>
      <c r="C88" s="88">
        <f t="shared" ca="1" si="9"/>
        <v>915643.39000000013</v>
      </c>
      <c r="J88" s="86">
        <f t="shared" ca="1" si="7"/>
        <v>45504</v>
      </c>
      <c r="K88" s="87">
        <f ca="1">ROUND(FV('Базис, экономия'!$M$3,1+INT(YEARFRAC('Базис, экономия'!$BB$2,J88)/0.5),0,-'Базис, экономия'!$K$3,0)*INDEX('Базис, экономия'!$BB$3:$BM$28,MATCH(MID(CELL("имяфайла",J87),SEARCH("]",CELL("имяфайла",J87))+1,20),'Базис, экономия'!$B$3:$B$28,),MONTH(J88)),2)</f>
        <v>0</v>
      </c>
      <c r="L88" s="89">
        <f t="shared" ca="1" si="10"/>
        <v>915643.39000000013</v>
      </c>
      <c r="M88" s="86">
        <f t="shared" ca="1" si="8"/>
        <v>45626</v>
      </c>
      <c r="N88" s="87">
        <f ca="1">ROUND(FV('Базис, экономия'!$M$3,1+INT(YEARFRAC('Базис, экономия'!$BB$2,J88)/0.5),0,-'Базис, экономия'!$L$3,0)*INDEX('Базис, экономия'!$AP$3:$BA$28,MATCH(MID(CELL("имяфайла",J87),SEARCH("]",CELL("имяфайла",J87))+1,20),'Базис, экономия'!$B$3:$B$28,),MONTH(J88)),2)</f>
        <v>861.13</v>
      </c>
      <c r="O88" s="90">
        <f t="shared" ca="1" si="11"/>
        <v>54995.970000000008</v>
      </c>
    </row>
    <row r="89" spans="1:15" x14ac:dyDescent="0.25">
      <c r="A89" s="86">
        <f t="shared" ca="1" si="6"/>
        <v>45535</v>
      </c>
      <c r="B89" s="87">
        <f ca="1">ROUND(FV('[1]Базис, экономия'!$W$3,1+INT(YEARFRAC('[1]Базис, экономия'!$BO$2,A89)/0.5),0,-'[1]Базис, экономия'!$T$3,0)*INDEX('[1]Базис, экономия'!$BO$3:$BZ$28,MATCH(MID(CELL("имяфайла",A88),SEARCH("]",CELL("имяфайла",A88))+1,20),'[1]Базис, экономия'!$B$3:$B$28,),MONTH(A89)),2)</f>
        <v>0</v>
      </c>
      <c r="C89" s="88">
        <f t="shared" ca="1" si="9"/>
        <v>915643.39000000013</v>
      </c>
      <c r="J89" s="86">
        <f t="shared" ca="1" si="7"/>
        <v>45535</v>
      </c>
      <c r="K89" s="87">
        <f ca="1">ROUND(FV('Базис, экономия'!$M$3,1+INT(YEARFRAC('Базис, экономия'!$BB$2,J89)/0.5),0,-'Базис, экономия'!$K$3,0)*INDEX('Базис, экономия'!$BB$3:$BM$28,MATCH(MID(CELL("имяфайла",J88),SEARCH("]",CELL("имяфайла",J88))+1,20),'Базис, экономия'!$B$3:$B$28,),MONTH(J89)),2)</f>
        <v>0</v>
      </c>
      <c r="L89" s="89">
        <f t="shared" ca="1" si="10"/>
        <v>915643.39000000013</v>
      </c>
      <c r="M89" s="86">
        <f t="shared" ca="1" si="8"/>
        <v>45657</v>
      </c>
      <c r="N89" s="87">
        <f ca="1">ROUND(FV('Базис, экономия'!$M$3,1+INT(YEARFRAC('Базис, экономия'!$BB$2,J89)/0.5),0,-'Базис, экономия'!$L$3,0)*INDEX('Базис, экономия'!$AP$3:$BA$28,MATCH(MID(CELL("имяфайла",J88),SEARCH("]",CELL("имяфайла",J88))+1,20),'Базис, экономия'!$B$3:$B$28,),MONTH(J89)),2)</f>
        <v>1419.45</v>
      </c>
      <c r="O89" s="90">
        <f t="shared" ca="1" si="11"/>
        <v>56415.420000000006</v>
      </c>
    </row>
    <row r="90" spans="1:15" x14ac:dyDescent="0.25">
      <c r="A90" s="86">
        <f t="shared" ca="1" si="6"/>
        <v>45565</v>
      </c>
      <c r="B90" s="87">
        <f ca="1">ROUND(FV('[1]Базис, экономия'!$W$3,1+INT(YEARFRAC('[1]Базис, экономия'!$BO$2,A90)/0.5),0,-'[1]Базис, экономия'!$T$3,0)*INDEX('[1]Базис, экономия'!$BO$3:$BZ$28,MATCH(MID(CELL("имяфайла",A89),SEARCH("]",CELL("имяфайла",A89))+1,20),'[1]Базис, экономия'!$B$3:$B$28,),MONTH(A90)),2)</f>
        <v>26153.79</v>
      </c>
      <c r="C90" s="88">
        <f t="shared" ca="1" si="9"/>
        <v>941797.18000000017</v>
      </c>
      <c r="J90" s="86">
        <f t="shared" ca="1" si="7"/>
        <v>45565</v>
      </c>
      <c r="K90" s="87">
        <f ca="1">ROUND(FV('Базис, экономия'!$M$3,1+INT(YEARFRAC('Базис, экономия'!$BB$2,J90)/0.5),0,-'Базис, экономия'!$K$3,0)*INDEX('Базис, экономия'!$BB$3:$BM$28,MATCH(MID(CELL("имяфайла",J89),SEARCH("]",CELL("имяфайла",J89))+1,20),'Базис, экономия'!$B$3:$B$28,),MONTH(J90)),2)</f>
        <v>26153.79</v>
      </c>
      <c r="L90" s="89">
        <f t="shared" ca="1" si="10"/>
        <v>941797.18000000017</v>
      </c>
      <c r="M90" s="86">
        <f t="shared" ca="1" si="8"/>
        <v>45688</v>
      </c>
      <c r="N90" s="87">
        <f ca="1">ROUND(FV('Базис, экономия'!$M$3,1+INT(YEARFRAC('Базис, экономия'!$BB$2,J90)/0.5),0,-'Базис, экономия'!$L$3,0)*INDEX('Базис, экономия'!$AP$3:$BA$28,MATCH(MID(CELL("имяфайла",J89),SEARCH("]",CELL("имяфайла",J89))+1,20),'Базис, экономия'!$B$3:$B$28,),MONTH(J90)),2)</f>
        <v>1405.26</v>
      </c>
      <c r="O90" s="90">
        <f t="shared" ca="1" si="11"/>
        <v>57820.680000000008</v>
      </c>
    </row>
    <row r="91" spans="1:15" x14ac:dyDescent="0.25">
      <c r="A91" s="86">
        <f t="shared" ca="1" si="6"/>
        <v>45596</v>
      </c>
      <c r="B91" s="87">
        <f ca="1">ROUND(FV('[1]Базис, экономия'!$W$3,1+INT(YEARFRAC('[1]Базис, экономия'!$BO$2,A91)/0.5),0,-'[1]Базис, экономия'!$T$3,0)*INDEX('[1]Базис, экономия'!$BO$3:$BZ$28,MATCH(MID(CELL("имяфайла",A90),SEARCH("]",CELL("имяфайла",A90))+1,20),'[1]Базис, экономия'!$B$3:$B$28,),MONTH(A91)),2)</f>
        <v>10248.89</v>
      </c>
      <c r="C91" s="88">
        <f t="shared" ca="1" si="9"/>
        <v>952046.07000000018</v>
      </c>
      <c r="J91" s="86">
        <f t="shared" ca="1" si="7"/>
        <v>45596</v>
      </c>
      <c r="K91" s="87">
        <f ca="1">ROUND(FV('Базис, экономия'!$M$3,1+INT(YEARFRAC('Базис, экономия'!$BB$2,J91)/0.5),0,-'Базис, экономия'!$K$3,0)*INDEX('Базис, экономия'!$BB$3:$BM$28,MATCH(MID(CELL("имяфайла",J90),SEARCH("]",CELL("имяфайла",J90))+1,20),'Базис, экономия'!$B$3:$B$28,),MONTH(J91)),2)</f>
        <v>10248.89</v>
      </c>
      <c r="L91" s="89">
        <f t="shared" ca="1" si="10"/>
        <v>952046.07000000018</v>
      </c>
      <c r="M91" s="86">
        <f t="shared" ca="1" si="8"/>
        <v>45716</v>
      </c>
      <c r="N91" s="87">
        <f ca="1">ROUND(FV('Базис, экономия'!$M$3,1+INT(YEARFRAC('Базис, экономия'!$BB$2,J91)/0.5),0,-'Базис, экономия'!$L$3,0)*INDEX('Базис, экономия'!$AP$3:$BA$28,MATCH(MID(CELL("имяфайла",J90),SEARCH("]",CELL("имяфайла",J90))+1,20),'Базис, экономия'!$B$3:$B$28,),MONTH(J91)),2)</f>
        <v>1324.82</v>
      </c>
      <c r="O91" s="90">
        <f t="shared" ca="1" si="11"/>
        <v>59145.500000000007</v>
      </c>
    </row>
    <row r="92" spans="1:15" x14ac:dyDescent="0.25">
      <c r="A92" s="86">
        <f t="shared" ca="1" si="6"/>
        <v>45626</v>
      </c>
      <c r="B92" s="87">
        <f ca="1">ROUND(FV('[1]Базис, экономия'!$W$3,1+INT(YEARFRAC('[1]Базис, экономия'!$BO$2,A92)/0.5),0,-'[1]Базис, экономия'!$T$3,0)*INDEX('[1]Базис, экономия'!$BO$3:$BZ$28,MATCH(MID(CELL("имяфайла",A91),SEARCH("]",CELL("имяфайла",A91))+1,20),'[1]Базис, экономия'!$B$3:$B$28,),MONTH(A92)),2)</f>
        <v>12715.42</v>
      </c>
      <c r="C92" s="88">
        <f t="shared" ca="1" si="9"/>
        <v>964761.49000000022</v>
      </c>
      <c r="J92" s="86">
        <f t="shared" ca="1" si="7"/>
        <v>45626</v>
      </c>
      <c r="K92" s="87">
        <f ca="1">ROUND(FV('Базис, экономия'!$M$3,1+INT(YEARFRAC('Базис, экономия'!$BB$2,J92)/0.5),0,-'Базис, экономия'!$K$3,0)*INDEX('Базис, экономия'!$BB$3:$BM$28,MATCH(MID(CELL("имяфайла",J91),SEARCH("]",CELL("имяфайла",J91))+1,20),'Базис, экономия'!$B$3:$B$28,),MONTH(J92)),2)</f>
        <v>12715.42</v>
      </c>
      <c r="L92" s="89">
        <f t="shared" ca="1" si="10"/>
        <v>964761.49000000022</v>
      </c>
      <c r="M92" s="86">
        <f t="shared" ca="1" si="8"/>
        <v>45747</v>
      </c>
      <c r="N92" s="87">
        <f ca="1">ROUND(FV('Базис, экономия'!$M$3,1+INT(YEARFRAC('Базис, экономия'!$BB$2,J92)/0.5),0,-'Базис, экономия'!$L$3,0)*INDEX('Базис, экономия'!$AP$3:$BA$28,MATCH(MID(CELL("имяфайла",J91),SEARCH("]",CELL("имяфайла",J91))+1,20),'Базис, экономия'!$B$3:$B$28,),MONTH(J92)),2)</f>
        <v>1182.8800000000001</v>
      </c>
      <c r="O92" s="90">
        <f t="shared" ca="1" si="11"/>
        <v>60328.380000000005</v>
      </c>
    </row>
    <row r="93" spans="1:15" x14ac:dyDescent="0.25">
      <c r="A93" s="86">
        <f t="shared" ca="1" si="6"/>
        <v>45657</v>
      </c>
      <c r="B93" s="87">
        <f ca="1">ROUND(FV('[1]Базис, экономия'!$W$3,1+INT(YEARFRAC('[1]Базис, экономия'!$BO$2,A93)/0.5),0,-'[1]Базис, экономия'!$T$3,0)*INDEX('[1]Базис, экономия'!$BO$3:$BZ$28,MATCH(MID(CELL("имяфайла",A92),SEARCH("]",CELL("имяфайла",A92))+1,20),'[1]Базис, экономия'!$B$3:$B$28,),MONTH(A93)),2)</f>
        <v>16110.58</v>
      </c>
      <c r="C93" s="88">
        <f t="shared" ca="1" si="9"/>
        <v>980872.07000000018</v>
      </c>
      <c r="J93" s="86">
        <f t="shared" ca="1" si="7"/>
        <v>45657</v>
      </c>
      <c r="K93" s="87">
        <f ca="1">ROUND(FV('Базис, экономия'!$M$3,1+INT(YEARFRAC('Базис, экономия'!$BB$2,J93)/0.5),0,-'Базис, экономия'!$K$3,0)*INDEX('Базис, экономия'!$BB$3:$BM$28,MATCH(MID(CELL("имяфайла",J92),SEARCH("]",CELL("имяфайла",J92))+1,20),'Базис, экономия'!$B$3:$B$28,),MONTH(J93)),2)</f>
        <v>16110.58</v>
      </c>
      <c r="L93" s="89">
        <f t="shared" ca="1" si="10"/>
        <v>980872.07000000018</v>
      </c>
      <c r="M93" s="86">
        <f t="shared" ca="1" si="8"/>
        <v>45777</v>
      </c>
      <c r="N93" s="87">
        <f ca="1">ROUND(FV('Базис, экономия'!$M$3,1+INT(YEARFRAC('Базис, экономия'!$BB$2,J93)/0.5),0,-'Базис, экономия'!$L$3,0)*INDEX('Базис, экономия'!$AP$3:$BA$28,MATCH(MID(CELL("имяфайла",J92),SEARCH("]",CELL("имяфайла",J92))+1,20),'Базис, экономия'!$B$3:$B$28,),MONTH(J93)),2)</f>
        <v>725.69</v>
      </c>
      <c r="O93" s="90">
        <f t="shared" ca="1" si="11"/>
        <v>61054.070000000007</v>
      </c>
    </row>
    <row r="94" spans="1:15" x14ac:dyDescent="0.25">
      <c r="A94" s="86">
        <f t="shared" ca="1" si="6"/>
        <v>45688</v>
      </c>
      <c r="B94" s="87">
        <f ca="1">ROUND(FV('[1]Базис, экономия'!$W$3,1+INT(YEARFRAC('[1]Базис, экономия'!$BO$2,A94)/0.5),0,-'[1]Базис, экономия'!$T$3,0)*INDEX('[1]Базис, экономия'!$BO$3:$BZ$28,MATCH(MID(CELL("имяфайла",A93),SEARCH("]",CELL("имяфайла",A93))+1,20),'[1]Базис, экономия'!$B$3:$B$28,),MONTH(A94)),2)</f>
        <v>1956.75</v>
      </c>
      <c r="C94" s="88">
        <f t="shared" ca="1" si="9"/>
        <v>982828.82000000018</v>
      </c>
      <c r="J94" s="86">
        <f t="shared" ca="1" si="7"/>
        <v>45688</v>
      </c>
      <c r="K94" s="87">
        <f ca="1">ROUND(FV('Базис, экономия'!$M$3,1+INT(YEARFRAC('Базис, экономия'!$BB$2,J94)/0.5),0,-'Базис, экономия'!$K$3,0)*INDEX('Базис, экономия'!$BB$3:$BM$28,MATCH(MID(CELL("имяфайла",J93),SEARCH("]",CELL("имяфайла",J93))+1,20),'Базис, экономия'!$B$3:$B$28,),MONTH(J94)),2)</f>
        <v>1956.75</v>
      </c>
      <c r="L94" s="89">
        <f t="shared" ca="1" si="10"/>
        <v>982828.82000000018</v>
      </c>
      <c r="M94" s="86">
        <f t="shared" ca="1" si="8"/>
        <v>45808</v>
      </c>
      <c r="N94" s="87">
        <f ca="1">ROUND(FV('Базис, экономия'!$M$3,1+INT(YEARFRAC('Базис, экономия'!$BB$2,J94)/0.5),0,-'Базис, экономия'!$L$3,0)*INDEX('Базис, экономия'!$AP$3:$BA$28,MATCH(MID(CELL("имяфайла",J93),SEARCH("]",CELL("имяфайла",J93))+1,20),'Базис, экономия'!$B$3:$B$28,),MONTH(J94)),2)</f>
        <v>483.8</v>
      </c>
      <c r="O94" s="90">
        <f t="shared" ca="1" si="11"/>
        <v>61537.87000000001</v>
      </c>
    </row>
    <row r="95" spans="1:15" x14ac:dyDescent="0.25">
      <c r="A95" s="86">
        <f t="shared" ca="1" si="6"/>
        <v>45716</v>
      </c>
      <c r="B95" s="87">
        <f ca="1">ROUND(FV('[1]Базис, экономия'!$W$3,1+INT(YEARFRAC('[1]Базис, экономия'!$BO$2,A95)/0.5),0,-'[1]Базис, экономия'!$T$3,0)*INDEX('[1]Базис, экономия'!$BO$3:$BZ$28,MATCH(MID(CELL("имяфайла",A94),SEARCH("]",CELL("имяфайла",A94))+1,20),'[1]Базис, экономия'!$B$3:$B$28,),MONTH(A95)),2)</f>
        <v>32177.67</v>
      </c>
      <c r="C95" s="88">
        <f t="shared" ca="1" si="9"/>
        <v>1015006.4900000002</v>
      </c>
      <c r="J95" s="86">
        <f t="shared" ca="1" si="7"/>
        <v>45716</v>
      </c>
      <c r="K95" s="87">
        <f ca="1">ROUND(FV('Базис, экономия'!$M$3,1+INT(YEARFRAC('Базис, экономия'!$BB$2,J95)/0.5),0,-'Базис, экономия'!$K$3,0)*INDEX('Базис, экономия'!$BB$3:$BM$28,MATCH(MID(CELL("имяфайла",J94),SEARCH("]",CELL("имяфайла",J94))+1,20),'Базис, экономия'!$B$3:$B$28,),MONTH(J95)),2)</f>
        <v>32177.67</v>
      </c>
      <c r="L95" s="89">
        <f t="shared" ca="1" si="10"/>
        <v>1015006.4900000002</v>
      </c>
      <c r="M95" s="86">
        <f t="shared" ca="1" si="8"/>
        <v>45838</v>
      </c>
      <c r="N95" s="87">
        <f ca="1">ROUND(FV('Базис, экономия'!$M$3,1+INT(YEARFRAC('Базис, экономия'!$BB$2,J95)/0.5),0,-'Базис, экономия'!$L$3,0)*INDEX('Базис, экономия'!$AP$3:$BA$28,MATCH(MID(CELL("имяфайла",J94),SEARCH("]",CELL("имяфайла",J94))+1,20),'Базис, экономия'!$B$3:$B$28,),MONTH(J95)),2)</f>
        <v>241.9</v>
      </c>
      <c r="O95" s="90">
        <f t="shared" ca="1" si="11"/>
        <v>61779.770000000011</v>
      </c>
    </row>
    <row r="96" spans="1:15" ht="15.75" thickBot="1" x14ac:dyDescent="0.3">
      <c r="A96" s="101">
        <f t="shared" ca="1" si="6"/>
        <v>45747</v>
      </c>
      <c r="B96" s="87">
        <f ca="1">ROUND(FV('[1]Базис, экономия'!$W$3,1+INT(YEARFRAC('[1]Базис, экономия'!$BO$2,A96)/0.5),0,-'[1]Базис, экономия'!$T$3,0)*INDEX('[1]Базис, экономия'!$BO$3:$BZ$28,MATCH(MID(CELL("имяфайла",A95),SEARCH("]",CELL("имяфайла",A95))+1,20),'[1]Базис, экономия'!$B$3:$B$28,),MONTH(A96)),2)</f>
        <v>25437.75</v>
      </c>
      <c r="C96" s="102">
        <f t="shared" ca="1" si="9"/>
        <v>1040444.2400000002</v>
      </c>
      <c r="J96" s="101">
        <f t="shared" ca="1" si="7"/>
        <v>45747</v>
      </c>
      <c r="K96" s="87">
        <f ca="1">ROUND(FV('Базис, экономия'!$M$3,1+INT(YEARFRAC('Базис, экономия'!$BB$2,J96)/0.5),0,-'Базис, экономия'!$K$3,0)*INDEX('Базис, экономия'!$BB$3:$BM$28,MATCH(MID(CELL("имяфайла",J95),SEARCH("]",CELL("имяфайла",J95))+1,20),'Базис, экономия'!$B$3:$B$28,),MONTH(J96)),2)</f>
        <v>25437.75</v>
      </c>
      <c r="L96" s="103">
        <f t="shared" ca="1" si="10"/>
        <v>1040444.2400000002</v>
      </c>
      <c r="M96" s="104">
        <f t="shared" ca="1" si="8"/>
        <v>45869</v>
      </c>
      <c r="N96" s="87">
        <f ca="1">ROUND(FV('Базис, экономия'!$M$3,1+INT(YEARFRAC('Базис, экономия'!$BB$2,J96)/0.5),0,-'Базис, экономия'!$L$3,0)*INDEX('Базис, экономия'!$AP$3:$BA$28,MATCH(MID(CELL("имяфайла",J95),SEARCH("]",CELL("имяфайла",J95))+1,20),'Базис, экономия'!$B$3:$B$28,),MONTH(J96)),2)</f>
        <v>338.66</v>
      </c>
      <c r="O96" s="105">
        <f t="shared" ca="1" si="11"/>
        <v>62118.430000000015</v>
      </c>
    </row>
  </sheetData>
  <mergeCells count="3">
    <mergeCell ref="A1:C1"/>
    <mergeCell ref="J1:L1"/>
    <mergeCell ref="M1:O1"/>
  </mergeCells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zoomScaleNormal="100" workbookViewId="0">
      <selection activeCell="C96" sqref="C96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10" max="10" width="17.5703125" customWidth="1"/>
    <col min="11" max="11" width="19.5703125" bestFit="1" customWidth="1"/>
    <col min="12" max="12" width="21.140625" bestFit="1" customWidth="1"/>
    <col min="13" max="13" width="17.85546875" bestFit="1" customWidth="1"/>
    <col min="14" max="14" width="17.85546875" customWidth="1"/>
    <col min="15" max="15" width="9" bestFit="1" customWidth="1"/>
    <col min="16" max="16" width="19.5703125" bestFit="1" customWidth="1"/>
    <col min="17" max="17" width="21.140625" bestFit="1" customWidth="1"/>
    <col min="18" max="19" width="28.7109375" customWidth="1"/>
    <col min="21" max="21" width="26.28515625" bestFit="1" customWidth="1"/>
    <col min="22" max="22" width="32.5703125" bestFit="1" customWidth="1"/>
    <col min="23" max="23" width="27.42578125" bestFit="1" customWidth="1"/>
  </cols>
  <sheetData>
    <row r="1" spans="1:21" x14ac:dyDescent="0.25">
      <c r="A1" s="72" t="s">
        <v>37</v>
      </c>
      <c r="B1" s="73"/>
      <c r="C1" s="73"/>
      <c r="J1" s="74" t="s">
        <v>38</v>
      </c>
      <c r="K1" s="75"/>
      <c r="L1" s="75"/>
      <c r="M1" s="76" t="s">
        <v>39</v>
      </c>
      <c r="N1" s="77"/>
      <c r="O1" s="78"/>
      <c r="P1" s="79"/>
      <c r="Q1" s="79"/>
      <c r="R1" s="79"/>
      <c r="S1" s="79"/>
      <c r="T1" s="80"/>
      <c r="U1" s="80"/>
    </row>
    <row r="2" spans="1:21" ht="45" x14ac:dyDescent="0.25">
      <c r="A2" s="81" t="s">
        <v>40</v>
      </c>
      <c r="B2" s="82" t="s">
        <v>41</v>
      </c>
      <c r="C2" s="83" t="s">
        <v>42</v>
      </c>
      <c r="J2" s="81" t="s">
        <v>40</v>
      </c>
      <c r="K2" s="82" t="s">
        <v>41</v>
      </c>
      <c r="L2" s="84" t="s">
        <v>42</v>
      </c>
      <c r="M2" s="81" t="s">
        <v>40</v>
      </c>
      <c r="N2" s="82" t="s">
        <v>41</v>
      </c>
      <c r="O2" s="85" t="s">
        <v>42</v>
      </c>
      <c r="P2" s="80"/>
      <c r="Q2" s="80"/>
      <c r="R2" s="80"/>
      <c r="S2" s="80"/>
      <c r="T2" s="80"/>
      <c r="U2" s="80"/>
    </row>
    <row r="3" spans="1:21" x14ac:dyDescent="0.25">
      <c r="A3" s="86">
        <f ca="1">EOMONTH(INDEX('Базис, экономия'!$F$3:$F$6,MATCH(MID(CELL("имяфайла",A1),SEARCH("]",CELL("имяфайла",A2))+1,20),'Базис, экономия'!$B$3:$B$6,)),3)</f>
        <v>43069</v>
      </c>
      <c r="B3" s="87">
        <f ca="1">ROUND(FV('Базис, экономия'!$M$3,1+INT(YEARFRAC('Базис, экономия'!$BB$2,A3)/0.5),0,-'Базис, экономия'!$K$3,0)*INDEX('Базис, экономия'!$BB$3:$BM$6,MATCH(MID(CELL("имяфайла",A2),SEARCH("]",CELL("имяфайла",A2))+1,20),'Базис, экономия'!$B$3:$B$6,),MONTH(A3)),2)</f>
        <v>30521.03</v>
      </c>
      <c r="C3" s="88">
        <f ca="1">B3</f>
        <v>30521.03</v>
      </c>
      <c r="J3" s="86">
        <f ca="1">EOMONTH(INDEX('Базис, экономия'!$F$3:$F$28,MATCH(MID(CELL("имяфайла",J2),SEARCH("]",CELL("имяфайла",J2))+1,20),'Базис, экономия'!$B$3:$B$28,)),3)</f>
        <v>43069</v>
      </c>
      <c r="K3" s="87">
        <f ca="1">ROUND(FV('Базис, экономия'!$M$3,1+INT(YEARFRAC('Базис, экономия'!$BB$2,J3)/0.5),0,-'Базис, экономия'!$K$3,0)*INDEX('Базис, экономия'!$BB$3:$BM$28,MATCH(MID(CELL("имяфайла",J2),SEARCH("]",CELL("имяфайла",J2))+1,20),'Базис, экономия'!$B$3:$B$28,),MONTH(J3)),2)</f>
        <v>30521.03</v>
      </c>
      <c r="L3" s="89">
        <f ca="1">K3</f>
        <v>30521.03</v>
      </c>
      <c r="M3" s="86">
        <f ca="1">EOMONTH(INDEX('Базис, экономия'!$H$3:$H$28,MATCH(MID(CELL("имяфайла",M2),SEARCH("]",CELL("имяфайла",M2))+1,20),'Базис, экономия'!$B$3:$B$28,)),3)</f>
        <v>42886</v>
      </c>
      <c r="N3" s="87">
        <f ca="1">ROUND(FV('Базис, экономия'!$M$3,1+INT(YEARFRAC('Базис, экономия'!$BB$2,J3)/0.5),0,-'Базис, экономия'!$L$3,0)*INDEX('Базис, экономия'!$AP$3:$BA$28,MATCH(MID(CELL("имяфайла",J2),SEARCH("]",CELL("имяфайла",J2))+1,20),'Базис, экономия'!$B$3:$B$28,),MONTH(J3)),2)</f>
        <v>173.25</v>
      </c>
      <c r="O3" s="90">
        <f ca="1">N3</f>
        <v>173.25</v>
      </c>
      <c r="P3" s="91"/>
      <c r="S3" s="92"/>
      <c r="U3" s="92"/>
    </row>
    <row r="4" spans="1:21" x14ac:dyDescent="0.25">
      <c r="A4" s="86">
        <f ca="1">EOMONTH(A3,1)</f>
        <v>43100</v>
      </c>
      <c r="B4" s="87">
        <f ca="1">ROUND(FV('[1]Базис, экономия'!$W$3,1+INT(YEARFRAC('[1]Базис, экономия'!$BO$2,A4)/0.5),0,-'[1]Базис, экономия'!$T$3,0)*INDEX('[1]Базис, экономия'!$BO$3:$BZ$28,MATCH(MID(CELL("имяфайла",A3),SEARCH("]",CELL("имяфайла",A3))+1,20),'[1]Базис, экономия'!$B$3:$B$28,),MONTH(A4)),2)</f>
        <v>23437.66</v>
      </c>
      <c r="C4" s="88">
        <f ca="1">B4+C3</f>
        <v>53958.69</v>
      </c>
      <c r="J4" s="86">
        <f ca="1">EOMONTH(J3,1)</f>
        <v>43100</v>
      </c>
      <c r="K4" s="87">
        <f ca="1">ROUND(FV('Базис, экономия'!$M$3,1+INT(YEARFRAC('Базис, экономия'!$BB$2,J4)/0.5),0,-'Базис, экономия'!$K$3,0)*INDEX('Базис, экономия'!$BB$3:$BM$28,MATCH(MID(CELL("имяфайла",J3),SEARCH("]",CELL("имяфайла",J3))+1,20),'Базис, экономия'!$B$3:$B$28,),MONTH(J4)),2)</f>
        <v>23437.66</v>
      </c>
      <c r="L4" s="89">
        <f ca="1">K4+L3</f>
        <v>53958.69</v>
      </c>
      <c r="M4" s="86">
        <f ca="1">EOMONTH(M3,1)</f>
        <v>42916</v>
      </c>
      <c r="N4" s="87">
        <f ca="1">ROUND(FV('Базис, экономия'!$M$3,1+INT(YEARFRAC('Базис, экономия'!$BB$2,J4)/0.5),0,-'Базис, экономия'!$L$3,0)*INDEX('Базис, экономия'!$AP$3:$BA$28,MATCH(MID(CELL("имяфайла",J3),SEARCH("]",CELL("имяфайла",J3))+1,20),'Базис, экономия'!$B$3:$B$28,),MONTH(J4)),2)</f>
        <v>248.01</v>
      </c>
      <c r="O4" s="90">
        <f ca="1">N4+O3</f>
        <v>421.26</v>
      </c>
    </row>
    <row r="5" spans="1:21" x14ac:dyDescent="0.25">
      <c r="A5" s="86">
        <f t="shared" ref="A5:A68" ca="1" si="0">EOMONTH(A4,1)</f>
        <v>43131</v>
      </c>
      <c r="B5" s="87">
        <f ca="1">ROUND(FV('[1]Базис, экономия'!$W$3,1+INT(YEARFRAC('[1]Базис, экономия'!$BO$2,A5)/0.5),0,-'[1]Базис, экономия'!$T$3,0)*INDEX('[1]Базис, экономия'!$BO$3:$BZ$28,MATCH(MID(CELL("имяфайла",A4),SEARCH("]",CELL("имяфайла",A4))+1,20),'[1]Базис, экономия'!$B$3:$B$28,),MONTH(A5)),2)</f>
        <v>67096.679999999993</v>
      </c>
      <c r="C5" s="88">
        <f ca="1">B5+C4</f>
        <v>121055.37</v>
      </c>
      <c r="J5" s="86">
        <f t="shared" ref="J5:J68" ca="1" si="1">EOMONTH(J4,1)</f>
        <v>43131</v>
      </c>
      <c r="K5" s="87">
        <f ca="1">ROUND(FV('Базис, экономия'!$M$3,1+INT(YEARFRAC('Базис, экономия'!$BB$2,J5)/0.5),0,-'Базис, экономия'!$K$3,0)*INDEX('Базис, экономия'!$BB$3:$BM$28,MATCH(MID(CELL("имяфайла",J4),SEARCH("]",CELL("имяфайла",J4))+1,20),'Базис, экономия'!$B$3:$B$28,),MONTH(J5)),2)</f>
        <v>67096.679999999993</v>
      </c>
      <c r="L5" s="89">
        <f ca="1">K5+L4</f>
        <v>121055.37</v>
      </c>
      <c r="M5" s="86">
        <f t="shared" ref="M5:M68" ca="1" si="2">EOMONTH(M4,1)</f>
        <v>42947</v>
      </c>
      <c r="N5" s="87">
        <f ca="1">ROUND(FV('Базис, экономия'!$M$3,1+INT(YEARFRAC('Базис, экономия'!$BB$2,J5)/0.5),0,-'Базис, экономия'!$L$3,0)*INDEX('Базис, экономия'!$AP$3:$BA$28,MATCH(MID(CELL("имяфайла",J4),SEARCH("]",CELL("имяфайла",J4))+1,20),'Базис, экономия'!$B$3:$B$28,),MONTH(J5)),2)</f>
        <v>531.46</v>
      </c>
      <c r="O5" s="90">
        <f ca="1">N5+O4</f>
        <v>952.72</v>
      </c>
    </row>
    <row r="6" spans="1:21" x14ac:dyDescent="0.25">
      <c r="A6" s="86">
        <f t="shared" ca="1" si="0"/>
        <v>43159</v>
      </c>
      <c r="B6" s="87">
        <f ca="1">ROUND(FV('[1]Базис, экономия'!$W$3,1+INT(YEARFRAC('[1]Базис, экономия'!$BO$2,A6)/0.5),0,-'[1]Базис, экономия'!$T$3,0)*INDEX('[1]Базис, экономия'!$BO$3:$BZ$28,MATCH(MID(CELL("имяфайла",A5),SEARCH("]",CELL("имяфайла",A5))+1,20),'[1]Базис, экономия'!$B$3:$B$28,),MONTH(A6)),2)</f>
        <v>33182.120000000003</v>
      </c>
      <c r="C6" s="88">
        <f ca="1">B6+C5</f>
        <v>154237.49</v>
      </c>
      <c r="J6" s="86">
        <f t="shared" ca="1" si="1"/>
        <v>43159</v>
      </c>
      <c r="K6" s="87">
        <f ca="1">ROUND(FV('Базис, экономия'!$M$3,1+INT(YEARFRAC('Базис, экономия'!$BB$2,J6)/0.5),0,-'Базис, экономия'!$K$3,0)*INDEX('Базис, экономия'!$BB$3:$BM$28,MATCH(MID(CELL("имяфайла",J5),SEARCH("]",CELL("имяфайла",J5))+1,20),'Базис, экономия'!$B$3:$B$28,),MONTH(J6)),2)</f>
        <v>33182.120000000003</v>
      </c>
      <c r="L6" s="89">
        <f ca="1">K6+L5</f>
        <v>154237.49</v>
      </c>
      <c r="M6" s="86">
        <f t="shared" ca="1" si="2"/>
        <v>42978</v>
      </c>
      <c r="N6" s="87">
        <f ca="1">ROUND(FV('Базис, экономия'!$M$3,1+INT(YEARFRAC('Базис, экономия'!$BB$2,J6)/0.5),0,-'Базис, экономия'!$L$3,0)*INDEX('Базис, экономия'!$AP$3:$BA$28,MATCH(MID(CELL("имяфайла",J5),SEARCH("]",CELL("имяфайла",J5))+1,20),'Базис, экономия'!$B$3:$B$28,),MONTH(J6)),2)</f>
        <v>255.1</v>
      </c>
      <c r="O6" s="90">
        <f ca="1">N6+O5</f>
        <v>1207.82</v>
      </c>
      <c r="R6" s="93"/>
      <c r="S6" s="94"/>
    </row>
    <row r="7" spans="1:21" x14ac:dyDescent="0.25">
      <c r="A7" s="86">
        <f t="shared" ca="1" si="0"/>
        <v>43190</v>
      </c>
      <c r="B7" s="87">
        <f ca="1">ROUND(FV('[1]Базис, экономия'!$W$3,1+INT(YEARFRAC('[1]Базис, экономия'!$BO$2,A7)/0.5),0,-'[1]Базис, экономия'!$T$3,0)*INDEX('[1]Базис, экономия'!$BO$3:$BZ$28,MATCH(MID(CELL("имяфайла",A6),SEARCH("]",CELL("имяфайла",A6))+1,20),'[1]Базис, экономия'!$B$3:$B$28,),MONTH(A7)),2)</f>
        <v>34471.83</v>
      </c>
      <c r="C7" s="88">
        <f ca="1">B7+C6</f>
        <v>188709.32</v>
      </c>
      <c r="J7" s="86">
        <f t="shared" ca="1" si="1"/>
        <v>43190</v>
      </c>
      <c r="K7" s="87">
        <f ca="1">ROUND(FV('Базис, экономия'!$M$3,1+INT(YEARFRAC('Базис, экономия'!$BB$2,J7)/0.5),0,-'Базис, экономия'!$K$3,0)*INDEX('Базис, экономия'!$BB$3:$BM$28,MATCH(MID(CELL("имяфайла",J6),SEARCH("]",CELL("имяфайла",J6))+1,20),'Базис, экономия'!$B$3:$B$28,),MONTH(J7)),2)</f>
        <v>34471.83</v>
      </c>
      <c r="L7" s="89">
        <f ca="1">K7+L6</f>
        <v>188709.32</v>
      </c>
      <c r="M7" s="86">
        <f t="shared" ca="1" si="2"/>
        <v>43008</v>
      </c>
      <c r="N7" s="87">
        <f ca="1">ROUND(FV('Базис, экономия'!$M$3,1+INT(YEARFRAC('Базис, экономия'!$BB$2,J7)/0.5),0,-'Базис, экономия'!$L$3,0)*INDEX('Базис, экономия'!$AP$3:$BA$28,MATCH(MID(CELL("имяфайла",J6),SEARCH("]",CELL("имяфайла",J6))+1,20),'Базис, экономия'!$B$3:$B$28,),MONTH(J7)),2)</f>
        <v>95.66</v>
      </c>
      <c r="O7" s="90">
        <f ca="1">N7+O6</f>
        <v>1303.48</v>
      </c>
      <c r="R7" s="93"/>
      <c r="S7" s="95"/>
      <c r="T7" s="96"/>
    </row>
    <row r="8" spans="1:21" x14ac:dyDescent="0.25">
      <c r="A8" s="86">
        <f t="shared" ca="1" si="0"/>
        <v>43220</v>
      </c>
      <c r="B8" s="87">
        <f ca="1">ROUND(FV('[1]Базис, экономия'!$W$3,1+INT(YEARFRAC('[1]Базис, экономия'!$BO$2,A8)/0.5),0,-'[1]Базис, экономия'!$T$3,0)*INDEX('[1]Базис, экономия'!$BO$3:$BZ$28,MATCH(MID(CELL("имяфайла",A7),SEARCH("]",CELL("имяфайла",A7))+1,20),'[1]Базис, экономия'!$B$3:$B$28,),MONTH(A8)),2)</f>
        <v>16718.439999999999</v>
      </c>
      <c r="C8" s="88">
        <f ca="1">B8+C7</f>
        <v>205427.76</v>
      </c>
      <c r="J8" s="86">
        <f t="shared" ca="1" si="1"/>
        <v>43220</v>
      </c>
      <c r="K8" s="87">
        <f ca="1">ROUND(FV('Базис, экономия'!$M$3,1+INT(YEARFRAC('Базис, экономия'!$BB$2,J8)/0.5),0,-'Базис, экономия'!$K$3,0)*INDEX('Базис, экономия'!$BB$3:$BM$28,MATCH(MID(CELL("имяфайла",J7),SEARCH("]",CELL("имяфайла",J7))+1,20),'Базис, экономия'!$B$3:$B$28,),MONTH(J8)),2)</f>
        <v>16718.439999999999</v>
      </c>
      <c r="L8" s="89">
        <f ca="1">K8+L7</f>
        <v>205427.76</v>
      </c>
      <c r="M8" s="86">
        <f t="shared" ca="1" si="2"/>
        <v>43039</v>
      </c>
      <c r="N8" s="87">
        <f ca="1">ROUND(FV('Базис, экономия'!$M$3,1+INT(YEARFRAC('Базис, экономия'!$BB$2,J8)/0.5),0,-'Базис, экономия'!$L$3,0)*INDEX('Базис, экономия'!$AP$3:$BA$28,MATCH(MID(CELL("имяфайла",J7),SEARCH("]",CELL("имяфайла",J7))+1,20),'Базис, экономия'!$B$3:$B$28,),MONTH(J8)),2)</f>
        <v>644.83000000000004</v>
      </c>
      <c r="O8" s="90">
        <f ca="1">N8+O7</f>
        <v>1948.31</v>
      </c>
      <c r="R8" s="93"/>
      <c r="S8" s="95"/>
    </row>
    <row r="9" spans="1:21" x14ac:dyDescent="0.25">
      <c r="A9" s="86">
        <f t="shared" ca="1" si="0"/>
        <v>43251</v>
      </c>
      <c r="B9" s="87">
        <f ca="1">ROUND(FV('[1]Базис, экономия'!$W$3,1+INT(YEARFRAC('[1]Базис, экономия'!$BO$2,A9)/0.5),0,-'[1]Базис, экономия'!$T$3,0)*INDEX('[1]Базис, экономия'!$BO$3:$BZ$28,MATCH(MID(CELL("имяфайла",A8),SEARCH("]",CELL("имяфайла",A8))+1,20),'[1]Базис, экономия'!$B$3:$B$28,),MONTH(A9)),2)</f>
        <v>0</v>
      </c>
      <c r="C9" s="88">
        <f t="shared" ref="C9:C72" ca="1" si="3">B9+C8</f>
        <v>205427.76</v>
      </c>
      <c r="J9" s="86">
        <f t="shared" ca="1" si="1"/>
        <v>43251</v>
      </c>
      <c r="K9" s="87">
        <f ca="1">ROUND(FV('Базис, экономия'!$M$3,1+INT(YEARFRAC('Базис, экономия'!$BB$2,J9)/0.5),0,-'Базис, экономия'!$K$3,0)*INDEX('Базис, экономия'!$BB$3:$BM$28,MATCH(MID(CELL("имяфайла",J8),SEARCH("]",CELL("имяфайла",J8))+1,20),'Базис, экономия'!$B$3:$B$28,),MONTH(J9)),2)</f>
        <v>0</v>
      </c>
      <c r="L9" s="89">
        <f t="shared" ref="L9:L72" ca="1" si="4">K9+L8</f>
        <v>205427.76</v>
      </c>
      <c r="M9" s="86">
        <f t="shared" ca="1" si="2"/>
        <v>43069</v>
      </c>
      <c r="N9" s="87">
        <f ca="1">ROUND(FV('Базис, экономия'!$M$3,1+INT(YEARFRAC('Базис, экономия'!$BB$2,J9)/0.5),0,-'Базис, экономия'!$L$3,0)*INDEX('Базис, экономия'!$AP$3:$BA$28,MATCH(MID(CELL("имяфайла",J8),SEARCH("]",CELL("имяфайла",J8))+1,20),'Базис, экономия'!$B$3:$B$28,),MONTH(J9)),2)</f>
        <v>1062.9100000000001</v>
      </c>
      <c r="O9" s="90">
        <f t="shared" ref="O9:O72" ca="1" si="5">N9+O8</f>
        <v>3011.2200000000003</v>
      </c>
      <c r="R9" s="93"/>
      <c r="S9" s="95"/>
    </row>
    <row r="10" spans="1:21" x14ac:dyDescent="0.25">
      <c r="A10" s="86">
        <f t="shared" ca="1" si="0"/>
        <v>43281</v>
      </c>
      <c r="B10" s="87">
        <f ca="1">ROUND(FV('[1]Базис, экономия'!$W$3,1+INT(YEARFRAC('[1]Базис, экономия'!$BO$2,A10)/0.5),0,-'[1]Базис, экономия'!$T$3,0)*INDEX('[1]Базис, экономия'!$BO$3:$BZ$28,MATCH(MID(CELL("имяфайла",A9),SEARCH("]",CELL("имяфайла",A9))+1,20),'[1]Базис, экономия'!$B$3:$B$28,),MONTH(A10)),2)</f>
        <v>0</v>
      </c>
      <c r="C10" s="88">
        <f t="shared" ca="1" si="3"/>
        <v>205427.76</v>
      </c>
      <c r="J10" s="86">
        <f t="shared" ca="1" si="1"/>
        <v>43281</v>
      </c>
      <c r="K10" s="87">
        <f ca="1">ROUND(FV('Базис, экономия'!$M$3,1+INT(YEARFRAC('Базис, экономия'!$BB$2,J10)/0.5),0,-'Базис, экономия'!$K$3,0)*INDEX('Базис, экономия'!$BB$3:$BM$28,MATCH(MID(CELL("имяфайла",J9),SEARCH("]",CELL("имяфайла",J9))+1,20),'Базис, экономия'!$B$3:$B$28,),MONTH(J10)),2)</f>
        <v>0</v>
      </c>
      <c r="L10" s="89">
        <f t="shared" ca="1" si="4"/>
        <v>205427.76</v>
      </c>
      <c r="M10" s="86">
        <f t="shared" ca="1" si="2"/>
        <v>43100</v>
      </c>
      <c r="N10" s="87">
        <f ca="1">ROUND(FV('Базис, экономия'!$M$3,1+INT(YEARFRAC('Базис, экономия'!$BB$2,J10)/0.5),0,-'Базис, экономия'!$L$3,0)*INDEX('Базис, экономия'!$AP$3:$BA$28,MATCH(MID(CELL("имяфайла",J9),SEARCH("]",CELL("имяфайла",J9))+1,20),'Базис, экономия'!$B$3:$B$28,),MONTH(J10)),2)</f>
        <v>1052.28</v>
      </c>
      <c r="O10" s="90">
        <f t="shared" ca="1" si="5"/>
        <v>4063.5</v>
      </c>
      <c r="R10" s="93"/>
      <c r="S10" s="96"/>
    </row>
    <row r="11" spans="1:21" x14ac:dyDescent="0.25">
      <c r="A11" s="86">
        <f t="shared" ca="1" si="0"/>
        <v>43312</v>
      </c>
      <c r="B11" s="87">
        <f ca="1">ROUND(FV('[1]Базис, экономия'!$W$3,1+INT(YEARFRAC('[1]Базис, экономия'!$BO$2,A11)/0.5),0,-'[1]Базис, экономия'!$T$3,0)*INDEX('[1]Базис, экономия'!$BO$3:$BZ$28,MATCH(MID(CELL("имяфайла",A10),SEARCH("]",CELL("имяфайла",A10))+1,20),'[1]Базис, экономия'!$B$3:$B$28,),MONTH(A11)),2)</f>
        <v>0</v>
      </c>
      <c r="C11" s="88">
        <f t="shared" ca="1" si="3"/>
        <v>205427.76</v>
      </c>
      <c r="J11" s="86">
        <f t="shared" ca="1" si="1"/>
        <v>43312</v>
      </c>
      <c r="K11" s="87">
        <f ca="1">ROUND(FV('Базис, экономия'!$M$3,1+INT(YEARFRAC('Базис, экономия'!$BB$2,J11)/0.5),0,-'Базис, экономия'!$K$3,0)*INDEX('Базис, экономия'!$BB$3:$BM$28,MATCH(MID(CELL("имяфайла",J10),SEARCH("]",CELL("имяфайла",J10))+1,20),'Базис, экономия'!$B$3:$B$28,),MONTH(J11)),2)</f>
        <v>0</v>
      </c>
      <c r="L11" s="89">
        <f t="shared" ca="1" si="4"/>
        <v>205427.76</v>
      </c>
      <c r="M11" s="86">
        <f t="shared" ca="1" si="2"/>
        <v>43131</v>
      </c>
      <c r="N11" s="87">
        <f ca="1">ROUND(FV('Базис, экономия'!$M$3,1+INT(YEARFRAC('Базис, экономия'!$BB$2,J11)/0.5),0,-'Базис, экономия'!$L$3,0)*INDEX('Базис, экономия'!$AP$3:$BA$28,MATCH(MID(CELL("имяфайла",J10),SEARCH("]",CELL("имяфайла",J10))+1,20),'Базис, экономия'!$B$3:$B$28,),MONTH(J11)),2)</f>
        <v>1014.37</v>
      </c>
      <c r="O11" s="90">
        <f t="shared" ca="1" si="5"/>
        <v>5077.87</v>
      </c>
    </row>
    <row r="12" spans="1:21" x14ac:dyDescent="0.25">
      <c r="A12" s="86">
        <f t="shared" ca="1" si="0"/>
        <v>43343</v>
      </c>
      <c r="B12" s="87">
        <f ca="1">ROUND(FV('[1]Базис, экономия'!$W$3,1+INT(YEARFRAC('[1]Базис, экономия'!$BO$2,A12)/0.5),0,-'[1]Базис, экономия'!$T$3,0)*INDEX('[1]Базис, экономия'!$BO$3:$BZ$28,MATCH(MID(CELL("имяфайла",A11),SEARCH("]",CELL("имяфайла",A11))+1,20),'[1]Базис, экономия'!$B$3:$B$28,),MONTH(A12)),2)</f>
        <v>0</v>
      </c>
      <c r="C12" s="88">
        <f t="shared" ca="1" si="3"/>
        <v>205427.76</v>
      </c>
      <c r="J12" s="86">
        <f t="shared" ca="1" si="1"/>
        <v>43343</v>
      </c>
      <c r="K12" s="87">
        <f ca="1">ROUND(FV('Базис, экономия'!$M$3,1+INT(YEARFRAC('Базис, экономия'!$BB$2,J12)/0.5),0,-'Базис, экономия'!$K$3,0)*INDEX('Базис, экономия'!$BB$3:$BM$28,MATCH(MID(CELL("имяфайла",J11),SEARCH("]",CELL("имяфайла",J11))+1,20),'Базис, экономия'!$B$3:$B$28,),MONTH(J12)),2)</f>
        <v>0</v>
      </c>
      <c r="L12" s="89">
        <f t="shared" ca="1" si="4"/>
        <v>205427.76</v>
      </c>
      <c r="M12" s="86">
        <f t="shared" ca="1" si="2"/>
        <v>43159</v>
      </c>
      <c r="N12" s="87">
        <f ca="1">ROUND(FV('Базис, экономия'!$M$3,1+INT(YEARFRAC('Базис, экономия'!$BB$2,J12)/0.5),0,-'Базис, экономия'!$L$3,0)*INDEX('Базис, экономия'!$AP$3:$BA$28,MATCH(MID(CELL("имяфайла",J11),SEARCH("]",CELL("имяфайла",J11))+1,20),'Базис, экономия'!$B$3:$B$28,),MONTH(J12)),2)</f>
        <v>905.69</v>
      </c>
      <c r="O12" s="90">
        <f t="shared" ca="1" si="5"/>
        <v>5983.5599999999995</v>
      </c>
      <c r="Q12" s="95"/>
      <c r="R12" s="97"/>
      <c r="S12" s="95"/>
    </row>
    <row r="13" spans="1:21" x14ac:dyDescent="0.25">
      <c r="A13" s="86">
        <f t="shared" ca="1" si="0"/>
        <v>43373</v>
      </c>
      <c r="B13" s="87">
        <f ca="1">ROUND(FV('[1]Базис, экономия'!$W$3,1+INT(YEARFRAC('[1]Базис, экономия'!$BO$2,A13)/0.5),0,-'[1]Базис, экономия'!$T$3,0)*INDEX('[1]Базис, экономия'!$BO$3:$BZ$28,MATCH(MID(CELL("имяфайла",A12),SEARCH("]",CELL("имяфайла",A12))+1,20),'[1]Базис, экономия'!$B$3:$B$28,),MONTH(A13)),2)</f>
        <v>20187.919999999998</v>
      </c>
      <c r="C13" s="88">
        <f t="shared" ca="1" si="3"/>
        <v>225615.68</v>
      </c>
      <c r="J13" s="86">
        <f t="shared" ca="1" si="1"/>
        <v>43373</v>
      </c>
      <c r="K13" s="87">
        <f ca="1">ROUND(FV('Базис, экономия'!$M$3,1+INT(YEARFRAC('Базис, экономия'!$BB$2,J13)/0.5),0,-'Базис, экономия'!$K$3,0)*INDEX('Базис, экономия'!$BB$3:$BM$28,MATCH(MID(CELL("имяфайла",J12),SEARCH("]",CELL("имяфайла",J12))+1,20),'Базис, экономия'!$B$3:$B$28,),MONTH(J13)),2)</f>
        <v>20187.919999999998</v>
      </c>
      <c r="L13" s="89">
        <f t="shared" ca="1" si="4"/>
        <v>225615.68</v>
      </c>
      <c r="M13" s="86">
        <f t="shared" ca="1" si="2"/>
        <v>43190</v>
      </c>
      <c r="N13" s="87">
        <f ca="1">ROUND(FV('Базис, экономия'!$M$3,1+INT(YEARFRAC('Базис, экономия'!$BB$2,J13)/0.5),0,-'Базис, экономия'!$L$3,0)*INDEX('Базис, экономия'!$AP$3:$BA$28,MATCH(MID(CELL("имяфайла",J12),SEARCH("]",CELL("имяфайла",J12))+1,20),'Базис, экономия'!$B$3:$B$28,),MONTH(J13)),2)</f>
        <v>543.41</v>
      </c>
      <c r="O13" s="90">
        <f t="shared" ca="1" si="5"/>
        <v>6526.9699999999993</v>
      </c>
      <c r="S13" s="95"/>
    </row>
    <row r="14" spans="1:21" x14ac:dyDescent="0.25">
      <c r="A14" s="86">
        <f t="shared" ca="1" si="0"/>
        <v>43404</v>
      </c>
      <c r="B14" s="87">
        <f ca="1">ROUND(FV('[1]Базис, экономия'!$W$3,1+INT(YEARFRAC('[1]Базис, экономия'!$BO$2,A14)/0.5),0,-'[1]Базис, экономия'!$T$3,0)*INDEX('[1]Базис, экономия'!$BO$3:$BZ$28,MATCH(MID(CELL("имяфайла",A13),SEARCH("]",CELL("имяфайла",A13))+1,20),'[1]Базис, экономия'!$B$3:$B$28,),MONTH(A14)),2)</f>
        <v>30281.87</v>
      </c>
      <c r="C14" s="88">
        <f t="shared" ca="1" si="3"/>
        <v>255897.55</v>
      </c>
      <c r="J14" s="86">
        <f t="shared" ca="1" si="1"/>
        <v>43404</v>
      </c>
      <c r="K14" s="87">
        <f ca="1">ROUND(FV('Базис, экономия'!$M$3,1+INT(YEARFRAC('Базис, экономия'!$BB$2,J14)/0.5),0,-'Базис, экономия'!$K$3,0)*INDEX('Базис, экономия'!$BB$3:$BM$28,MATCH(MID(CELL("имяфайла",J13),SEARCH("]",CELL("имяфайла",J13))+1,20),'Базис, экономия'!$B$3:$B$28,),MONTH(J14)),2)</f>
        <v>30281.87</v>
      </c>
      <c r="L14" s="89">
        <f t="shared" ca="1" si="4"/>
        <v>255897.55</v>
      </c>
      <c r="M14" s="86">
        <f t="shared" ca="1" si="2"/>
        <v>43220</v>
      </c>
      <c r="N14" s="87">
        <f ca="1">ROUND(FV('Базис, экономия'!$M$3,1+INT(YEARFRAC('Базис, экономия'!$BB$2,J14)/0.5),0,-'Базис, экономия'!$L$3,0)*INDEX('Базис, экономия'!$AP$3:$BA$28,MATCH(MID(CELL("имяфайла",J13),SEARCH("]",CELL("имяфайла",J13))+1,20),'Базис, экономия'!$B$3:$B$28,),MONTH(J14)),2)</f>
        <v>362.28</v>
      </c>
      <c r="O14" s="90">
        <f t="shared" ca="1" si="5"/>
        <v>6889.2499999999991</v>
      </c>
      <c r="R14" s="92"/>
      <c r="S14" s="95"/>
    </row>
    <row r="15" spans="1:21" x14ac:dyDescent="0.25">
      <c r="A15" s="86">
        <f t="shared" ca="1" si="0"/>
        <v>43434</v>
      </c>
      <c r="B15" s="87">
        <f ca="1">ROUND(FV('[1]Базис, экономия'!$W$3,1+INT(YEARFRAC('[1]Базис, экономия'!$BO$2,A15)/0.5),0,-'[1]Базис, экономия'!$T$3,0)*INDEX('[1]Базис, экономия'!$BO$3:$BZ$28,MATCH(MID(CELL("имяфайла",A14),SEARCH("]",CELL("имяфайла",A14))+1,20),'[1]Базис, экономия'!$B$3:$B$28,),MONTH(A15)),2)</f>
        <v>31909.93</v>
      </c>
      <c r="C15" s="88">
        <f t="shared" ca="1" si="3"/>
        <v>287807.48</v>
      </c>
      <c r="J15" s="86">
        <f t="shared" ca="1" si="1"/>
        <v>43434</v>
      </c>
      <c r="K15" s="87">
        <f ca="1">ROUND(FV('Базис, экономия'!$M$3,1+INT(YEARFRAC('Базис, экономия'!$BB$2,J15)/0.5),0,-'Базис, экономия'!$K$3,0)*INDEX('Базис, экономия'!$BB$3:$BM$28,MATCH(MID(CELL("имяфайла",J14),SEARCH("]",CELL("имяфайла",J14))+1,20),'Базис, экономия'!$B$3:$B$28,),MONTH(J15)),2)</f>
        <v>31909.93</v>
      </c>
      <c r="L15" s="89">
        <f t="shared" ca="1" si="4"/>
        <v>287807.48</v>
      </c>
      <c r="M15" s="86">
        <f t="shared" ca="1" si="2"/>
        <v>43251</v>
      </c>
      <c r="N15" s="87">
        <f ca="1">ROUND(FV('Базис, экономия'!$M$3,1+INT(YEARFRAC('Базис, экономия'!$BB$2,J15)/0.5),0,-'Базис, экономия'!$L$3,0)*INDEX('Базис, экономия'!$AP$3:$BA$28,MATCH(MID(CELL("имяфайла",J14),SEARCH("]",CELL("имяфайла",J14))+1,20),'Базис, экономия'!$B$3:$B$28,),MONTH(J15)),2)</f>
        <v>181.14</v>
      </c>
      <c r="O15" s="90">
        <f t="shared" ca="1" si="5"/>
        <v>7070.3899999999994</v>
      </c>
      <c r="S15" s="96"/>
    </row>
    <row r="16" spans="1:21" x14ac:dyDescent="0.25">
      <c r="A16" s="86">
        <f t="shared" ca="1" si="0"/>
        <v>43465</v>
      </c>
      <c r="B16" s="87">
        <f ca="1">ROUND(FV('[1]Базис, экономия'!$W$3,1+INT(YEARFRAC('[1]Базис, экономия'!$BO$2,A16)/0.5),0,-'[1]Базис, экономия'!$T$3,0)*INDEX('[1]Базис, экономия'!$BO$3:$BZ$28,MATCH(MID(CELL("имяфайла",A15),SEARCH("]",CELL("имяфайла",A15))+1,20),'[1]Базис, экономия'!$B$3:$B$28,),MONTH(A16)),2)</f>
        <v>24504.22</v>
      </c>
      <c r="C16" s="88">
        <f t="shared" ca="1" si="3"/>
        <v>312311.69999999995</v>
      </c>
      <c r="J16" s="86">
        <f t="shared" ca="1" si="1"/>
        <v>43465</v>
      </c>
      <c r="K16" s="87">
        <f ca="1">ROUND(FV('Базис, экономия'!$M$3,1+INT(YEARFRAC('Базис, экономия'!$BB$2,J16)/0.5),0,-'Базис, экономия'!$K$3,0)*INDEX('Базис, экономия'!$BB$3:$BM$28,MATCH(MID(CELL("имяфайла",J15),SEARCH("]",CELL("имяфайла",J15))+1,20),'Базис, экономия'!$B$3:$B$28,),MONTH(J16)),2)</f>
        <v>24504.22</v>
      </c>
      <c r="L16" s="89">
        <f t="shared" ca="1" si="4"/>
        <v>312311.69999999995</v>
      </c>
      <c r="M16" s="86">
        <f t="shared" ca="1" si="2"/>
        <v>43281</v>
      </c>
      <c r="N16" s="87">
        <f ca="1">ROUND(FV('Базис, экономия'!$M$3,1+INT(YEARFRAC('Базис, экономия'!$BB$2,J16)/0.5),0,-'Базис, экономия'!$L$3,0)*INDEX('Базис, экономия'!$AP$3:$BA$28,MATCH(MID(CELL("имяфайла",J15),SEARCH("]",CELL("имяфайла",J15))+1,20),'Базис, экономия'!$B$3:$B$28,),MONTH(J16)),2)</f>
        <v>259.3</v>
      </c>
      <c r="O16" s="90">
        <f t="shared" ca="1" si="5"/>
        <v>7329.69</v>
      </c>
      <c r="S16" s="96"/>
    </row>
    <row r="17" spans="1:19" x14ac:dyDescent="0.25">
      <c r="A17" s="86">
        <f t="shared" ca="1" si="0"/>
        <v>43496</v>
      </c>
      <c r="B17" s="87">
        <f ca="1">ROUND(FV('[1]Базис, экономия'!$W$3,1+INT(YEARFRAC('[1]Базис, экономия'!$BO$2,A17)/0.5),0,-'[1]Базис, экономия'!$T$3,0)*INDEX('[1]Базис, экономия'!$BO$3:$BZ$28,MATCH(MID(CELL("имяфайла",A16),SEARCH("]",CELL("имяфайла",A16))+1,20),'[1]Базис, экономия'!$B$3:$B$28,),MONTH(A17)),2)</f>
        <v>70149.990000000005</v>
      </c>
      <c r="C17" s="88">
        <f t="shared" ca="1" si="3"/>
        <v>382461.68999999994</v>
      </c>
      <c r="J17" s="86">
        <f t="shared" ca="1" si="1"/>
        <v>43496</v>
      </c>
      <c r="K17" s="87">
        <f ca="1">ROUND(FV('Базис, экономия'!$M$3,1+INT(YEARFRAC('Базис, экономия'!$BB$2,J17)/0.5),0,-'Базис, экономия'!$K$3,0)*INDEX('Базис, экономия'!$BB$3:$BM$28,MATCH(MID(CELL("имяфайла",J16),SEARCH("]",CELL("имяфайла",J16))+1,20),'Базис, экономия'!$B$3:$B$28,),MONTH(J17)),2)</f>
        <v>70149.990000000005</v>
      </c>
      <c r="L17" s="89">
        <f t="shared" ca="1" si="4"/>
        <v>382461.68999999994</v>
      </c>
      <c r="M17" s="86">
        <f t="shared" ca="1" si="2"/>
        <v>43312</v>
      </c>
      <c r="N17" s="87">
        <f ca="1">ROUND(FV('Базис, экономия'!$M$3,1+INT(YEARFRAC('Базис, экономия'!$BB$2,J17)/0.5),0,-'Базис, экономия'!$L$3,0)*INDEX('Базис, экономия'!$AP$3:$BA$28,MATCH(MID(CELL("имяфайла",J16),SEARCH("]",CELL("имяфайла",J16))+1,20),'Базис, экономия'!$B$3:$B$28,),MONTH(J17)),2)</f>
        <v>555.64</v>
      </c>
      <c r="O17" s="90">
        <f t="shared" ca="1" si="5"/>
        <v>7885.33</v>
      </c>
    </row>
    <row r="18" spans="1:19" x14ac:dyDescent="0.25">
      <c r="A18" s="86">
        <f t="shared" ca="1" si="0"/>
        <v>43524</v>
      </c>
      <c r="B18" s="87">
        <f ca="1">ROUND(FV('[1]Базис, экономия'!$W$3,1+INT(YEARFRAC('[1]Базис, экономия'!$BO$2,A18)/0.5),0,-'[1]Базис, экономия'!$T$3,0)*INDEX('[1]Базис, экономия'!$BO$3:$BZ$28,MATCH(MID(CELL("имяфайла",A17),SEARCH("]",CELL("имяфайла",A17))+1,20),'[1]Базис, экономия'!$B$3:$B$28,),MONTH(A18)),2)</f>
        <v>34692.120000000003</v>
      </c>
      <c r="C18" s="88">
        <f t="shared" ca="1" si="3"/>
        <v>417153.80999999994</v>
      </c>
      <c r="J18" s="86">
        <f t="shared" ca="1" si="1"/>
        <v>43524</v>
      </c>
      <c r="K18" s="87">
        <f ca="1">ROUND(FV('Базис, экономия'!$M$3,1+INT(YEARFRAC('Базис, экономия'!$BB$2,J18)/0.5),0,-'Базис, экономия'!$K$3,0)*INDEX('Базис, экономия'!$BB$3:$BM$28,MATCH(MID(CELL("имяфайла",J17),SEARCH("]",CELL("имяфайла",J17))+1,20),'Базис, экономия'!$B$3:$B$28,),MONTH(J18)),2)</f>
        <v>34692.120000000003</v>
      </c>
      <c r="L18" s="89">
        <f t="shared" ca="1" si="4"/>
        <v>417153.80999999994</v>
      </c>
      <c r="M18" s="86">
        <f t="shared" ca="1" si="2"/>
        <v>43343</v>
      </c>
      <c r="N18" s="87">
        <f ca="1">ROUND(FV('Базис, экономия'!$M$3,1+INT(YEARFRAC('Базис, экономия'!$BB$2,J18)/0.5),0,-'Базис, экономия'!$L$3,0)*INDEX('Базис, экономия'!$AP$3:$BA$28,MATCH(MID(CELL("имяфайла",J17),SEARCH("]",CELL("имяфайла",J17))+1,20),'Базис, экономия'!$B$3:$B$28,),MONTH(J18)),2)</f>
        <v>266.70999999999998</v>
      </c>
      <c r="O18" s="90">
        <f t="shared" ca="1" si="5"/>
        <v>8152.04</v>
      </c>
      <c r="R18" s="98"/>
    </row>
    <row r="19" spans="1:19" x14ac:dyDescent="0.25">
      <c r="A19" s="86">
        <f t="shared" ca="1" si="0"/>
        <v>43555</v>
      </c>
      <c r="B19" s="87">
        <f ca="1">ROUND(FV('[1]Базис, экономия'!$W$3,1+INT(YEARFRAC('[1]Базис, экономия'!$BO$2,A19)/0.5),0,-'[1]Базис, экономия'!$T$3,0)*INDEX('[1]Базис, экономия'!$BO$3:$BZ$28,MATCH(MID(CELL("имяфайла",A18),SEARCH("]",CELL("имяфайла",A18))+1,20),'[1]Базис, экономия'!$B$3:$B$28,),MONTH(A19)),2)</f>
        <v>36040.519999999997</v>
      </c>
      <c r="C19" s="88">
        <f t="shared" ca="1" si="3"/>
        <v>453194.32999999996</v>
      </c>
      <c r="J19" s="86">
        <f t="shared" ca="1" si="1"/>
        <v>43555</v>
      </c>
      <c r="K19" s="87">
        <f ca="1">ROUND(FV('Базис, экономия'!$M$3,1+INT(YEARFRAC('Базис, экономия'!$BB$2,J19)/0.5),0,-'Базис, экономия'!$K$3,0)*INDEX('Базис, экономия'!$BB$3:$BM$28,MATCH(MID(CELL("имяфайла",J18),SEARCH("]",CELL("имяфайла",J18))+1,20),'Базис, экономия'!$B$3:$B$28,),MONTH(J19)),2)</f>
        <v>36040.519999999997</v>
      </c>
      <c r="L19" s="89">
        <f t="shared" ca="1" si="4"/>
        <v>453194.32999999996</v>
      </c>
      <c r="M19" s="86">
        <f t="shared" ca="1" si="2"/>
        <v>43373</v>
      </c>
      <c r="N19" s="87">
        <f ca="1">ROUND(FV('Базис, экономия'!$M$3,1+INT(YEARFRAC('Базис, экономия'!$BB$2,J19)/0.5),0,-'Базис, экономия'!$L$3,0)*INDEX('Базис, экономия'!$AP$3:$BA$28,MATCH(MID(CELL("имяфайла",J18),SEARCH("]",CELL("имяфайла",J18))+1,20),'Базис, экономия'!$B$3:$B$28,),MONTH(J19)),2)</f>
        <v>100.02</v>
      </c>
      <c r="O19" s="90">
        <f t="shared" ca="1" si="5"/>
        <v>8252.06</v>
      </c>
      <c r="R19" s="99"/>
      <c r="S19" s="96"/>
    </row>
    <row r="20" spans="1:19" x14ac:dyDescent="0.25">
      <c r="A20" s="86">
        <f t="shared" ca="1" si="0"/>
        <v>43585</v>
      </c>
      <c r="B20" s="87">
        <f ca="1">ROUND(FV('[1]Базис, экономия'!$W$3,1+INT(YEARFRAC('[1]Базис, экономия'!$BO$2,A20)/0.5),0,-'[1]Базис, экономия'!$T$3,0)*INDEX('[1]Базис, экономия'!$BO$3:$BZ$28,MATCH(MID(CELL("имяфайла",A19),SEARCH("]",CELL("имяфайла",A19))+1,20),'[1]Базис, экономия'!$B$3:$B$28,),MONTH(A20)),2)</f>
        <v>17479.23</v>
      </c>
      <c r="C20" s="88">
        <f t="shared" ca="1" si="3"/>
        <v>470673.55999999994</v>
      </c>
      <c r="J20" s="86">
        <f t="shared" ca="1" si="1"/>
        <v>43585</v>
      </c>
      <c r="K20" s="87">
        <f ca="1">ROUND(FV('Базис, экономия'!$M$3,1+INT(YEARFRAC('Базис, экономия'!$BB$2,J20)/0.5),0,-'Базис, экономия'!$K$3,0)*INDEX('Базис, экономия'!$BB$3:$BM$28,MATCH(MID(CELL("имяфайла",J19),SEARCH("]",CELL("имяфайла",J19))+1,20),'Базис, экономия'!$B$3:$B$28,),MONTH(J20)),2)</f>
        <v>17479.23</v>
      </c>
      <c r="L20" s="89">
        <f t="shared" ca="1" si="4"/>
        <v>470673.55999999994</v>
      </c>
      <c r="M20" s="86">
        <f t="shared" ca="1" si="2"/>
        <v>43404</v>
      </c>
      <c r="N20" s="87">
        <f ca="1">ROUND(FV('Базис, экономия'!$M$3,1+INT(YEARFRAC('Базис, экономия'!$BB$2,J20)/0.5),0,-'Базис, экономия'!$L$3,0)*INDEX('Базис, экономия'!$AP$3:$BA$28,MATCH(MID(CELL("имяфайла",J19),SEARCH("]",CELL("имяфайла",J19))+1,20),'Базис, экономия'!$B$3:$B$28,),MONTH(J20)),2)</f>
        <v>674.18</v>
      </c>
      <c r="O20" s="90">
        <f t="shared" ca="1" si="5"/>
        <v>8926.24</v>
      </c>
    </row>
    <row r="21" spans="1:19" x14ac:dyDescent="0.25">
      <c r="A21" s="86">
        <f t="shared" ca="1" si="0"/>
        <v>43616</v>
      </c>
      <c r="B21" s="87">
        <f ca="1">ROUND(FV('[1]Базис, экономия'!$W$3,1+INT(YEARFRAC('[1]Базис, экономия'!$BO$2,A21)/0.5),0,-'[1]Базис, экономия'!$T$3,0)*INDEX('[1]Базис, экономия'!$BO$3:$BZ$28,MATCH(MID(CELL("имяфайла",A20),SEARCH("]",CELL("имяфайла",A20))+1,20),'[1]Базис, экономия'!$B$3:$B$28,),MONTH(A21)),2)</f>
        <v>0</v>
      </c>
      <c r="C21" s="88">
        <f t="shared" ca="1" si="3"/>
        <v>470673.55999999994</v>
      </c>
      <c r="J21" s="86">
        <f t="shared" ca="1" si="1"/>
        <v>43616</v>
      </c>
      <c r="K21" s="87">
        <f ca="1">ROUND(FV('Базис, экономия'!$M$3,1+INT(YEARFRAC('Базис, экономия'!$BB$2,J21)/0.5),0,-'Базис, экономия'!$K$3,0)*INDEX('Базис, экономия'!$BB$3:$BM$28,MATCH(MID(CELL("имяфайла",J20),SEARCH("]",CELL("имяфайла",J20))+1,20),'Базис, экономия'!$B$3:$B$28,),MONTH(J21)),2)</f>
        <v>0</v>
      </c>
      <c r="L21" s="89">
        <f t="shared" ca="1" si="4"/>
        <v>470673.55999999994</v>
      </c>
      <c r="M21" s="86">
        <f t="shared" ca="1" si="2"/>
        <v>43434</v>
      </c>
      <c r="N21" s="87">
        <f ca="1">ROUND(FV('Базис, экономия'!$M$3,1+INT(YEARFRAC('Базис, экономия'!$BB$2,J21)/0.5),0,-'Базис, экономия'!$L$3,0)*INDEX('Базис, экономия'!$AP$3:$BA$28,MATCH(MID(CELL("имяфайла",J20),SEARCH("]",CELL("имяфайла",J20))+1,20),'Базис, экономия'!$B$3:$B$28,),MONTH(J21)),2)</f>
        <v>1111.28</v>
      </c>
      <c r="O21" s="90">
        <f t="shared" ca="1" si="5"/>
        <v>10037.52</v>
      </c>
      <c r="R21" s="96"/>
    </row>
    <row r="22" spans="1:19" x14ac:dyDescent="0.25">
      <c r="A22" s="86">
        <f t="shared" ca="1" si="0"/>
        <v>43646</v>
      </c>
      <c r="B22" s="87">
        <f ca="1">ROUND(FV('[1]Базис, экономия'!$W$3,1+INT(YEARFRAC('[1]Базис, экономия'!$BO$2,A22)/0.5),0,-'[1]Базис, экономия'!$T$3,0)*INDEX('[1]Базис, экономия'!$BO$3:$BZ$28,MATCH(MID(CELL("имяфайла",A21),SEARCH("]",CELL("имяфайла",A21))+1,20),'[1]Базис, экономия'!$B$3:$B$28,),MONTH(A22)),2)</f>
        <v>0</v>
      </c>
      <c r="C22" s="88">
        <f t="shared" ca="1" si="3"/>
        <v>470673.55999999994</v>
      </c>
      <c r="J22" s="86">
        <f t="shared" ca="1" si="1"/>
        <v>43646</v>
      </c>
      <c r="K22" s="87">
        <f ca="1">ROUND(FV('Базис, экономия'!$M$3,1+INT(YEARFRAC('Базис, экономия'!$BB$2,J22)/0.5),0,-'Базис, экономия'!$K$3,0)*INDEX('Базис, экономия'!$BB$3:$BM$28,MATCH(MID(CELL("имяфайла",J21),SEARCH("]",CELL("имяфайла",J21))+1,20),'Базис, экономия'!$B$3:$B$28,),MONTH(J22)),2)</f>
        <v>0</v>
      </c>
      <c r="L22" s="89">
        <f t="shared" ca="1" si="4"/>
        <v>470673.55999999994</v>
      </c>
      <c r="M22" s="86">
        <f t="shared" ca="1" si="2"/>
        <v>43465</v>
      </c>
      <c r="N22" s="87">
        <f ca="1">ROUND(FV('Базис, экономия'!$M$3,1+INT(YEARFRAC('Базис, экономия'!$BB$2,J22)/0.5),0,-'Базис, экономия'!$L$3,0)*INDEX('Базис, экономия'!$AP$3:$BA$28,MATCH(MID(CELL("имяфайла",J21),SEARCH("]",CELL("имяфайла",J21))+1,20),'Базис, экономия'!$B$3:$B$28,),MONTH(J22)),2)</f>
        <v>1100.17</v>
      </c>
      <c r="O22" s="90">
        <f t="shared" ca="1" si="5"/>
        <v>11137.69</v>
      </c>
      <c r="S22" s="92"/>
    </row>
    <row r="23" spans="1:19" x14ac:dyDescent="0.25">
      <c r="A23" s="86">
        <f t="shared" ca="1" si="0"/>
        <v>43677</v>
      </c>
      <c r="B23" s="87">
        <f ca="1">ROUND(FV('[1]Базис, экономия'!$W$3,1+INT(YEARFRAC('[1]Базис, экономия'!$BO$2,A23)/0.5),0,-'[1]Базис, экономия'!$T$3,0)*INDEX('[1]Базис, экономия'!$BO$3:$BZ$28,MATCH(MID(CELL("имяфайла",A22),SEARCH("]",CELL("имяфайла",A22))+1,20),'[1]Базис, экономия'!$B$3:$B$28,),MONTH(A23)),2)</f>
        <v>0</v>
      </c>
      <c r="C23" s="88">
        <f t="shared" ca="1" si="3"/>
        <v>470673.55999999994</v>
      </c>
      <c r="J23" s="86">
        <f t="shared" ca="1" si="1"/>
        <v>43677</v>
      </c>
      <c r="K23" s="87">
        <f ca="1">ROUND(FV('Базис, экономия'!$M$3,1+INT(YEARFRAC('Базис, экономия'!$BB$2,J23)/0.5),0,-'Базис, экономия'!$K$3,0)*INDEX('Базис, экономия'!$BB$3:$BM$28,MATCH(MID(CELL("имяфайла",J22),SEARCH("]",CELL("имяфайла",J22))+1,20),'Базис, экономия'!$B$3:$B$28,),MONTH(J23)),2)</f>
        <v>0</v>
      </c>
      <c r="L23" s="89">
        <f t="shared" ca="1" si="4"/>
        <v>470673.55999999994</v>
      </c>
      <c r="M23" s="86">
        <f t="shared" ca="1" si="2"/>
        <v>43496</v>
      </c>
      <c r="N23" s="87">
        <f ca="1">ROUND(FV('Базис, экономия'!$M$3,1+INT(YEARFRAC('Базис, экономия'!$BB$2,J23)/0.5),0,-'Базис, экономия'!$L$3,0)*INDEX('Базис, экономия'!$AP$3:$BA$28,MATCH(MID(CELL("имяфайла",J22),SEARCH("]",CELL("имяфайла",J22))+1,20),'Базис, экономия'!$B$3:$B$28,),MONTH(J23)),2)</f>
        <v>1060.53</v>
      </c>
      <c r="O23" s="90">
        <f t="shared" ca="1" si="5"/>
        <v>12198.220000000001</v>
      </c>
    </row>
    <row r="24" spans="1:19" x14ac:dyDescent="0.25">
      <c r="A24" s="86">
        <f t="shared" ca="1" si="0"/>
        <v>43708</v>
      </c>
      <c r="B24" s="87">
        <f ca="1">ROUND(FV('[1]Базис, экономия'!$W$3,1+INT(YEARFRAC('[1]Базис, экономия'!$BO$2,A24)/0.5),0,-'[1]Базис, экономия'!$T$3,0)*INDEX('[1]Базис, экономия'!$BO$3:$BZ$28,MATCH(MID(CELL("имяфайла",A23),SEARCH("]",CELL("имяфайла",A23))+1,20),'[1]Базис, экономия'!$B$3:$B$28,),MONTH(A24)),2)</f>
        <v>0</v>
      </c>
      <c r="C24" s="88">
        <f t="shared" ca="1" si="3"/>
        <v>470673.55999999994</v>
      </c>
      <c r="J24" s="86">
        <f t="shared" ca="1" si="1"/>
        <v>43708</v>
      </c>
      <c r="K24" s="87">
        <f ca="1">ROUND(FV('Базис, экономия'!$M$3,1+INT(YEARFRAC('Базис, экономия'!$BB$2,J24)/0.5),0,-'Базис, экономия'!$K$3,0)*INDEX('Базис, экономия'!$BB$3:$BM$28,MATCH(MID(CELL("имяфайла",J23),SEARCH("]",CELL("имяфайла",J23))+1,20),'Базис, экономия'!$B$3:$B$28,),MONTH(J24)),2)</f>
        <v>0</v>
      </c>
      <c r="L24" s="89">
        <f t="shared" ca="1" si="4"/>
        <v>470673.55999999994</v>
      </c>
      <c r="M24" s="86">
        <f t="shared" ca="1" si="2"/>
        <v>43524</v>
      </c>
      <c r="N24" s="87">
        <f ca="1">ROUND(FV('Базис, экономия'!$M$3,1+INT(YEARFRAC('Базис, экономия'!$BB$2,J24)/0.5),0,-'Базис, экономия'!$L$3,0)*INDEX('Базис, экономия'!$AP$3:$BA$28,MATCH(MID(CELL("имяфайла",J23),SEARCH("]",CELL("имяфайла",J23))+1,20),'Базис, экономия'!$B$3:$B$28,),MONTH(J24)),2)</f>
        <v>946.9</v>
      </c>
      <c r="O24" s="90">
        <f t="shared" ca="1" si="5"/>
        <v>13145.12</v>
      </c>
    </row>
    <row r="25" spans="1:19" x14ac:dyDescent="0.25">
      <c r="A25" s="86">
        <f t="shared" ca="1" si="0"/>
        <v>43738</v>
      </c>
      <c r="B25" s="87">
        <f ca="1">ROUND(FV('[1]Базис, экономия'!$W$3,1+INT(YEARFRAC('[1]Базис, экономия'!$BO$2,A25)/0.5),0,-'[1]Базис, экономия'!$T$3,0)*INDEX('[1]Базис, экономия'!$BO$3:$BZ$28,MATCH(MID(CELL("имяфайла",A24),SEARCH("]",CELL("имяфайла",A24))+1,20),'[1]Базис, экономия'!$B$3:$B$28,),MONTH(A25)),2)</f>
        <v>21106.59</v>
      </c>
      <c r="C25" s="88">
        <f t="shared" ca="1" si="3"/>
        <v>491780.14999999997</v>
      </c>
      <c r="J25" s="86">
        <f t="shared" ca="1" si="1"/>
        <v>43738</v>
      </c>
      <c r="K25" s="87">
        <f ca="1">ROUND(FV('Базис, экономия'!$M$3,1+INT(YEARFRAC('Базис, экономия'!$BB$2,J25)/0.5),0,-'Базис, экономия'!$K$3,0)*INDEX('Базис, экономия'!$BB$3:$BM$28,MATCH(MID(CELL("имяфайла",J24),SEARCH("]",CELL("имяфайла",J24))+1,20),'Базис, экономия'!$B$3:$B$28,),MONTH(J25)),2)</f>
        <v>21106.59</v>
      </c>
      <c r="L25" s="89">
        <f t="shared" ca="1" si="4"/>
        <v>491780.14999999997</v>
      </c>
      <c r="M25" s="86">
        <f t="shared" ca="1" si="2"/>
        <v>43555</v>
      </c>
      <c r="N25" s="87">
        <f ca="1">ROUND(FV('Базис, экономия'!$M$3,1+INT(YEARFRAC('Базис, экономия'!$BB$2,J25)/0.5),0,-'Базис, экономия'!$L$3,0)*INDEX('Базис, экономия'!$AP$3:$BA$28,MATCH(MID(CELL("имяфайла",J24),SEARCH("]",CELL("имяфайла",J24))+1,20),'Базис, экономия'!$B$3:$B$28,),MONTH(J25)),2)</f>
        <v>568.14</v>
      </c>
      <c r="O25" s="90">
        <f t="shared" ca="1" si="5"/>
        <v>13713.26</v>
      </c>
      <c r="R25" s="96"/>
    </row>
    <row r="26" spans="1:19" x14ac:dyDescent="0.25">
      <c r="A26" s="86">
        <f t="shared" ca="1" si="0"/>
        <v>43769</v>
      </c>
      <c r="B26" s="87">
        <f ca="1">ROUND(FV('[1]Базис, экономия'!$W$3,1+INT(YEARFRAC('[1]Базис, экономия'!$BO$2,A26)/0.5),0,-'[1]Базис, экономия'!$T$3,0)*INDEX('[1]Базис, экономия'!$BO$3:$BZ$28,MATCH(MID(CELL("имяфайла",A25),SEARCH("]",CELL("имяфайла",A25))+1,20),'[1]Базис, экономия'!$B$3:$B$28,),MONTH(A26)),2)</f>
        <v>31659.89</v>
      </c>
      <c r="C26" s="88">
        <f t="shared" ca="1" si="3"/>
        <v>523440.04</v>
      </c>
      <c r="J26" s="86">
        <f t="shared" ca="1" si="1"/>
        <v>43769</v>
      </c>
      <c r="K26" s="87">
        <f ca="1">ROUND(FV('Базис, экономия'!$M$3,1+INT(YEARFRAC('Базис, экономия'!$BB$2,J26)/0.5),0,-'Базис, экономия'!$K$3,0)*INDEX('Базис, экономия'!$BB$3:$BM$28,MATCH(MID(CELL("имяфайла",J25),SEARCH("]",CELL("имяфайла",J25))+1,20),'Базис, экономия'!$B$3:$B$28,),MONTH(J26)),2)</f>
        <v>31659.89</v>
      </c>
      <c r="L26" s="89">
        <f t="shared" ca="1" si="4"/>
        <v>523440.04</v>
      </c>
      <c r="M26" s="86">
        <f t="shared" ca="1" si="2"/>
        <v>43585</v>
      </c>
      <c r="N26" s="87">
        <f ca="1">ROUND(FV('Базис, экономия'!$M$3,1+INT(YEARFRAC('Базис, экономия'!$BB$2,J26)/0.5),0,-'Базис, экономия'!$L$3,0)*INDEX('Базис, экономия'!$AP$3:$BA$28,MATCH(MID(CELL("имяфайла",J25),SEARCH("]",CELL("имяфайла",J25))+1,20),'Базис, экономия'!$B$3:$B$28,),MONTH(J26)),2)</f>
        <v>378.76</v>
      </c>
      <c r="O26" s="90">
        <f t="shared" ca="1" si="5"/>
        <v>14092.02</v>
      </c>
    </row>
    <row r="27" spans="1:19" x14ac:dyDescent="0.25">
      <c r="A27" s="86">
        <f t="shared" ca="1" si="0"/>
        <v>43799</v>
      </c>
      <c r="B27" s="87">
        <f ca="1">ROUND(FV('[1]Базис, экономия'!$W$3,1+INT(YEARFRAC('[1]Базис, экономия'!$BO$2,A27)/0.5),0,-'[1]Базис, экономия'!$T$3,0)*INDEX('[1]Базис, экономия'!$BO$3:$BZ$28,MATCH(MID(CELL("имяфайла",A26),SEARCH("]",CELL("имяфайла",A26))+1,20),'[1]Базис, экономия'!$B$3:$B$28,),MONTH(A27)),2)</f>
        <v>33362.03</v>
      </c>
      <c r="C27" s="88">
        <f t="shared" ca="1" si="3"/>
        <v>556802.06999999995</v>
      </c>
      <c r="J27" s="86">
        <f t="shared" ca="1" si="1"/>
        <v>43799</v>
      </c>
      <c r="K27" s="87">
        <f ca="1">ROUND(FV('Базис, экономия'!$M$3,1+INT(YEARFRAC('Базис, экономия'!$BB$2,J27)/0.5),0,-'Базис, экономия'!$K$3,0)*INDEX('Базис, экономия'!$BB$3:$BM$28,MATCH(MID(CELL("имяфайла",J26),SEARCH("]",CELL("имяфайла",J26))+1,20),'Базис, экономия'!$B$3:$B$28,),MONTH(J27)),2)</f>
        <v>33362.03</v>
      </c>
      <c r="L27" s="89">
        <f t="shared" ca="1" si="4"/>
        <v>556802.06999999995</v>
      </c>
      <c r="M27" s="86">
        <f t="shared" ca="1" si="2"/>
        <v>43616</v>
      </c>
      <c r="N27" s="87">
        <f ca="1">ROUND(FV('Базис, экономия'!$M$3,1+INT(YEARFRAC('Базис, экономия'!$BB$2,J27)/0.5),0,-'Базис, экономия'!$L$3,0)*INDEX('Базис, экономия'!$AP$3:$BA$28,MATCH(MID(CELL("имяфайла",J26),SEARCH("]",CELL("имяфайла",J26))+1,20),'Базис, экономия'!$B$3:$B$28,),MONTH(J27)),2)</f>
        <v>189.38</v>
      </c>
      <c r="O27" s="90">
        <f t="shared" ca="1" si="5"/>
        <v>14281.4</v>
      </c>
    </row>
    <row r="28" spans="1:19" x14ac:dyDescent="0.25">
      <c r="A28" s="86">
        <f t="shared" ca="1" si="0"/>
        <v>43830</v>
      </c>
      <c r="B28" s="87">
        <f ca="1">ROUND(FV('[1]Базис, экономия'!$W$3,1+INT(YEARFRAC('[1]Базис, экономия'!$BO$2,A28)/0.5),0,-'[1]Базис, экономия'!$T$3,0)*INDEX('[1]Базис, экономия'!$BO$3:$BZ$28,MATCH(MID(CELL("имяфайла",A27),SEARCH("]",CELL("имяфайла",A27))+1,20),'[1]Базис, экономия'!$B$3:$B$28,),MONTH(A28)),2)</f>
        <v>25619.32</v>
      </c>
      <c r="C28" s="88">
        <f t="shared" ca="1" si="3"/>
        <v>582421.3899999999</v>
      </c>
      <c r="J28" s="86">
        <f t="shared" ca="1" si="1"/>
        <v>43830</v>
      </c>
      <c r="K28" s="87">
        <f ca="1">ROUND(FV('Базис, экономия'!$M$3,1+INT(YEARFRAC('Базис, экономия'!$BB$2,J28)/0.5),0,-'Базис, экономия'!$K$3,0)*INDEX('Базис, экономия'!$BB$3:$BM$28,MATCH(MID(CELL("имяфайла",J27),SEARCH("]",CELL("имяфайла",J27))+1,20),'Базис, экономия'!$B$3:$B$28,),MONTH(J28)),2)</f>
        <v>25619.32</v>
      </c>
      <c r="L28" s="89">
        <f t="shared" ca="1" si="4"/>
        <v>582421.3899999999</v>
      </c>
      <c r="M28" s="86">
        <f t="shared" ca="1" si="2"/>
        <v>43646</v>
      </c>
      <c r="N28" s="87">
        <f ca="1">ROUND(FV('Базис, экономия'!$M$3,1+INT(YEARFRAC('Базис, экономия'!$BB$2,J28)/0.5),0,-'Базис, экономия'!$L$3,0)*INDEX('Базис, экономия'!$AP$3:$BA$28,MATCH(MID(CELL("имяфайла",J27),SEARCH("]",CELL("имяфайла",J27))+1,20),'Базис, экономия'!$B$3:$B$28,),MONTH(J28)),2)</f>
        <v>271.10000000000002</v>
      </c>
      <c r="O28" s="90">
        <f t="shared" ca="1" si="5"/>
        <v>14552.5</v>
      </c>
    </row>
    <row r="29" spans="1:19" x14ac:dyDescent="0.25">
      <c r="A29" s="86">
        <f t="shared" ca="1" si="0"/>
        <v>43861</v>
      </c>
      <c r="B29" s="87">
        <f ca="1">ROUND(FV('[1]Базис, экономия'!$W$3,1+INT(YEARFRAC('[1]Базис, экономия'!$BO$2,A29)/0.5),0,-'[1]Базис, экономия'!$T$3,0)*INDEX('[1]Базис, экономия'!$BO$3:$BZ$28,MATCH(MID(CELL("имяфайла",A28),SEARCH("]",CELL("имяфайла",A28))+1,20),'[1]Базис, экономия'!$B$3:$B$28,),MONTH(A29)),2)</f>
        <v>73342.259999999995</v>
      </c>
      <c r="C29" s="88">
        <f t="shared" ca="1" si="3"/>
        <v>655763.64999999991</v>
      </c>
      <c r="J29" s="86">
        <f t="shared" ca="1" si="1"/>
        <v>43861</v>
      </c>
      <c r="K29" s="87">
        <f ca="1">ROUND(FV('Базис, экономия'!$M$3,1+INT(YEARFRAC('Базис, экономия'!$BB$2,J29)/0.5),0,-'Базис, экономия'!$K$3,0)*INDEX('Базис, экономия'!$BB$3:$BM$28,MATCH(MID(CELL("имяфайла",J28),SEARCH("]",CELL("имяфайла",J28))+1,20),'Базис, экономия'!$B$3:$B$28,),MONTH(J29)),2)</f>
        <v>73342.259999999995</v>
      </c>
      <c r="L29" s="89">
        <f t="shared" ca="1" si="4"/>
        <v>655763.64999999991</v>
      </c>
      <c r="M29" s="86">
        <f t="shared" ca="1" si="2"/>
        <v>43677</v>
      </c>
      <c r="N29" s="87">
        <f ca="1">ROUND(FV('Базис, экономия'!$M$3,1+INT(YEARFRAC('Базис, экономия'!$BB$2,J29)/0.5),0,-'Базис, экономия'!$L$3,0)*INDEX('Базис, экономия'!$AP$3:$BA$28,MATCH(MID(CELL("имяфайла",J28),SEARCH("]",CELL("имяфайла",J28))+1,20),'Базис, экономия'!$B$3:$B$28,),MONTH(J29)),2)</f>
        <v>580.92999999999995</v>
      </c>
      <c r="O29" s="90">
        <f t="shared" ca="1" si="5"/>
        <v>15133.43</v>
      </c>
    </row>
    <row r="30" spans="1:19" x14ac:dyDescent="0.25">
      <c r="A30" s="86">
        <f t="shared" ca="1" si="0"/>
        <v>43890</v>
      </c>
      <c r="B30" s="87">
        <f ca="1">ROUND(FV('[1]Базис, экономия'!$W$3,1+INT(YEARFRAC('[1]Базис, экономия'!$BO$2,A30)/0.5),0,-'[1]Базис, экономия'!$T$3,0)*INDEX('[1]Базис, экономия'!$BO$3:$BZ$28,MATCH(MID(CELL("имяфайла",A29),SEARCH("]",CELL("имяфайла",A29))+1,20),'[1]Базис, экономия'!$B$3:$B$28,),MONTH(A30)),2)</f>
        <v>36270.83</v>
      </c>
      <c r="C30" s="88">
        <f t="shared" ca="1" si="3"/>
        <v>692034.47999999986</v>
      </c>
      <c r="J30" s="86">
        <f t="shared" ca="1" si="1"/>
        <v>43890</v>
      </c>
      <c r="K30" s="87">
        <f ca="1">ROUND(FV('Базис, экономия'!$M$3,1+INT(YEARFRAC('Базис, экономия'!$BB$2,J30)/0.5),0,-'Базис, экономия'!$K$3,0)*INDEX('Базис, экономия'!$BB$3:$BM$28,MATCH(MID(CELL("имяфайла",J29),SEARCH("]",CELL("имяфайла",J29))+1,20),'Базис, экономия'!$B$3:$B$28,),MONTH(J30)),2)</f>
        <v>36270.83</v>
      </c>
      <c r="L30" s="89">
        <f t="shared" ca="1" si="4"/>
        <v>692034.47999999986</v>
      </c>
      <c r="M30" s="86">
        <f t="shared" ca="1" si="2"/>
        <v>43708</v>
      </c>
      <c r="N30" s="87">
        <f ca="1">ROUND(FV('Базис, экономия'!$M$3,1+INT(YEARFRAC('Базис, экономия'!$BB$2,J30)/0.5),0,-'Базис, экономия'!$L$3,0)*INDEX('Базис, экономия'!$AP$3:$BA$28,MATCH(MID(CELL("имяфайла",J29),SEARCH("]",CELL("имяфайла",J29))+1,20),'Базис, экономия'!$B$3:$B$28,),MONTH(J30)),2)</f>
        <v>278.83999999999997</v>
      </c>
      <c r="O30" s="90">
        <f t="shared" ca="1" si="5"/>
        <v>15412.27</v>
      </c>
    </row>
    <row r="31" spans="1:19" x14ac:dyDescent="0.25">
      <c r="A31" s="86">
        <f t="shared" ca="1" si="0"/>
        <v>43921</v>
      </c>
      <c r="B31" s="87">
        <f ca="1">ROUND(FV('[1]Базис, экономия'!$W$3,1+INT(YEARFRAC('[1]Базис, экономия'!$BO$2,A31)/0.5),0,-'[1]Базис, экономия'!$T$3,0)*INDEX('[1]Базис, экономия'!$BO$3:$BZ$28,MATCH(MID(CELL("имяфайла",A30),SEARCH("]",CELL("имяфайла",A30))+1,20),'[1]Базис, экономия'!$B$3:$B$28,),MONTH(A31)),2)</f>
        <v>37680.589999999997</v>
      </c>
      <c r="C31" s="88">
        <f t="shared" ca="1" si="3"/>
        <v>729715.06999999983</v>
      </c>
      <c r="J31" s="86">
        <f t="shared" ca="1" si="1"/>
        <v>43921</v>
      </c>
      <c r="K31" s="87">
        <f ca="1">ROUND(FV('Базис, экономия'!$M$3,1+INT(YEARFRAC('Базис, экономия'!$BB$2,J31)/0.5),0,-'Базис, экономия'!$K$3,0)*INDEX('Базис, экономия'!$BB$3:$BM$28,MATCH(MID(CELL("имяфайла",J30),SEARCH("]",CELL("имяфайла",J30))+1,20),'Базис, экономия'!$B$3:$B$28,),MONTH(J31)),2)</f>
        <v>37680.589999999997</v>
      </c>
      <c r="L31" s="89">
        <f t="shared" ca="1" si="4"/>
        <v>729715.06999999983</v>
      </c>
      <c r="M31" s="86">
        <f t="shared" ca="1" si="2"/>
        <v>43738</v>
      </c>
      <c r="N31" s="87">
        <f ca="1">ROUND(FV('Базис, экономия'!$M$3,1+INT(YEARFRAC('Базис, экономия'!$BB$2,J31)/0.5),0,-'Базис, экономия'!$L$3,0)*INDEX('Базис, экономия'!$AP$3:$BA$28,MATCH(MID(CELL("имяфайла",J30),SEARCH("]",CELL("имяфайла",J30))+1,20),'Базис, экономия'!$B$3:$B$28,),MONTH(J31)),2)</f>
        <v>104.57</v>
      </c>
      <c r="O31" s="90">
        <f t="shared" ca="1" si="5"/>
        <v>15516.84</v>
      </c>
    </row>
    <row r="32" spans="1:19" x14ac:dyDescent="0.25">
      <c r="A32" s="86">
        <f t="shared" ca="1" si="0"/>
        <v>43951</v>
      </c>
      <c r="B32" s="87">
        <f ca="1">ROUND(FV('[1]Базис, экономия'!$W$3,1+INT(YEARFRAC('[1]Базис, экономия'!$BO$2,A32)/0.5),0,-'[1]Базис, экономия'!$T$3,0)*INDEX('[1]Базис, экономия'!$BO$3:$BZ$28,MATCH(MID(CELL("имяфайла",A31),SEARCH("]",CELL("имяфайла",A31))+1,20),'[1]Базис, экономия'!$B$3:$B$28,),MONTH(A32)),2)</f>
        <v>18274.650000000001</v>
      </c>
      <c r="C32" s="88">
        <f t="shared" ca="1" si="3"/>
        <v>747989.71999999986</v>
      </c>
      <c r="J32" s="86">
        <f t="shared" ca="1" si="1"/>
        <v>43951</v>
      </c>
      <c r="K32" s="87">
        <f ca="1">ROUND(FV('Базис, экономия'!$M$3,1+INT(YEARFRAC('Базис, экономия'!$BB$2,J32)/0.5),0,-'Базис, экономия'!$K$3,0)*INDEX('Базис, экономия'!$BB$3:$BM$28,MATCH(MID(CELL("имяфайла",J31),SEARCH("]",CELL("имяфайла",J31))+1,20),'Базис, экономия'!$B$3:$B$28,),MONTH(J32)),2)</f>
        <v>18274.650000000001</v>
      </c>
      <c r="L32" s="89">
        <f t="shared" ca="1" si="4"/>
        <v>747989.71999999986</v>
      </c>
      <c r="M32" s="86">
        <f t="shared" ca="1" si="2"/>
        <v>43769</v>
      </c>
      <c r="N32" s="87">
        <f ca="1">ROUND(FV('Базис, экономия'!$M$3,1+INT(YEARFRAC('Базис, экономия'!$BB$2,J32)/0.5),0,-'Базис, экономия'!$L$3,0)*INDEX('Базис, экономия'!$AP$3:$BA$28,MATCH(MID(CELL("имяфайла",J31),SEARCH("]",CELL("имяфайла",J31))+1,20),'Базис, экономия'!$B$3:$B$28,),MONTH(J32)),2)</f>
        <v>704.86</v>
      </c>
      <c r="O32" s="90">
        <f t="shared" ca="1" si="5"/>
        <v>16221.7</v>
      </c>
    </row>
    <row r="33" spans="1:18" x14ac:dyDescent="0.25">
      <c r="A33" s="86">
        <f t="shared" ca="1" si="0"/>
        <v>43982</v>
      </c>
      <c r="B33" s="87">
        <f ca="1">ROUND(FV('[1]Базис, экономия'!$W$3,1+INT(YEARFRAC('[1]Базис, экономия'!$BO$2,A33)/0.5),0,-'[1]Базис, экономия'!$T$3,0)*INDEX('[1]Базис, экономия'!$BO$3:$BZ$28,MATCH(MID(CELL("имяфайла",A32),SEARCH("]",CELL("имяфайла",A32))+1,20),'[1]Базис, экономия'!$B$3:$B$28,),MONTH(A33)),2)</f>
        <v>0</v>
      </c>
      <c r="C33" s="88">
        <f t="shared" ca="1" si="3"/>
        <v>747989.71999999986</v>
      </c>
      <c r="J33" s="86">
        <f t="shared" ca="1" si="1"/>
        <v>43982</v>
      </c>
      <c r="K33" s="87">
        <f ca="1">ROUND(FV('Базис, экономия'!$M$3,1+INT(YEARFRAC('Базис, экономия'!$BB$2,J33)/0.5),0,-'Базис, экономия'!$K$3,0)*INDEX('Базис, экономия'!$BB$3:$BM$28,MATCH(MID(CELL("имяфайла",J32),SEARCH("]",CELL("имяфайла",J32))+1,20),'Базис, экономия'!$B$3:$B$28,),MONTH(J33)),2)</f>
        <v>0</v>
      </c>
      <c r="L33" s="89">
        <f t="shared" ca="1" si="4"/>
        <v>747989.71999999986</v>
      </c>
      <c r="M33" s="86">
        <f t="shared" ca="1" si="2"/>
        <v>43799</v>
      </c>
      <c r="N33" s="87">
        <f ca="1">ROUND(FV('Базис, экономия'!$M$3,1+INT(YEARFRAC('Базис, экономия'!$BB$2,J33)/0.5),0,-'Базис, экономия'!$L$3,0)*INDEX('Базис, экономия'!$AP$3:$BA$28,MATCH(MID(CELL("имяфайла",J32),SEARCH("]",CELL("имяфайла",J32))+1,20),'Базис, экономия'!$B$3:$B$28,),MONTH(J33)),2)</f>
        <v>1161.8499999999999</v>
      </c>
      <c r="O33" s="90">
        <f t="shared" ca="1" si="5"/>
        <v>17383.55</v>
      </c>
    </row>
    <row r="34" spans="1:18" x14ac:dyDescent="0.25">
      <c r="A34" s="86">
        <f t="shared" ca="1" si="0"/>
        <v>44012</v>
      </c>
      <c r="B34" s="87">
        <f ca="1">ROUND(FV('[1]Базис, экономия'!$W$3,1+INT(YEARFRAC('[1]Базис, экономия'!$BO$2,A34)/0.5),0,-'[1]Базис, экономия'!$T$3,0)*INDEX('[1]Базис, экономия'!$BO$3:$BZ$28,MATCH(MID(CELL("имяфайла",A33),SEARCH("]",CELL("имяфайла",A33))+1,20),'[1]Базис, экономия'!$B$3:$B$28,),MONTH(A34)),2)</f>
        <v>0</v>
      </c>
      <c r="C34" s="88">
        <f t="shared" ca="1" si="3"/>
        <v>747989.71999999986</v>
      </c>
      <c r="J34" s="86">
        <f t="shared" ca="1" si="1"/>
        <v>44012</v>
      </c>
      <c r="K34" s="87">
        <f ca="1">ROUND(FV('Базис, экономия'!$M$3,1+INT(YEARFRAC('Базис, экономия'!$BB$2,J34)/0.5),0,-'Базис, экономия'!$K$3,0)*INDEX('Базис, экономия'!$BB$3:$BM$28,MATCH(MID(CELL("имяфайла",J33),SEARCH("]",CELL("имяфайла",J33))+1,20),'Базис, экономия'!$B$3:$B$28,),MONTH(J34)),2)</f>
        <v>0</v>
      </c>
      <c r="L34" s="89">
        <f t="shared" ca="1" si="4"/>
        <v>747989.71999999986</v>
      </c>
      <c r="M34" s="86">
        <f t="shared" ca="1" si="2"/>
        <v>43830</v>
      </c>
      <c r="N34" s="87">
        <f ca="1">ROUND(FV('Базис, экономия'!$M$3,1+INT(YEARFRAC('Базис, экономия'!$BB$2,J34)/0.5),0,-'Базис, экономия'!$L$3,0)*INDEX('Базис, экономия'!$AP$3:$BA$28,MATCH(MID(CELL("имяфайла",J33),SEARCH("]",CELL("имяфайла",J33))+1,20),'Базис, экономия'!$B$3:$B$28,),MONTH(J34)),2)</f>
        <v>1150.23</v>
      </c>
      <c r="O34" s="90">
        <f t="shared" ca="1" si="5"/>
        <v>18533.78</v>
      </c>
      <c r="R34" s="100"/>
    </row>
    <row r="35" spans="1:18" x14ac:dyDescent="0.25">
      <c r="A35" s="86">
        <f t="shared" ca="1" si="0"/>
        <v>44043</v>
      </c>
      <c r="B35" s="87">
        <f ca="1">ROUND(FV('[1]Базис, экономия'!$W$3,1+INT(YEARFRAC('[1]Базис, экономия'!$BO$2,A35)/0.5),0,-'[1]Базис, экономия'!$T$3,0)*INDEX('[1]Базис, экономия'!$BO$3:$BZ$28,MATCH(MID(CELL("имяфайла",A34),SEARCH("]",CELL("имяфайла",A34))+1,20),'[1]Базис, экономия'!$B$3:$B$28,),MONTH(A35)),2)</f>
        <v>0</v>
      </c>
      <c r="C35" s="88">
        <f t="shared" ca="1" si="3"/>
        <v>747989.71999999986</v>
      </c>
      <c r="J35" s="86">
        <f t="shared" ca="1" si="1"/>
        <v>44043</v>
      </c>
      <c r="K35" s="87">
        <f ca="1">ROUND(FV('Базис, экономия'!$M$3,1+INT(YEARFRAC('Базис, экономия'!$BB$2,J35)/0.5),0,-'Базис, экономия'!$K$3,0)*INDEX('Базис, экономия'!$BB$3:$BM$28,MATCH(MID(CELL("имяфайла",J34),SEARCH("]",CELL("имяфайла",J34))+1,20),'Базис, экономия'!$B$3:$B$28,),MONTH(J35)),2)</f>
        <v>0</v>
      </c>
      <c r="L35" s="89">
        <f t="shared" ca="1" si="4"/>
        <v>747989.71999999986</v>
      </c>
      <c r="M35" s="86">
        <f t="shared" ca="1" si="2"/>
        <v>43861</v>
      </c>
      <c r="N35" s="87">
        <f ca="1">ROUND(FV('Базис, экономия'!$M$3,1+INT(YEARFRAC('Базис, экономия'!$BB$2,J35)/0.5),0,-'Базис, экономия'!$L$3,0)*INDEX('Базис, экономия'!$AP$3:$BA$28,MATCH(MID(CELL("имяфайла",J34),SEARCH("]",CELL("имяфайла",J34))+1,20),'Базис, экономия'!$B$3:$B$28,),MONTH(J35)),2)</f>
        <v>1108.79</v>
      </c>
      <c r="O35" s="90">
        <f t="shared" ca="1" si="5"/>
        <v>19642.57</v>
      </c>
      <c r="R35" s="92"/>
    </row>
    <row r="36" spans="1:18" x14ac:dyDescent="0.25">
      <c r="A36" s="86">
        <f t="shared" ca="1" si="0"/>
        <v>44074</v>
      </c>
      <c r="B36" s="87">
        <f ca="1">ROUND(FV('[1]Базис, экономия'!$W$3,1+INT(YEARFRAC('[1]Базис, экономия'!$BO$2,A36)/0.5),0,-'[1]Базис, экономия'!$T$3,0)*INDEX('[1]Базис, экономия'!$BO$3:$BZ$28,MATCH(MID(CELL("имяфайла",A35),SEARCH("]",CELL("имяфайла",A35))+1,20),'[1]Базис, экономия'!$B$3:$B$28,),MONTH(A36)),2)</f>
        <v>0</v>
      </c>
      <c r="C36" s="88">
        <f t="shared" ca="1" si="3"/>
        <v>747989.71999999986</v>
      </c>
      <c r="J36" s="86">
        <f t="shared" ca="1" si="1"/>
        <v>44074</v>
      </c>
      <c r="K36" s="87">
        <f ca="1">ROUND(FV('Базис, экономия'!$M$3,1+INT(YEARFRAC('Базис, экономия'!$BB$2,J36)/0.5),0,-'Базис, экономия'!$K$3,0)*INDEX('Базис, экономия'!$BB$3:$BM$28,MATCH(MID(CELL("имяфайла",J35),SEARCH("]",CELL("имяфайла",J35))+1,20),'Базис, экономия'!$B$3:$B$28,),MONTH(J36)),2)</f>
        <v>0</v>
      </c>
      <c r="L36" s="89">
        <f t="shared" ca="1" si="4"/>
        <v>747989.71999999986</v>
      </c>
      <c r="M36" s="86">
        <f t="shared" ca="1" si="2"/>
        <v>43890</v>
      </c>
      <c r="N36" s="87">
        <f ca="1">ROUND(FV('Базис, экономия'!$M$3,1+INT(YEARFRAC('Базис, экономия'!$BB$2,J36)/0.5),0,-'Базис, экономия'!$L$3,0)*INDEX('Базис, экономия'!$AP$3:$BA$28,MATCH(MID(CELL("имяфайла",J35),SEARCH("]",CELL("имяфайла",J35))+1,20),'Базис, экономия'!$B$3:$B$28,),MONTH(J36)),2)</f>
        <v>989.99</v>
      </c>
      <c r="O36" s="90">
        <f t="shared" ca="1" si="5"/>
        <v>20632.560000000001</v>
      </c>
    </row>
    <row r="37" spans="1:18" x14ac:dyDescent="0.25">
      <c r="A37" s="86">
        <f t="shared" ca="1" si="0"/>
        <v>44104</v>
      </c>
      <c r="B37" s="87">
        <f ca="1">ROUND(FV('[1]Базис, экономия'!$W$3,1+INT(YEARFRAC('[1]Базис, экономия'!$BO$2,A37)/0.5),0,-'[1]Базис, экономия'!$T$3,0)*INDEX('[1]Базис, экономия'!$BO$3:$BZ$28,MATCH(MID(CELL("имяфайла",A36),SEARCH("]",CELL("имяфайла",A36))+1,20),'[1]Базис, экономия'!$B$3:$B$28,),MONTH(A37)),2)</f>
        <v>22067.07</v>
      </c>
      <c r="C37" s="88">
        <f t="shared" ca="1" si="3"/>
        <v>770056.7899999998</v>
      </c>
      <c r="J37" s="86">
        <f t="shared" ca="1" si="1"/>
        <v>44104</v>
      </c>
      <c r="K37" s="87">
        <f ca="1">ROUND(FV('Базис, экономия'!$M$3,1+INT(YEARFRAC('Базис, экономия'!$BB$2,J37)/0.5),0,-'Базис, экономия'!$K$3,0)*INDEX('Базис, экономия'!$BB$3:$BM$28,MATCH(MID(CELL("имяфайла",J36),SEARCH("]",CELL("имяфайла",J36))+1,20),'Базис, экономия'!$B$3:$B$28,),MONTH(J37)),2)</f>
        <v>22067.07</v>
      </c>
      <c r="L37" s="89">
        <f t="shared" ca="1" si="4"/>
        <v>770056.7899999998</v>
      </c>
      <c r="M37" s="86">
        <f t="shared" ca="1" si="2"/>
        <v>43921</v>
      </c>
      <c r="N37" s="87">
        <f ca="1">ROUND(FV('Базис, экономия'!$M$3,1+INT(YEARFRAC('Базис, экономия'!$BB$2,J37)/0.5),0,-'Базис, экономия'!$L$3,0)*INDEX('Базис, экономия'!$AP$3:$BA$28,MATCH(MID(CELL("имяфайла",J36),SEARCH("]",CELL("имяфайла",J36))+1,20),'Базис, экономия'!$B$3:$B$28,),MONTH(J37)),2)</f>
        <v>594</v>
      </c>
      <c r="O37" s="90">
        <f t="shared" ca="1" si="5"/>
        <v>21226.560000000001</v>
      </c>
    </row>
    <row r="38" spans="1:18" x14ac:dyDescent="0.25">
      <c r="A38" s="86">
        <f t="shared" ca="1" si="0"/>
        <v>44135</v>
      </c>
      <c r="B38" s="87">
        <f ca="1">ROUND(FV('[1]Базис, экономия'!$W$3,1+INT(YEARFRAC('[1]Базис, экономия'!$BO$2,A38)/0.5),0,-'[1]Базис, экономия'!$T$3,0)*INDEX('[1]Базис, экономия'!$BO$3:$BZ$28,MATCH(MID(CELL("имяфайла",A37),SEARCH("]",CELL("имяфайла",A37))+1,20),'[1]Базис, экономия'!$B$3:$B$28,),MONTH(A38)),2)</f>
        <v>33100.61</v>
      </c>
      <c r="C38" s="88">
        <f t="shared" ca="1" si="3"/>
        <v>803157.39999999979</v>
      </c>
      <c r="J38" s="86">
        <f t="shared" ca="1" si="1"/>
        <v>44135</v>
      </c>
      <c r="K38" s="87">
        <f ca="1">ROUND(FV('Базис, экономия'!$M$3,1+INT(YEARFRAC('Базис, экономия'!$BB$2,J38)/0.5),0,-'Базис, экономия'!$K$3,0)*INDEX('Базис, экономия'!$BB$3:$BM$28,MATCH(MID(CELL("имяфайла",J37),SEARCH("]",CELL("имяфайла",J37))+1,20),'Базис, экономия'!$B$3:$B$28,),MONTH(J38)),2)</f>
        <v>33100.61</v>
      </c>
      <c r="L38" s="89">
        <f t="shared" ca="1" si="4"/>
        <v>803157.39999999979</v>
      </c>
      <c r="M38" s="86">
        <f t="shared" ca="1" si="2"/>
        <v>43951</v>
      </c>
      <c r="N38" s="87">
        <f ca="1">ROUND(FV('Базис, экономия'!$M$3,1+INT(YEARFRAC('Базис, экономия'!$BB$2,J38)/0.5),0,-'Базис, экономия'!$L$3,0)*INDEX('Базис, экономия'!$AP$3:$BA$28,MATCH(MID(CELL("имяфайла",J37),SEARCH("]",CELL("имяфайла",J37))+1,20),'Базис, экономия'!$B$3:$B$28,),MONTH(J38)),2)</f>
        <v>396</v>
      </c>
      <c r="O38" s="90">
        <f t="shared" ca="1" si="5"/>
        <v>21622.560000000001</v>
      </c>
    </row>
    <row r="39" spans="1:18" x14ac:dyDescent="0.25">
      <c r="A39" s="86">
        <f t="shared" ca="1" si="0"/>
        <v>44165</v>
      </c>
      <c r="B39" s="87">
        <f ca="1">ROUND(FV('[1]Базис, экономия'!$W$3,1+INT(YEARFRAC('[1]Базис, экономия'!$BO$2,A39)/0.5),0,-'[1]Базис, экономия'!$T$3,0)*INDEX('[1]Базис, экономия'!$BO$3:$BZ$28,MATCH(MID(CELL("имяфайла",A38),SEARCH("]",CELL("имяфайла",A38))+1,20),'[1]Базис, экономия'!$B$3:$B$28,),MONTH(A39)),2)</f>
        <v>34880.21</v>
      </c>
      <c r="C39" s="88">
        <f t="shared" ca="1" si="3"/>
        <v>838037.60999999975</v>
      </c>
      <c r="J39" s="86">
        <f t="shared" ca="1" si="1"/>
        <v>44165</v>
      </c>
      <c r="K39" s="87">
        <f ca="1">ROUND(FV('Базис, экономия'!$M$3,1+INT(YEARFRAC('Базис, экономия'!$BB$2,J39)/0.5),0,-'Базис, экономия'!$K$3,0)*INDEX('Базис, экономия'!$BB$3:$BM$28,MATCH(MID(CELL("имяфайла",J38),SEARCH("]",CELL("имяфайла",J38))+1,20),'Базис, экономия'!$B$3:$B$28,),MONTH(J39)),2)</f>
        <v>34880.21</v>
      </c>
      <c r="L39" s="89">
        <f t="shared" ca="1" si="4"/>
        <v>838037.60999999975</v>
      </c>
      <c r="M39" s="86">
        <f t="shared" ca="1" si="2"/>
        <v>43982</v>
      </c>
      <c r="N39" s="87">
        <f ca="1">ROUND(FV('Базис, экономия'!$M$3,1+INT(YEARFRAC('Базис, экономия'!$BB$2,J39)/0.5),0,-'Базис, экономия'!$L$3,0)*INDEX('Базис, экономия'!$AP$3:$BA$28,MATCH(MID(CELL("имяфайла",J38),SEARCH("]",CELL("имяфайла",J38))+1,20),'Базис, экономия'!$B$3:$B$28,),MONTH(J39)),2)</f>
        <v>198</v>
      </c>
      <c r="O39" s="90">
        <f t="shared" ca="1" si="5"/>
        <v>21820.560000000001</v>
      </c>
    </row>
    <row r="40" spans="1:18" x14ac:dyDescent="0.25">
      <c r="A40" s="86">
        <f t="shared" ca="1" si="0"/>
        <v>44196</v>
      </c>
      <c r="B40" s="87">
        <f ca="1">ROUND(FV('[1]Базис, экономия'!$W$3,1+INT(YEARFRAC('[1]Базис, экономия'!$BO$2,A40)/0.5),0,-'[1]Базис, экономия'!$T$3,0)*INDEX('[1]Базис, экономия'!$BO$3:$BZ$28,MATCH(MID(CELL("имяфайла",A39),SEARCH("]",CELL("имяфайла",A39))+1,20),'[1]Базис, экономия'!$B$3:$B$28,),MONTH(A40)),2)</f>
        <v>26785.16</v>
      </c>
      <c r="C40" s="88">
        <f t="shared" ca="1" si="3"/>
        <v>864822.76999999979</v>
      </c>
      <c r="J40" s="86">
        <f t="shared" ca="1" si="1"/>
        <v>44196</v>
      </c>
      <c r="K40" s="87">
        <f ca="1">ROUND(FV('Базис, экономия'!$M$3,1+INT(YEARFRAC('Базис, экономия'!$BB$2,J40)/0.5),0,-'Базис, экономия'!$K$3,0)*INDEX('Базис, экономия'!$BB$3:$BM$28,MATCH(MID(CELL("имяфайла",J39),SEARCH("]",CELL("имяфайла",J39))+1,20),'Базис, экономия'!$B$3:$B$28,),MONTH(J40)),2)</f>
        <v>26785.16</v>
      </c>
      <c r="L40" s="89">
        <f t="shared" ca="1" si="4"/>
        <v>864822.76999999979</v>
      </c>
      <c r="M40" s="86">
        <f t="shared" ca="1" si="2"/>
        <v>44012</v>
      </c>
      <c r="N40" s="87">
        <f ca="1">ROUND(FV('Базис, экономия'!$M$3,1+INT(YEARFRAC('Базис, экономия'!$BB$2,J40)/0.5),0,-'Базис, экономия'!$L$3,0)*INDEX('Базис, экономия'!$AP$3:$BA$28,MATCH(MID(CELL("имяфайла",J39),SEARCH("]",CELL("имяфайла",J39))+1,20),'Базис, экономия'!$B$3:$B$28,),MONTH(J40)),2)</f>
        <v>283.44</v>
      </c>
      <c r="O40" s="90">
        <f t="shared" ca="1" si="5"/>
        <v>22104</v>
      </c>
    </row>
    <row r="41" spans="1:18" x14ac:dyDescent="0.25">
      <c r="A41" s="86">
        <f t="shared" ca="1" si="0"/>
        <v>44227</v>
      </c>
      <c r="B41" s="87">
        <f ca="1">ROUND(FV('[1]Базис, экономия'!$W$3,1+INT(YEARFRAC('[1]Базис, экономия'!$BO$2,A41)/0.5),0,-'[1]Базис, экономия'!$T$3,0)*INDEX('[1]Базис, экономия'!$BO$3:$BZ$28,MATCH(MID(CELL("имяфайла",A40),SEARCH("]",CELL("имяфайла",A40))+1,20),'[1]Базис, экономия'!$B$3:$B$28,),MONTH(A41)),2)</f>
        <v>76679.789999999994</v>
      </c>
      <c r="C41" s="88">
        <f t="shared" ca="1" si="3"/>
        <v>941502.55999999982</v>
      </c>
      <c r="J41" s="86">
        <f t="shared" ca="1" si="1"/>
        <v>44227</v>
      </c>
      <c r="K41" s="87">
        <f ca="1">ROUND(FV('Базис, экономия'!$M$3,1+INT(YEARFRAC('Базис, экономия'!$BB$2,J41)/0.5),0,-'Базис, экономия'!$K$3,0)*INDEX('Базис, экономия'!$BB$3:$BM$28,MATCH(MID(CELL("имяфайла",J40),SEARCH("]",CELL("имяфайла",J40))+1,20),'Базис, экономия'!$B$3:$B$28,),MONTH(J41)),2)</f>
        <v>76679.789999999994</v>
      </c>
      <c r="L41" s="89">
        <f t="shared" ca="1" si="4"/>
        <v>941502.55999999982</v>
      </c>
      <c r="M41" s="86">
        <f t="shared" ca="1" si="2"/>
        <v>44043</v>
      </c>
      <c r="N41" s="87">
        <f ca="1">ROUND(FV('Базис, экономия'!$M$3,1+INT(YEARFRAC('Базис, экономия'!$BB$2,J41)/0.5),0,-'Базис, экономия'!$L$3,0)*INDEX('Базис, экономия'!$AP$3:$BA$28,MATCH(MID(CELL("имяфайла",J40),SEARCH("]",CELL("имяфайла",J40))+1,20),'Базис, экономия'!$B$3:$B$28,),MONTH(J41)),2)</f>
        <v>607.36</v>
      </c>
      <c r="O41" s="90">
        <f t="shared" ca="1" si="5"/>
        <v>22711.360000000001</v>
      </c>
    </row>
    <row r="42" spans="1:18" x14ac:dyDescent="0.25">
      <c r="A42" s="86">
        <f t="shared" ca="1" si="0"/>
        <v>44255</v>
      </c>
      <c r="B42" s="87">
        <f ca="1">ROUND(FV('[1]Базис, экономия'!$W$3,1+INT(YEARFRAC('[1]Базис, экономия'!$BO$2,A42)/0.5),0,-'[1]Базис, экономия'!$T$3,0)*INDEX('[1]Базис, экономия'!$BO$3:$BZ$28,MATCH(MID(CELL("имяфайла",A41),SEARCH("]",CELL("имяфайла",A41))+1,20),'[1]Базис, экономия'!$B$3:$B$28,),MONTH(A42)),2)</f>
        <v>37921.379999999997</v>
      </c>
      <c r="C42" s="88">
        <f t="shared" ca="1" si="3"/>
        <v>979423.93999999983</v>
      </c>
      <c r="J42" s="86">
        <f t="shared" ca="1" si="1"/>
        <v>44255</v>
      </c>
      <c r="K42" s="87">
        <f ca="1">ROUND(FV('Базис, экономия'!$M$3,1+INT(YEARFRAC('Базис, экономия'!$BB$2,J42)/0.5),0,-'Базис, экономия'!$K$3,0)*INDEX('Базис, экономия'!$BB$3:$BM$28,MATCH(MID(CELL("имяфайла",J41),SEARCH("]",CELL("имяфайла",J41))+1,20),'Базис, экономия'!$B$3:$B$28,),MONTH(J42)),2)</f>
        <v>37921.379999999997</v>
      </c>
      <c r="L42" s="89">
        <f t="shared" ca="1" si="4"/>
        <v>979423.93999999983</v>
      </c>
      <c r="M42" s="86">
        <f t="shared" ca="1" si="2"/>
        <v>44074</v>
      </c>
      <c r="N42" s="87">
        <f ca="1">ROUND(FV('Базис, экономия'!$M$3,1+INT(YEARFRAC('Базис, экономия'!$BB$2,J42)/0.5),0,-'Базис, экономия'!$L$3,0)*INDEX('Базис, экономия'!$AP$3:$BA$28,MATCH(MID(CELL("имяфайла",J41),SEARCH("]",CELL("имяфайла",J41))+1,20),'Базис, экономия'!$B$3:$B$28,),MONTH(J42)),2)</f>
        <v>291.52999999999997</v>
      </c>
      <c r="O42" s="90">
        <f t="shared" ca="1" si="5"/>
        <v>23002.89</v>
      </c>
    </row>
    <row r="43" spans="1:18" x14ac:dyDescent="0.25">
      <c r="A43" s="86">
        <f t="shared" ca="1" si="0"/>
        <v>44286</v>
      </c>
      <c r="B43" s="87">
        <f ca="1">ROUND(FV('[1]Базис, экономия'!$W$3,1+INT(YEARFRAC('[1]Базис, экономия'!$BO$2,A43)/0.5),0,-'[1]Базис, экономия'!$T$3,0)*INDEX('[1]Базис, экономия'!$BO$3:$BZ$28,MATCH(MID(CELL("имяфайла",A42),SEARCH("]",CELL("имяфайла",A42))+1,20),'[1]Базис, экономия'!$B$3:$B$28,),MONTH(A43)),2)</f>
        <v>39395.29</v>
      </c>
      <c r="C43" s="88">
        <f t="shared" ca="1" si="3"/>
        <v>1018819.2299999999</v>
      </c>
      <c r="J43" s="86">
        <f t="shared" ca="1" si="1"/>
        <v>44286</v>
      </c>
      <c r="K43" s="87">
        <f ca="1">ROUND(FV('Базис, экономия'!$M$3,1+INT(YEARFRAC('Базис, экономия'!$BB$2,J43)/0.5),0,-'Базис, экономия'!$K$3,0)*INDEX('Базис, экономия'!$BB$3:$BM$28,MATCH(MID(CELL("имяфайла",J42),SEARCH("]",CELL("имяфайла",J42))+1,20),'Базис, экономия'!$B$3:$B$28,),MONTH(J43)),2)</f>
        <v>39395.29</v>
      </c>
      <c r="L43" s="89">
        <f t="shared" ca="1" si="4"/>
        <v>1018819.2299999999</v>
      </c>
      <c r="M43" s="86">
        <f t="shared" ca="1" si="2"/>
        <v>44104</v>
      </c>
      <c r="N43" s="87">
        <f ca="1">ROUND(FV('Базис, экономия'!$M$3,1+INT(YEARFRAC('Базис, экономия'!$BB$2,J43)/0.5),0,-'Базис, экономия'!$L$3,0)*INDEX('Базис, экономия'!$AP$3:$BA$28,MATCH(MID(CELL("имяфайла",J42),SEARCH("]",CELL("имяфайла",J42))+1,20),'Базис, экономия'!$B$3:$B$28,),MONTH(J43)),2)</f>
        <v>109.33</v>
      </c>
      <c r="O43" s="90">
        <f t="shared" ca="1" si="5"/>
        <v>23112.22</v>
      </c>
    </row>
    <row r="44" spans="1:18" x14ac:dyDescent="0.25">
      <c r="A44" s="86">
        <f t="shared" ca="1" si="0"/>
        <v>44316</v>
      </c>
      <c r="B44" s="87">
        <f ca="1">ROUND(FV('[1]Базис, экономия'!$W$3,1+INT(YEARFRAC('[1]Базис, экономия'!$BO$2,A44)/0.5),0,-'[1]Базис, экономия'!$T$3,0)*INDEX('[1]Базис, экономия'!$BO$3:$BZ$28,MATCH(MID(CELL("имяфайла",A43),SEARCH("]",CELL("имяфайла",A43))+1,20),'[1]Базис, экономия'!$B$3:$B$28,),MONTH(A44)),2)</f>
        <v>19106.259999999998</v>
      </c>
      <c r="C44" s="88">
        <f t="shared" ca="1" si="3"/>
        <v>1037925.4899999999</v>
      </c>
      <c r="J44" s="86">
        <f t="shared" ca="1" si="1"/>
        <v>44316</v>
      </c>
      <c r="K44" s="87">
        <f ca="1">ROUND(FV('Базис, экономия'!$M$3,1+INT(YEARFRAC('Базис, экономия'!$BB$2,J44)/0.5),0,-'Базис, экономия'!$K$3,0)*INDEX('Базис, экономия'!$BB$3:$BM$28,MATCH(MID(CELL("имяфайла",J43),SEARCH("]",CELL("имяфайла",J43))+1,20),'Базис, экономия'!$B$3:$B$28,),MONTH(J44)),2)</f>
        <v>19106.259999999998</v>
      </c>
      <c r="L44" s="89">
        <f t="shared" ca="1" si="4"/>
        <v>1037925.4899999999</v>
      </c>
      <c r="M44" s="86">
        <f t="shared" ca="1" si="2"/>
        <v>44135</v>
      </c>
      <c r="N44" s="87">
        <f ca="1">ROUND(FV('Базис, экономия'!$M$3,1+INT(YEARFRAC('Базис, экономия'!$BB$2,J44)/0.5),0,-'Базис, экономия'!$L$3,0)*INDEX('Базис, экономия'!$AP$3:$BA$28,MATCH(MID(CELL("имяфайла",J43),SEARCH("]",CELL("имяфайла",J43))+1,20),'Базис, экономия'!$B$3:$B$28,),MONTH(J44)),2)</f>
        <v>736.93</v>
      </c>
      <c r="O44" s="90">
        <f t="shared" ca="1" si="5"/>
        <v>23849.15</v>
      </c>
    </row>
    <row r="45" spans="1:18" x14ac:dyDescent="0.25">
      <c r="A45" s="86">
        <f t="shared" ca="1" si="0"/>
        <v>44347</v>
      </c>
      <c r="B45" s="87">
        <f ca="1">ROUND(FV('[1]Базис, экономия'!$W$3,1+INT(YEARFRAC('[1]Базис, экономия'!$BO$2,A45)/0.5),0,-'[1]Базис, экономия'!$T$3,0)*INDEX('[1]Базис, экономия'!$BO$3:$BZ$28,MATCH(MID(CELL("имяфайла",A44),SEARCH("]",CELL("имяфайла",A44))+1,20),'[1]Базис, экономия'!$B$3:$B$28,),MONTH(A45)),2)</f>
        <v>0</v>
      </c>
      <c r="C45" s="88">
        <f t="shared" ca="1" si="3"/>
        <v>1037925.4899999999</v>
      </c>
      <c r="J45" s="86">
        <f t="shared" ca="1" si="1"/>
        <v>44347</v>
      </c>
      <c r="K45" s="87">
        <f ca="1">ROUND(FV('Базис, экономия'!$M$3,1+INT(YEARFRAC('Базис, экономия'!$BB$2,J45)/0.5),0,-'Базис, экономия'!$K$3,0)*INDEX('Базис, экономия'!$BB$3:$BM$28,MATCH(MID(CELL("имяфайла",J44),SEARCH("]",CELL("имяфайла",J44))+1,20),'Базис, экономия'!$B$3:$B$28,),MONTH(J45)),2)</f>
        <v>0</v>
      </c>
      <c r="L45" s="89">
        <f t="shared" ca="1" si="4"/>
        <v>1037925.4899999999</v>
      </c>
      <c r="M45" s="86">
        <f t="shared" ca="1" si="2"/>
        <v>44165</v>
      </c>
      <c r="N45" s="87">
        <f ca="1">ROUND(FV('Базис, экономия'!$M$3,1+INT(YEARFRAC('Базис, экономия'!$BB$2,J45)/0.5),0,-'Базис, экономия'!$L$3,0)*INDEX('Базис, экономия'!$AP$3:$BA$28,MATCH(MID(CELL("имяфайла",J44),SEARCH("]",CELL("имяфайла",J44))+1,20),'Базис, экономия'!$B$3:$B$28,),MONTH(J45)),2)</f>
        <v>1214.72</v>
      </c>
      <c r="O45" s="90">
        <f t="shared" ca="1" si="5"/>
        <v>25063.870000000003</v>
      </c>
    </row>
    <row r="46" spans="1:18" x14ac:dyDescent="0.25">
      <c r="A46" s="86">
        <f t="shared" ca="1" si="0"/>
        <v>44377</v>
      </c>
      <c r="B46" s="87">
        <f ca="1">ROUND(FV('[1]Базис, экономия'!$W$3,1+INT(YEARFRAC('[1]Базис, экономия'!$BO$2,A46)/0.5),0,-'[1]Базис, экономия'!$T$3,0)*INDEX('[1]Базис, экономия'!$BO$3:$BZ$28,MATCH(MID(CELL("имяфайла",A45),SEARCH("]",CELL("имяфайла",A45))+1,20),'[1]Базис, экономия'!$B$3:$B$28,),MONTH(A46)),2)</f>
        <v>0</v>
      </c>
      <c r="C46" s="88">
        <f t="shared" ca="1" si="3"/>
        <v>1037925.4899999999</v>
      </c>
      <c r="J46" s="86">
        <f t="shared" ca="1" si="1"/>
        <v>44377</v>
      </c>
      <c r="K46" s="87">
        <f ca="1">ROUND(FV('Базис, экономия'!$M$3,1+INT(YEARFRAC('Базис, экономия'!$BB$2,J46)/0.5),0,-'Базис, экономия'!$K$3,0)*INDEX('Базис, экономия'!$BB$3:$BM$28,MATCH(MID(CELL("имяфайла",J45),SEARCH("]",CELL("имяфайла",J45))+1,20),'Базис, экономия'!$B$3:$B$28,),MONTH(J46)),2)</f>
        <v>0</v>
      </c>
      <c r="L46" s="89">
        <f t="shared" ca="1" si="4"/>
        <v>1037925.4899999999</v>
      </c>
      <c r="M46" s="86">
        <f t="shared" ca="1" si="2"/>
        <v>44196</v>
      </c>
      <c r="N46" s="87">
        <f ca="1">ROUND(FV('Базис, экономия'!$M$3,1+INT(YEARFRAC('Базис, экономия'!$BB$2,J46)/0.5),0,-'Базис, экономия'!$L$3,0)*INDEX('Базис, экономия'!$AP$3:$BA$28,MATCH(MID(CELL("имяфайла",J45),SEARCH("]",CELL("имяфайла",J45))+1,20),'Базис, экономия'!$B$3:$B$28,),MONTH(J46)),2)</f>
        <v>1202.58</v>
      </c>
      <c r="O46" s="90">
        <f t="shared" ca="1" si="5"/>
        <v>26266.450000000004</v>
      </c>
      <c r="R46" s="100"/>
    </row>
    <row r="47" spans="1:18" x14ac:dyDescent="0.25">
      <c r="A47" s="86">
        <f t="shared" ca="1" si="0"/>
        <v>44408</v>
      </c>
      <c r="B47" s="87">
        <f ca="1">ROUND(FV('[1]Базис, экономия'!$W$3,1+INT(YEARFRAC('[1]Базис, экономия'!$BO$2,A47)/0.5),0,-'[1]Базис, экономия'!$T$3,0)*INDEX('[1]Базис, экономия'!$BO$3:$BZ$28,MATCH(MID(CELL("имяфайла",A46),SEARCH("]",CELL("имяфайла",A46))+1,20),'[1]Базис, экономия'!$B$3:$B$28,),MONTH(A47)),2)</f>
        <v>0</v>
      </c>
      <c r="C47" s="88">
        <f t="shared" ca="1" si="3"/>
        <v>1037925.4899999999</v>
      </c>
      <c r="J47" s="86">
        <f t="shared" ca="1" si="1"/>
        <v>44408</v>
      </c>
      <c r="K47" s="87">
        <f ca="1">ROUND(FV('Базис, экономия'!$M$3,1+INT(YEARFRAC('Базис, экономия'!$BB$2,J47)/0.5),0,-'Базис, экономия'!$K$3,0)*INDEX('Базис, экономия'!$BB$3:$BM$28,MATCH(MID(CELL("имяфайла",J46),SEARCH("]",CELL("имяфайла",J46))+1,20),'Базис, экономия'!$B$3:$B$28,),MONTH(J47)),2)</f>
        <v>0</v>
      </c>
      <c r="L47" s="89">
        <f t="shared" ca="1" si="4"/>
        <v>1037925.4899999999</v>
      </c>
      <c r="M47" s="86">
        <f t="shared" ca="1" si="2"/>
        <v>44227</v>
      </c>
      <c r="N47" s="87">
        <f ca="1">ROUND(FV('Базис, экономия'!$M$3,1+INT(YEARFRAC('Базис, экономия'!$BB$2,J47)/0.5),0,-'Базис, экономия'!$L$3,0)*INDEX('Базис, экономия'!$AP$3:$BA$28,MATCH(MID(CELL("имяфайла",J46),SEARCH("]",CELL("имяфайла",J46))+1,20),'Базис, экономия'!$B$3:$B$28,),MONTH(J47)),2)</f>
        <v>1159.25</v>
      </c>
      <c r="O47" s="90">
        <f t="shared" ca="1" si="5"/>
        <v>27425.700000000004</v>
      </c>
    </row>
    <row r="48" spans="1:18" x14ac:dyDescent="0.25">
      <c r="A48" s="86">
        <f t="shared" ca="1" si="0"/>
        <v>44439</v>
      </c>
      <c r="B48" s="87">
        <f ca="1">ROUND(FV('[1]Базис, экономия'!$W$3,1+INT(YEARFRAC('[1]Базис, экономия'!$BO$2,A48)/0.5),0,-'[1]Базис, экономия'!$T$3,0)*INDEX('[1]Базис, экономия'!$BO$3:$BZ$28,MATCH(MID(CELL("имяфайла",A47),SEARCH("]",CELL("имяфайла",A47))+1,20),'[1]Базис, экономия'!$B$3:$B$28,),MONTH(A48)),2)</f>
        <v>0</v>
      </c>
      <c r="C48" s="88">
        <f t="shared" ca="1" si="3"/>
        <v>1037925.4899999999</v>
      </c>
      <c r="J48" s="86">
        <f t="shared" ca="1" si="1"/>
        <v>44439</v>
      </c>
      <c r="K48" s="87">
        <f ca="1">ROUND(FV('Базис, экономия'!$M$3,1+INT(YEARFRAC('Базис, экономия'!$BB$2,J48)/0.5),0,-'Базис, экономия'!$K$3,0)*INDEX('Базис, экономия'!$BB$3:$BM$28,MATCH(MID(CELL("имяфайла",J47),SEARCH("]",CELL("имяфайла",J47))+1,20),'Базис, экономия'!$B$3:$B$28,),MONTH(J48)),2)</f>
        <v>0</v>
      </c>
      <c r="L48" s="89">
        <f t="shared" ca="1" si="4"/>
        <v>1037925.4899999999</v>
      </c>
      <c r="M48" s="86">
        <f t="shared" ca="1" si="2"/>
        <v>44255</v>
      </c>
      <c r="N48" s="87">
        <f ca="1">ROUND(FV('Базис, экономия'!$M$3,1+INT(YEARFRAC('Базис, экономия'!$BB$2,J48)/0.5),0,-'Базис, экономия'!$L$3,0)*INDEX('Базис, экономия'!$AP$3:$BA$28,MATCH(MID(CELL("имяфайла",J47),SEARCH("]",CELL("имяфайла",J47))+1,20),'Базис, экономия'!$B$3:$B$28,),MONTH(J48)),2)</f>
        <v>1035.04</v>
      </c>
      <c r="O48" s="90">
        <f t="shared" ca="1" si="5"/>
        <v>28460.740000000005</v>
      </c>
    </row>
    <row r="49" spans="1:15" x14ac:dyDescent="0.25">
      <c r="A49" s="86">
        <f t="shared" ca="1" si="0"/>
        <v>44469</v>
      </c>
      <c r="B49" s="87">
        <f ca="1">ROUND(FV('[1]Базис, экономия'!$W$3,1+INT(YEARFRAC('[1]Базис, экономия'!$BO$2,A49)/0.5),0,-'[1]Базис, экономия'!$T$3,0)*INDEX('[1]Базис, экономия'!$BO$3:$BZ$28,MATCH(MID(CELL("имяфайла",A48),SEARCH("]",CELL("имяфайла",A48))+1,20),'[1]Базис, экономия'!$B$3:$B$28,),MONTH(A49)),2)</f>
        <v>23071.26</v>
      </c>
      <c r="C49" s="88">
        <f t="shared" ca="1" si="3"/>
        <v>1060996.7499999998</v>
      </c>
      <c r="J49" s="86">
        <f t="shared" ca="1" si="1"/>
        <v>44469</v>
      </c>
      <c r="K49" s="87">
        <f ca="1">ROUND(FV('Базис, экономия'!$M$3,1+INT(YEARFRAC('Базис, экономия'!$BB$2,J49)/0.5),0,-'Базис, экономия'!$K$3,0)*INDEX('Базис, экономия'!$BB$3:$BM$28,MATCH(MID(CELL("имяфайла",J48),SEARCH("]",CELL("имяфайла",J48))+1,20),'Базис, экономия'!$B$3:$B$28,),MONTH(J49)),2)</f>
        <v>23071.26</v>
      </c>
      <c r="L49" s="89">
        <f t="shared" ca="1" si="4"/>
        <v>1060996.7499999998</v>
      </c>
      <c r="M49" s="86">
        <f t="shared" ca="1" si="2"/>
        <v>44286</v>
      </c>
      <c r="N49" s="87">
        <f ca="1">ROUND(FV('Базис, экономия'!$M$3,1+INT(YEARFRAC('Базис, экономия'!$BB$2,J49)/0.5),0,-'Базис, экономия'!$L$3,0)*INDEX('Базис, экономия'!$AP$3:$BA$28,MATCH(MID(CELL("имяфайла",J48),SEARCH("]",CELL("имяфайла",J48))+1,20),'Базис, экономия'!$B$3:$B$28,),MONTH(J49)),2)</f>
        <v>621.03</v>
      </c>
      <c r="O49" s="90">
        <f t="shared" ca="1" si="5"/>
        <v>29081.770000000004</v>
      </c>
    </row>
    <row r="50" spans="1:15" x14ac:dyDescent="0.25">
      <c r="A50" s="86">
        <f t="shared" ca="1" si="0"/>
        <v>44500</v>
      </c>
      <c r="B50" s="87">
        <f ca="1">ROUND(FV('[1]Базис, экономия'!$W$3,1+INT(YEARFRAC('[1]Базис, экономия'!$BO$2,A50)/0.5),0,-'[1]Базис, экономия'!$T$3,0)*INDEX('[1]Базис, экономия'!$BO$3:$BZ$28,MATCH(MID(CELL("имяфайла",A49),SEARCH("]",CELL("имяфайла",A49))+1,20),'[1]Базис, экономия'!$B$3:$B$28,),MONTH(A50)),2)</f>
        <v>34606.9</v>
      </c>
      <c r="C50" s="88">
        <f t="shared" ca="1" si="3"/>
        <v>1095603.6499999997</v>
      </c>
      <c r="J50" s="86">
        <f t="shared" ca="1" si="1"/>
        <v>44500</v>
      </c>
      <c r="K50" s="87">
        <f ca="1">ROUND(FV('Базис, экономия'!$M$3,1+INT(YEARFRAC('Базис, экономия'!$BB$2,J50)/0.5),0,-'Базис, экономия'!$K$3,0)*INDEX('Базис, экономия'!$BB$3:$BM$28,MATCH(MID(CELL("имяфайла",J49),SEARCH("]",CELL("имяфайла",J49))+1,20),'Базис, экономия'!$B$3:$B$28,),MONTH(J50)),2)</f>
        <v>34606.9</v>
      </c>
      <c r="L50" s="89">
        <f t="shared" ca="1" si="4"/>
        <v>1095603.6499999997</v>
      </c>
      <c r="M50" s="86">
        <f t="shared" ca="1" si="2"/>
        <v>44316</v>
      </c>
      <c r="N50" s="87">
        <f ca="1">ROUND(FV('Базис, экономия'!$M$3,1+INT(YEARFRAC('Базис, экономия'!$BB$2,J50)/0.5),0,-'Базис, экономия'!$L$3,0)*INDEX('Базис, экономия'!$AP$3:$BA$28,MATCH(MID(CELL("имяфайла",J49),SEARCH("]",CELL("имяфайла",J49))+1,20),'Базис, экономия'!$B$3:$B$28,),MONTH(J50)),2)</f>
        <v>414.02</v>
      </c>
      <c r="O50" s="90">
        <f t="shared" ca="1" si="5"/>
        <v>29495.790000000005</v>
      </c>
    </row>
    <row r="51" spans="1:15" x14ac:dyDescent="0.25">
      <c r="A51" s="86">
        <f t="shared" ca="1" si="0"/>
        <v>44530</v>
      </c>
      <c r="B51" s="87">
        <f ca="1">ROUND(FV('[1]Базис, экономия'!$W$3,1+INT(YEARFRAC('[1]Базис, экономия'!$BO$2,A51)/0.5),0,-'[1]Базис, экономия'!$T$3,0)*INDEX('[1]Базис, экономия'!$BO$3:$BZ$28,MATCH(MID(CELL("имяфайла",A50),SEARCH("]",CELL("имяфайла",A50))+1,20),'[1]Базис, экономия'!$B$3:$B$28,),MONTH(A51)),2)</f>
        <v>36467.480000000003</v>
      </c>
      <c r="C51" s="88">
        <f t="shared" ca="1" si="3"/>
        <v>1132071.1299999997</v>
      </c>
      <c r="J51" s="86">
        <f t="shared" ca="1" si="1"/>
        <v>44530</v>
      </c>
      <c r="K51" s="87">
        <f ca="1">ROUND(FV('Базис, экономия'!$M$3,1+INT(YEARFRAC('Базис, экономия'!$BB$2,J51)/0.5),0,-'Базис, экономия'!$K$3,0)*INDEX('Базис, экономия'!$BB$3:$BM$28,MATCH(MID(CELL("имяфайла",J50),SEARCH("]",CELL("имяфайла",J50))+1,20),'Базис, экономия'!$B$3:$B$28,),MONTH(J51)),2)</f>
        <v>36467.480000000003</v>
      </c>
      <c r="L51" s="89">
        <f t="shared" ca="1" si="4"/>
        <v>1132071.1299999997</v>
      </c>
      <c r="M51" s="86">
        <f t="shared" ca="1" si="2"/>
        <v>44347</v>
      </c>
      <c r="N51" s="87">
        <f ca="1">ROUND(FV('Базис, экономия'!$M$3,1+INT(YEARFRAC('Базис, экономия'!$BB$2,J51)/0.5),0,-'Базис, экономия'!$L$3,0)*INDEX('Базис, экономия'!$AP$3:$BA$28,MATCH(MID(CELL("имяфайла",J50),SEARCH("]",CELL("имяфайла",J50))+1,20),'Базис, экономия'!$B$3:$B$28,),MONTH(J51)),2)</f>
        <v>207.01</v>
      </c>
      <c r="O51" s="90">
        <f t="shared" ca="1" si="5"/>
        <v>29702.800000000003</v>
      </c>
    </row>
    <row r="52" spans="1:15" x14ac:dyDescent="0.25">
      <c r="A52" s="86">
        <f t="shared" ca="1" si="0"/>
        <v>44561</v>
      </c>
      <c r="B52" s="87">
        <f ca="1">ROUND(FV('[1]Базис, экономия'!$W$3,1+INT(YEARFRAC('[1]Базис, экономия'!$BO$2,A52)/0.5),0,-'[1]Базис, экономия'!$T$3,0)*INDEX('[1]Базис, экономия'!$BO$3:$BZ$28,MATCH(MID(CELL("имяфайла",A51),SEARCH("]",CELL("имяфайла",A51))+1,20),'[1]Базис, экономия'!$B$3:$B$28,),MONTH(A52)),2)</f>
        <v>28004.05</v>
      </c>
      <c r="C52" s="88">
        <f t="shared" ca="1" si="3"/>
        <v>1160075.1799999997</v>
      </c>
      <c r="J52" s="86">
        <f t="shared" ca="1" si="1"/>
        <v>44561</v>
      </c>
      <c r="K52" s="87">
        <f ca="1">ROUND(FV('Базис, экономия'!$M$3,1+INT(YEARFRAC('Базис, экономия'!$BB$2,J52)/0.5),0,-'Базис, экономия'!$K$3,0)*INDEX('Базис, экономия'!$BB$3:$BM$28,MATCH(MID(CELL("имяфайла",J51),SEARCH("]",CELL("имяфайла",J51))+1,20),'Базис, экономия'!$B$3:$B$28,),MONTH(J52)),2)</f>
        <v>28004.05</v>
      </c>
      <c r="L52" s="89">
        <f t="shared" ca="1" si="4"/>
        <v>1160075.1799999997</v>
      </c>
      <c r="M52" s="86">
        <f t="shared" ca="1" si="2"/>
        <v>44377</v>
      </c>
      <c r="N52" s="87">
        <f ca="1">ROUND(FV('Базис, экономия'!$M$3,1+INT(YEARFRAC('Базис, экономия'!$BB$2,J52)/0.5),0,-'Базис, экономия'!$L$3,0)*INDEX('Базис, экономия'!$AP$3:$BA$28,MATCH(MID(CELL("имяфайла",J51),SEARCH("]",CELL("имяфайла",J51))+1,20),'Базис, экономия'!$B$3:$B$28,),MONTH(J52)),2)</f>
        <v>296.33</v>
      </c>
      <c r="O52" s="90">
        <f t="shared" ca="1" si="5"/>
        <v>29999.130000000005</v>
      </c>
    </row>
    <row r="53" spans="1:15" x14ac:dyDescent="0.25">
      <c r="A53" s="86">
        <f t="shared" ca="1" si="0"/>
        <v>44592</v>
      </c>
      <c r="B53" s="87">
        <f ca="1">ROUND(FV('[1]Базис, экономия'!$W$3,1+INT(YEARFRAC('[1]Базис, экономия'!$BO$2,A53)/0.5),0,-'[1]Базис, экономия'!$T$3,0)*INDEX('[1]Базис, экономия'!$BO$3:$BZ$28,MATCH(MID(CELL("имяфайла",A52),SEARCH("]",CELL("имяфайла",A52))+1,20),'[1]Базис, экономия'!$B$3:$B$28,),MONTH(A53)),2)</f>
        <v>80169.2</v>
      </c>
      <c r="C53" s="88">
        <f t="shared" ca="1" si="3"/>
        <v>1240244.3799999997</v>
      </c>
      <c r="J53" s="86">
        <f t="shared" ca="1" si="1"/>
        <v>44592</v>
      </c>
      <c r="K53" s="87">
        <f ca="1">ROUND(FV('Базис, экономия'!$M$3,1+INT(YEARFRAC('Базис, экономия'!$BB$2,J53)/0.5),0,-'Базис, экономия'!$K$3,0)*INDEX('Базис, экономия'!$BB$3:$BM$28,MATCH(MID(CELL("имяфайла",J52),SEARCH("]",CELL("имяфайла",J52))+1,20),'Базис, экономия'!$B$3:$B$28,),MONTH(J53)),2)</f>
        <v>80169.2</v>
      </c>
      <c r="L53" s="89">
        <f t="shared" ca="1" si="4"/>
        <v>1240244.3799999997</v>
      </c>
      <c r="M53" s="86">
        <f t="shared" ca="1" si="2"/>
        <v>44408</v>
      </c>
      <c r="N53" s="87">
        <f ca="1">ROUND(FV('Базис, экономия'!$M$3,1+INT(YEARFRAC('Базис, экономия'!$BB$2,J53)/0.5),0,-'Базис, экономия'!$L$3,0)*INDEX('Базис, экономия'!$AP$3:$BA$28,MATCH(MID(CELL("имяфайла",J52),SEARCH("]",CELL("имяфайла",J52))+1,20),'Базис, экономия'!$B$3:$B$28,),MONTH(J53)),2)</f>
        <v>635</v>
      </c>
      <c r="O53" s="90">
        <f t="shared" ca="1" si="5"/>
        <v>30634.130000000005</v>
      </c>
    </row>
    <row r="54" spans="1:15" x14ac:dyDescent="0.25">
      <c r="A54" s="86">
        <f t="shared" ca="1" si="0"/>
        <v>44620</v>
      </c>
      <c r="B54" s="87">
        <f ca="1">ROUND(FV('[1]Базис, экономия'!$W$3,1+INT(YEARFRAC('[1]Базис, экономия'!$BO$2,A54)/0.5),0,-'[1]Базис, экономия'!$T$3,0)*INDEX('[1]Базис, экономия'!$BO$3:$BZ$28,MATCH(MID(CELL("имяфайла",A53),SEARCH("]",CELL("имяфайла",A53))+1,20),'[1]Базис, экономия'!$B$3:$B$28,),MONTH(A54)),2)</f>
        <v>39647.040000000001</v>
      </c>
      <c r="C54" s="88">
        <f t="shared" ca="1" si="3"/>
        <v>1279891.4199999997</v>
      </c>
      <c r="J54" s="86">
        <f t="shared" ca="1" si="1"/>
        <v>44620</v>
      </c>
      <c r="K54" s="87">
        <f ca="1">ROUND(FV('Базис, экономия'!$M$3,1+INT(YEARFRAC('Базис, экономия'!$BB$2,J54)/0.5),0,-'Базис, экономия'!$K$3,0)*INDEX('Базис, экономия'!$BB$3:$BM$28,MATCH(MID(CELL("имяфайла",J53),SEARCH("]",CELL("имяфайла",J53))+1,20),'Базис, экономия'!$B$3:$B$28,),MONTH(J54)),2)</f>
        <v>39647.040000000001</v>
      </c>
      <c r="L54" s="89">
        <f t="shared" ca="1" si="4"/>
        <v>1279891.4199999997</v>
      </c>
      <c r="M54" s="86">
        <f t="shared" ca="1" si="2"/>
        <v>44439</v>
      </c>
      <c r="N54" s="87">
        <f ca="1">ROUND(FV('Базис, экономия'!$M$3,1+INT(YEARFRAC('Базис, экономия'!$BB$2,J54)/0.5),0,-'Базис, экономия'!$L$3,0)*INDEX('Базис, экономия'!$AP$3:$BA$28,MATCH(MID(CELL("имяфайла",J53),SEARCH("]",CELL("имяфайла",J53))+1,20),'Базис, экономия'!$B$3:$B$28,),MONTH(J54)),2)</f>
        <v>304.8</v>
      </c>
      <c r="O54" s="90">
        <f t="shared" ca="1" si="5"/>
        <v>30938.930000000004</v>
      </c>
    </row>
    <row r="55" spans="1:15" x14ac:dyDescent="0.25">
      <c r="A55" s="86">
        <f t="shared" ca="1" si="0"/>
        <v>44651</v>
      </c>
      <c r="B55" s="87">
        <f ca="1">ROUND(FV('[1]Базис, экономия'!$W$3,1+INT(YEARFRAC('[1]Базис, экономия'!$BO$2,A55)/0.5),0,-'[1]Базис, экономия'!$T$3,0)*INDEX('[1]Базис, экономия'!$BO$3:$BZ$28,MATCH(MID(CELL("имяфайла",A54),SEARCH("]",CELL("имяфайла",A54))+1,20),'[1]Базис, экономия'!$B$3:$B$28,),MONTH(A55)),2)</f>
        <v>41188.019999999997</v>
      </c>
      <c r="C55" s="88">
        <f t="shared" ca="1" si="3"/>
        <v>1321079.4399999997</v>
      </c>
      <c r="J55" s="86">
        <f t="shared" ca="1" si="1"/>
        <v>44651</v>
      </c>
      <c r="K55" s="87">
        <f ca="1">ROUND(FV('Базис, экономия'!$M$3,1+INT(YEARFRAC('Базис, экономия'!$BB$2,J55)/0.5),0,-'Базис, экономия'!$K$3,0)*INDEX('Базис, экономия'!$BB$3:$BM$28,MATCH(MID(CELL("имяфайла",J54),SEARCH("]",CELL("имяфайла",J54))+1,20),'Базис, экономия'!$B$3:$B$28,),MONTH(J55)),2)</f>
        <v>41188.019999999997</v>
      </c>
      <c r="L55" s="89">
        <f t="shared" ca="1" si="4"/>
        <v>1321079.4399999997</v>
      </c>
      <c r="M55" s="86">
        <f t="shared" ca="1" si="2"/>
        <v>44469</v>
      </c>
      <c r="N55" s="87">
        <f ca="1">ROUND(FV('Базис, экономия'!$M$3,1+INT(YEARFRAC('Базис, экономия'!$BB$2,J55)/0.5),0,-'Базис, экономия'!$L$3,0)*INDEX('Базис, экономия'!$AP$3:$BA$28,MATCH(MID(CELL("имяфайла",J54),SEARCH("]",CELL("имяфайла",J54))+1,20),'Базис, экономия'!$B$3:$B$28,),MONTH(J55)),2)</f>
        <v>114.3</v>
      </c>
      <c r="O55" s="90">
        <f t="shared" ca="1" si="5"/>
        <v>31053.230000000003</v>
      </c>
    </row>
    <row r="56" spans="1:15" x14ac:dyDescent="0.25">
      <c r="A56" s="86">
        <f t="shared" ca="1" si="0"/>
        <v>44681</v>
      </c>
      <c r="B56" s="87">
        <f ca="1">ROUND(FV('[1]Базис, экономия'!$W$3,1+INT(YEARFRAC('[1]Базис, экономия'!$BO$2,A56)/0.5),0,-'[1]Базис, экономия'!$T$3,0)*INDEX('[1]Базис, экономия'!$BO$3:$BZ$28,MATCH(MID(CELL("имяфайла",A55),SEARCH("]",CELL("имяфайла",A55))+1,20),'[1]Базис, экономия'!$B$3:$B$28,),MONTH(A56)),2)</f>
        <v>19975.71</v>
      </c>
      <c r="C56" s="88">
        <f t="shared" ca="1" si="3"/>
        <v>1341055.1499999997</v>
      </c>
      <c r="J56" s="86">
        <f t="shared" ca="1" si="1"/>
        <v>44681</v>
      </c>
      <c r="K56" s="87">
        <f ca="1">ROUND(FV('Базис, экономия'!$M$3,1+INT(YEARFRAC('Базис, экономия'!$BB$2,J56)/0.5),0,-'Базис, экономия'!$K$3,0)*INDEX('Базис, экономия'!$BB$3:$BM$28,MATCH(MID(CELL("имяфайла",J55),SEARCH("]",CELL("имяфайла",J55))+1,20),'Базис, экономия'!$B$3:$B$28,),MONTH(J56)),2)</f>
        <v>19975.71</v>
      </c>
      <c r="L56" s="89">
        <f t="shared" ca="1" si="4"/>
        <v>1341055.1499999997</v>
      </c>
      <c r="M56" s="86">
        <f t="shared" ca="1" si="2"/>
        <v>44500</v>
      </c>
      <c r="N56" s="87">
        <f ca="1">ROUND(FV('Базис, экономия'!$M$3,1+INT(YEARFRAC('Базис, экономия'!$BB$2,J56)/0.5),0,-'Базис, экономия'!$L$3,0)*INDEX('Базис, экономия'!$AP$3:$BA$28,MATCH(MID(CELL("имяфайла",J55),SEARCH("]",CELL("имяфайла",J55))+1,20),'Базис, экономия'!$B$3:$B$28,),MONTH(J56)),2)</f>
        <v>770.47</v>
      </c>
      <c r="O56" s="90">
        <f t="shared" ca="1" si="5"/>
        <v>31823.700000000004</v>
      </c>
    </row>
    <row r="57" spans="1:15" x14ac:dyDescent="0.25">
      <c r="A57" s="86">
        <f t="shared" ca="1" si="0"/>
        <v>44712</v>
      </c>
      <c r="B57" s="87">
        <f ca="1">ROUND(FV('[1]Базис, экономия'!$W$3,1+INT(YEARFRAC('[1]Базис, экономия'!$BO$2,A57)/0.5),0,-'[1]Базис, экономия'!$T$3,0)*INDEX('[1]Базис, экономия'!$BO$3:$BZ$28,MATCH(MID(CELL("имяфайла",A56),SEARCH("]",CELL("имяфайла",A56))+1,20),'[1]Базис, экономия'!$B$3:$B$28,),MONTH(A57)),2)</f>
        <v>0</v>
      </c>
      <c r="C57" s="88">
        <f t="shared" ca="1" si="3"/>
        <v>1341055.1499999997</v>
      </c>
      <c r="J57" s="86">
        <f t="shared" ca="1" si="1"/>
        <v>44712</v>
      </c>
      <c r="K57" s="87">
        <f ca="1">ROUND(FV('Базис, экономия'!$M$3,1+INT(YEARFRAC('Базис, экономия'!$BB$2,J57)/0.5),0,-'Базис, экономия'!$K$3,0)*INDEX('Базис, экономия'!$BB$3:$BM$28,MATCH(MID(CELL("имяфайла",J56),SEARCH("]",CELL("имяфайла",J56))+1,20),'Базис, экономия'!$B$3:$B$28,),MONTH(J57)),2)</f>
        <v>0</v>
      </c>
      <c r="L57" s="89">
        <f t="shared" ca="1" si="4"/>
        <v>1341055.1499999997</v>
      </c>
      <c r="M57" s="86">
        <f t="shared" ca="1" si="2"/>
        <v>44530</v>
      </c>
      <c r="N57" s="87">
        <f ca="1">ROUND(FV('Базис, экономия'!$M$3,1+INT(YEARFRAC('Базис, экономия'!$BB$2,J57)/0.5),0,-'Базис, экономия'!$L$3,0)*INDEX('Базис, экономия'!$AP$3:$BA$28,MATCH(MID(CELL("имяфайла",J56),SEARCH("]",CELL("имяфайла",J56))+1,20),'Базис, экономия'!$B$3:$B$28,),MONTH(J57)),2)</f>
        <v>1270</v>
      </c>
      <c r="O57" s="90">
        <f t="shared" ca="1" si="5"/>
        <v>33093.700000000004</v>
      </c>
    </row>
    <row r="58" spans="1:15" x14ac:dyDescent="0.25">
      <c r="A58" s="86">
        <f t="shared" ca="1" si="0"/>
        <v>44742</v>
      </c>
      <c r="B58" s="87">
        <f ca="1">ROUND(FV('[1]Базис, экономия'!$W$3,1+INT(YEARFRAC('[1]Базис, экономия'!$BO$2,A58)/0.5),0,-'[1]Базис, экономия'!$T$3,0)*INDEX('[1]Базис, экономия'!$BO$3:$BZ$28,MATCH(MID(CELL("имяфайла",A57),SEARCH("]",CELL("имяфайла",A57))+1,20),'[1]Базис, экономия'!$B$3:$B$28,),MONTH(A58)),2)</f>
        <v>0</v>
      </c>
      <c r="C58" s="88">
        <f t="shared" ca="1" si="3"/>
        <v>1341055.1499999997</v>
      </c>
      <c r="J58" s="86">
        <f t="shared" ca="1" si="1"/>
        <v>44742</v>
      </c>
      <c r="K58" s="87">
        <f ca="1">ROUND(FV('Базис, экономия'!$M$3,1+INT(YEARFRAC('Базис, экономия'!$BB$2,J58)/0.5),0,-'Базис, экономия'!$K$3,0)*INDEX('Базис, экономия'!$BB$3:$BM$28,MATCH(MID(CELL("имяфайла",J57),SEARCH("]",CELL("имяфайла",J57))+1,20),'Базис, экономия'!$B$3:$B$28,),MONTH(J58)),2)</f>
        <v>0</v>
      </c>
      <c r="L58" s="89">
        <f t="shared" ca="1" si="4"/>
        <v>1341055.1499999997</v>
      </c>
      <c r="M58" s="86">
        <f t="shared" ca="1" si="2"/>
        <v>44561</v>
      </c>
      <c r="N58" s="87">
        <f ca="1">ROUND(FV('Базис, экономия'!$M$3,1+INT(YEARFRAC('Базис, экономия'!$BB$2,J58)/0.5),0,-'Базис, экономия'!$L$3,0)*INDEX('Базис, экономия'!$AP$3:$BA$28,MATCH(MID(CELL("имяфайла",J57),SEARCH("]",CELL("имяфайла",J57))+1,20),'Базис, экономия'!$B$3:$B$28,),MONTH(J58)),2)</f>
        <v>1257.3</v>
      </c>
      <c r="O58" s="90">
        <f t="shared" ca="1" si="5"/>
        <v>34351.000000000007</v>
      </c>
    </row>
    <row r="59" spans="1:15" x14ac:dyDescent="0.25">
      <c r="A59" s="86">
        <f t="shared" ca="1" si="0"/>
        <v>44773</v>
      </c>
      <c r="B59" s="87">
        <f ca="1">ROUND(FV('[1]Базис, экономия'!$W$3,1+INT(YEARFRAC('[1]Базис, экономия'!$BO$2,A59)/0.5),0,-'[1]Базис, экономия'!$T$3,0)*INDEX('[1]Базис, экономия'!$BO$3:$BZ$28,MATCH(MID(CELL("имяфайла",A58),SEARCH("]",CELL("имяфайла",A58))+1,20),'[1]Базис, экономия'!$B$3:$B$28,),MONTH(A59)),2)</f>
        <v>0</v>
      </c>
      <c r="C59" s="88">
        <f t="shared" ca="1" si="3"/>
        <v>1341055.1499999997</v>
      </c>
      <c r="J59" s="86">
        <f t="shared" ca="1" si="1"/>
        <v>44773</v>
      </c>
      <c r="K59" s="87">
        <f ca="1">ROUND(FV('Базис, экономия'!$M$3,1+INT(YEARFRAC('Базис, экономия'!$BB$2,J59)/0.5),0,-'Базис, экономия'!$K$3,0)*INDEX('Базис, экономия'!$BB$3:$BM$28,MATCH(MID(CELL("имяфайла",J58),SEARCH("]",CELL("имяфайла",J58))+1,20),'Базис, экономия'!$B$3:$B$28,),MONTH(J59)),2)</f>
        <v>0</v>
      </c>
      <c r="L59" s="89">
        <f t="shared" ca="1" si="4"/>
        <v>1341055.1499999997</v>
      </c>
      <c r="M59" s="86">
        <f t="shared" ca="1" si="2"/>
        <v>44592</v>
      </c>
      <c r="N59" s="87">
        <f ca="1">ROUND(FV('Базис, экономия'!$M$3,1+INT(YEARFRAC('Базис, экономия'!$BB$2,J59)/0.5),0,-'Базис, экономия'!$L$3,0)*INDEX('Базис, экономия'!$AP$3:$BA$28,MATCH(MID(CELL("имяфайла",J58),SEARCH("]",CELL("имяфайла",J58))+1,20),'Базис, экономия'!$B$3:$B$28,),MONTH(J59)),2)</f>
        <v>1212</v>
      </c>
      <c r="O59" s="90">
        <f t="shared" ca="1" si="5"/>
        <v>35563.000000000007</v>
      </c>
    </row>
    <row r="60" spans="1:15" x14ac:dyDescent="0.25">
      <c r="A60" s="86">
        <f t="shared" ca="1" si="0"/>
        <v>44804</v>
      </c>
      <c r="B60" s="87">
        <f ca="1">ROUND(FV('[1]Базис, экономия'!$W$3,1+INT(YEARFRAC('[1]Базис, экономия'!$BO$2,A60)/0.5),0,-'[1]Базис, экономия'!$T$3,0)*INDEX('[1]Базис, экономия'!$BO$3:$BZ$28,MATCH(MID(CELL("имяфайла",A59),SEARCH("]",CELL("имяфайла",A59))+1,20),'[1]Базис, экономия'!$B$3:$B$28,),MONTH(A60)),2)</f>
        <v>0</v>
      </c>
      <c r="C60" s="88">
        <f t="shared" ca="1" si="3"/>
        <v>1341055.1499999997</v>
      </c>
      <c r="J60" s="86">
        <f t="shared" ca="1" si="1"/>
        <v>44804</v>
      </c>
      <c r="K60" s="87">
        <f ca="1">ROUND(FV('Базис, экономия'!$M$3,1+INT(YEARFRAC('Базис, экономия'!$BB$2,J60)/0.5),0,-'Базис, экономия'!$K$3,0)*INDEX('Базис, экономия'!$BB$3:$BM$28,MATCH(MID(CELL("имяфайла",J59),SEARCH("]",CELL("имяфайла",J59))+1,20),'Базис, экономия'!$B$3:$B$28,),MONTH(J60)),2)</f>
        <v>0</v>
      </c>
      <c r="L60" s="89">
        <f t="shared" ca="1" si="4"/>
        <v>1341055.1499999997</v>
      </c>
      <c r="M60" s="86">
        <f t="shared" ca="1" si="2"/>
        <v>44620</v>
      </c>
      <c r="N60" s="87">
        <f ca="1">ROUND(FV('Базис, экономия'!$M$3,1+INT(YEARFRAC('Базис, экономия'!$BB$2,J60)/0.5),0,-'Базис, экономия'!$L$3,0)*INDEX('Базис, экономия'!$AP$3:$BA$28,MATCH(MID(CELL("имяфайла",J59),SEARCH("]",CELL("имяфайла",J59))+1,20),'Базис, экономия'!$B$3:$B$28,),MONTH(J60)),2)</f>
        <v>1082.1500000000001</v>
      </c>
      <c r="O60" s="90">
        <f t="shared" ca="1" si="5"/>
        <v>36645.150000000009</v>
      </c>
    </row>
    <row r="61" spans="1:15" x14ac:dyDescent="0.25">
      <c r="A61" s="86">
        <f t="shared" ca="1" si="0"/>
        <v>44834</v>
      </c>
      <c r="B61" s="87">
        <f ca="1">ROUND(FV('[1]Базис, экономия'!$W$3,1+INT(YEARFRAC('[1]Базис, экономия'!$BO$2,A61)/0.5),0,-'[1]Базис, экономия'!$T$3,0)*INDEX('[1]Базис, экономия'!$BO$3:$BZ$28,MATCH(MID(CELL("имяфайла",A60),SEARCH("]",CELL("имяфайла",A60))+1,20),'[1]Базис, экономия'!$B$3:$B$28,),MONTH(A61)),2)</f>
        <v>24121.15</v>
      </c>
      <c r="C61" s="88">
        <f t="shared" ca="1" si="3"/>
        <v>1365176.2999999996</v>
      </c>
      <c r="J61" s="86">
        <f t="shared" ca="1" si="1"/>
        <v>44834</v>
      </c>
      <c r="K61" s="87">
        <f ca="1">ROUND(FV('Базис, экономия'!$M$3,1+INT(YEARFRAC('Базис, экономия'!$BB$2,J61)/0.5),0,-'Базис, экономия'!$K$3,0)*INDEX('Базис, экономия'!$BB$3:$BM$28,MATCH(MID(CELL("имяфайла",J60),SEARCH("]",CELL("имяфайла",J60))+1,20),'Базис, экономия'!$B$3:$B$28,),MONTH(J61)),2)</f>
        <v>24121.15</v>
      </c>
      <c r="L61" s="89">
        <f t="shared" ca="1" si="4"/>
        <v>1365176.2999999996</v>
      </c>
      <c r="M61" s="86">
        <f t="shared" ca="1" si="2"/>
        <v>44651</v>
      </c>
      <c r="N61" s="87">
        <f ca="1">ROUND(FV('Базис, экономия'!$M$3,1+INT(YEARFRAC('Базис, экономия'!$BB$2,J61)/0.5),0,-'Базис, экономия'!$L$3,0)*INDEX('Базис, экономия'!$AP$3:$BA$28,MATCH(MID(CELL("имяфайла",J60),SEARCH("]",CELL("имяфайла",J60))+1,20),'Базис, экономия'!$B$3:$B$28,),MONTH(J61)),2)</f>
        <v>649.29</v>
      </c>
      <c r="O61" s="90">
        <f t="shared" ca="1" si="5"/>
        <v>37294.44000000001</v>
      </c>
    </row>
    <row r="62" spans="1:15" x14ac:dyDescent="0.25">
      <c r="A62" s="86">
        <f t="shared" ca="1" si="0"/>
        <v>44865</v>
      </c>
      <c r="B62" s="87">
        <f ca="1">ROUND(FV('[1]Базис, экономия'!$W$3,1+INT(YEARFRAC('[1]Базис, экономия'!$BO$2,A62)/0.5),0,-'[1]Базис, экономия'!$T$3,0)*INDEX('[1]Базис, экономия'!$BO$3:$BZ$28,MATCH(MID(CELL("имяфайла",A61),SEARCH("]",CELL("имяфайла",A61))+1,20),'[1]Базис, экономия'!$B$3:$B$28,),MONTH(A62)),2)</f>
        <v>36181.730000000003</v>
      </c>
      <c r="C62" s="88">
        <f t="shared" ca="1" si="3"/>
        <v>1401358.0299999996</v>
      </c>
      <c r="J62" s="86">
        <f t="shared" ca="1" si="1"/>
        <v>44865</v>
      </c>
      <c r="K62" s="87">
        <f ca="1">ROUND(FV('Базис, экономия'!$M$3,1+INT(YEARFRAC('Базис, экономия'!$BB$2,J62)/0.5),0,-'Базис, экономия'!$K$3,0)*INDEX('Базис, экономия'!$BB$3:$BM$28,MATCH(MID(CELL("имяфайла",J61),SEARCH("]",CELL("имяфайла",J61))+1,20),'Базис, экономия'!$B$3:$B$28,),MONTH(J62)),2)</f>
        <v>36181.730000000003</v>
      </c>
      <c r="L62" s="89">
        <f t="shared" ca="1" si="4"/>
        <v>1401358.0299999996</v>
      </c>
      <c r="M62" s="86">
        <f t="shared" ca="1" si="2"/>
        <v>44681</v>
      </c>
      <c r="N62" s="87">
        <f ca="1">ROUND(FV('Базис, экономия'!$M$3,1+INT(YEARFRAC('Базис, экономия'!$BB$2,J62)/0.5),0,-'Базис, экономия'!$L$3,0)*INDEX('Базис, экономия'!$AP$3:$BA$28,MATCH(MID(CELL("имяфайла",J61),SEARCH("]",CELL("имяфайла",J61))+1,20),'Базис, экономия'!$B$3:$B$28,),MONTH(J62)),2)</f>
        <v>432.86</v>
      </c>
      <c r="O62" s="90">
        <f t="shared" ca="1" si="5"/>
        <v>37727.30000000001</v>
      </c>
    </row>
    <row r="63" spans="1:15" x14ac:dyDescent="0.25">
      <c r="A63" s="86">
        <f t="shared" ca="1" si="0"/>
        <v>44895</v>
      </c>
      <c r="B63" s="87">
        <f ca="1">ROUND(FV('[1]Базис, экономия'!$W$3,1+INT(YEARFRAC('[1]Базис, экономия'!$BO$2,A63)/0.5),0,-'[1]Базис, экономия'!$T$3,0)*INDEX('[1]Базис, экономия'!$BO$3:$BZ$28,MATCH(MID(CELL("имяфайла",A62),SEARCH("]",CELL("имяфайла",A62))+1,20),'[1]Базис, экономия'!$B$3:$B$28,),MONTH(A63)),2)</f>
        <v>38126.980000000003</v>
      </c>
      <c r="C63" s="88">
        <f t="shared" ca="1" si="3"/>
        <v>1439485.0099999995</v>
      </c>
      <c r="J63" s="86">
        <f t="shared" ca="1" si="1"/>
        <v>44895</v>
      </c>
      <c r="K63" s="87">
        <f ca="1">ROUND(FV('Базис, экономия'!$M$3,1+INT(YEARFRAC('Базис, экономия'!$BB$2,J63)/0.5),0,-'Базис, экономия'!$K$3,0)*INDEX('Базис, экономия'!$BB$3:$BM$28,MATCH(MID(CELL("имяфайла",J62),SEARCH("]",CELL("имяфайла",J62))+1,20),'Базис, экономия'!$B$3:$B$28,),MONTH(J63)),2)</f>
        <v>38126.980000000003</v>
      </c>
      <c r="L63" s="89">
        <f t="shared" ca="1" si="4"/>
        <v>1439485.0099999995</v>
      </c>
      <c r="M63" s="86">
        <f t="shared" ca="1" si="2"/>
        <v>44712</v>
      </c>
      <c r="N63" s="87">
        <f ca="1">ROUND(FV('Базис, экономия'!$M$3,1+INT(YEARFRAC('Базис, экономия'!$BB$2,J63)/0.5),0,-'Базис, экономия'!$L$3,0)*INDEX('Базис, экономия'!$AP$3:$BA$28,MATCH(MID(CELL("имяфайла",J62),SEARCH("]",CELL("имяфайла",J62))+1,20),'Базис, экономия'!$B$3:$B$28,),MONTH(J63)),2)</f>
        <v>216.43</v>
      </c>
      <c r="O63" s="90">
        <f t="shared" ca="1" si="5"/>
        <v>37943.73000000001</v>
      </c>
    </row>
    <row r="64" spans="1:15" x14ac:dyDescent="0.25">
      <c r="A64" s="86">
        <f t="shared" ca="1" si="0"/>
        <v>44926</v>
      </c>
      <c r="B64" s="87">
        <f ca="1">ROUND(FV('[1]Базис, экономия'!$W$3,1+INT(YEARFRAC('[1]Базис, экономия'!$BO$2,A64)/0.5),0,-'[1]Базис, экономия'!$T$3,0)*INDEX('[1]Базис, экономия'!$BO$3:$BZ$28,MATCH(MID(CELL("имяфайла",A63),SEARCH("]",CELL("имяфайла",A63))+1,20),'[1]Базис, экономия'!$B$3:$B$28,),MONTH(A64)),2)</f>
        <v>29278.41</v>
      </c>
      <c r="C64" s="88">
        <f t="shared" ca="1" si="3"/>
        <v>1468763.4199999995</v>
      </c>
      <c r="J64" s="86">
        <f t="shared" ca="1" si="1"/>
        <v>44926</v>
      </c>
      <c r="K64" s="87">
        <f ca="1">ROUND(FV('Базис, экономия'!$M$3,1+INT(YEARFRAC('Базис, экономия'!$BB$2,J64)/0.5),0,-'Базис, экономия'!$K$3,0)*INDEX('Базис, экономия'!$BB$3:$BM$28,MATCH(MID(CELL("имяфайла",J63),SEARCH("]",CELL("имяфайла",J63))+1,20),'Базис, экономия'!$B$3:$B$28,),MONTH(J64)),2)</f>
        <v>29278.41</v>
      </c>
      <c r="L64" s="89">
        <f t="shared" ca="1" si="4"/>
        <v>1468763.4199999995</v>
      </c>
      <c r="M64" s="86">
        <f t="shared" ca="1" si="2"/>
        <v>44742</v>
      </c>
      <c r="N64" s="87">
        <f ca="1">ROUND(FV('Базис, экономия'!$M$3,1+INT(YEARFRAC('Базис, экономия'!$BB$2,J64)/0.5),0,-'Базис, экономия'!$L$3,0)*INDEX('Базис, экономия'!$AP$3:$BA$28,MATCH(MID(CELL("имяфайла",J63),SEARCH("]",CELL("имяфайла",J63))+1,20),'Базис, экономия'!$B$3:$B$28,),MONTH(J64)),2)</f>
        <v>309.82</v>
      </c>
      <c r="O64" s="90">
        <f t="shared" ca="1" si="5"/>
        <v>38253.55000000001</v>
      </c>
    </row>
    <row r="65" spans="1:15" x14ac:dyDescent="0.25">
      <c r="A65" s="86">
        <f t="shared" ca="1" si="0"/>
        <v>44957</v>
      </c>
      <c r="B65" s="87">
        <f ca="1">ROUND(FV('[1]Базис, экономия'!$W$3,1+INT(YEARFRAC('[1]Базис, экономия'!$BO$2,A65)/0.5),0,-'[1]Базис, экономия'!$T$3,0)*INDEX('[1]Базис, экономия'!$BO$3:$BZ$28,MATCH(MID(CELL("имяфайла",A64),SEARCH("]",CELL("имяфайла",A64))+1,20),'[1]Базис, экономия'!$B$3:$B$28,),MONTH(A65)),2)</f>
        <v>83817.399999999994</v>
      </c>
      <c r="C65" s="88">
        <f t="shared" ca="1" si="3"/>
        <v>1552580.8199999994</v>
      </c>
      <c r="J65" s="86">
        <f t="shared" ca="1" si="1"/>
        <v>44957</v>
      </c>
      <c r="K65" s="87">
        <f ca="1">ROUND(FV('Базис, экономия'!$M$3,1+INT(YEARFRAC('Базис, экономия'!$BB$2,J65)/0.5),0,-'Базис, экономия'!$K$3,0)*INDEX('Базис, экономия'!$BB$3:$BM$28,MATCH(MID(CELL("имяфайла",J64),SEARCH("]",CELL("имяфайла",J64))+1,20),'Базис, экономия'!$B$3:$B$28,),MONTH(J65)),2)</f>
        <v>83817.399999999994</v>
      </c>
      <c r="L65" s="89">
        <f t="shared" ca="1" si="4"/>
        <v>1552580.8199999994</v>
      </c>
      <c r="M65" s="86">
        <f t="shared" ca="1" si="2"/>
        <v>44773</v>
      </c>
      <c r="N65" s="87">
        <f ca="1">ROUND(FV('Базис, экономия'!$M$3,1+INT(YEARFRAC('Базис, экономия'!$BB$2,J65)/0.5),0,-'Базис, экономия'!$L$3,0)*INDEX('Базис, экономия'!$AP$3:$BA$28,MATCH(MID(CELL("имяфайла",J64),SEARCH("]",CELL("имяфайла",J64))+1,20),'Базис, экономия'!$B$3:$B$28,),MONTH(J65)),2)</f>
        <v>663.9</v>
      </c>
      <c r="O65" s="90">
        <f t="shared" ca="1" si="5"/>
        <v>38917.450000000012</v>
      </c>
    </row>
    <row r="66" spans="1:15" x14ac:dyDescent="0.25">
      <c r="A66" s="86">
        <f t="shared" ca="1" si="0"/>
        <v>44985</v>
      </c>
      <c r="B66" s="87">
        <f ca="1">ROUND(FV('[1]Базис, экономия'!$W$3,1+INT(YEARFRAC('[1]Базис, экономия'!$BO$2,A66)/0.5),0,-'[1]Базис, экономия'!$T$3,0)*INDEX('[1]Базис, экономия'!$BO$3:$BZ$28,MATCH(MID(CELL("имяфайла",A65),SEARCH("]",CELL("имяфайла",A65))+1,20),'[1]Базис, экономия'!$B$3:$B$28,),MONTH(A66)),2)</f>
        <v>41451.22</v>
      </c>
      <c r="C66" s="88">
        <f t="shared" ca="1" si="3"/>
        <v>1594032.0399999993</v>
      </c>
      <c r="J66" s="86">
        <f t="shared" ca="1" si="1"/>
        <v>44985</v>
      </c>
      <c r="K66" s="87">
        <f ca="1">ROUND(FV('Базис, экономия'!$M$3,1+INT(YEARFRAC('Базис, экономия'!$BB$2,J66)/0.5),0,-'Базис, экономия'!$K$3,0)*INDEX('Базис, экономия'!$BB$3:$BM$28,MATCH(MID(CELL("имяфайла",J65),SEARCH("]",CELL("имяфайла",J65))+1,20),'Базис, экономия'!$B$3:$B$28,),MONTH(J66)),2)</f>
        <v>41451.22</v>
      </c>
      <c r="L66" s="89">
        <f t="shared" ca="1" si="4"/>
        <v>1594032.0399999993</v>
      </c>
      <c r="M66" s="86">
        <f t="shared" ca="1" si="2"/>
        <v>44804</v>
      </c>
      <c r="N66" s="87">
        <f ca="1">ROUND(FV('Базис, экономия'!$M$3,1+INT(YEARFRAC('Базис, экономия'!$BB$2,J66)/0.5),0,-'Базис, экономия'!$L$3,0)*INDEX('Базис, экономия'!$AP$3:$BA$28,MATCH(MID(CELL("имяфайла",J65),SEARCH("]",CELL("имяфайла",J65))+1,20),'Базис, экономия'!$B$3:$B$28,),MONTH(J66)),2)</f>
        <v>318.67</v>
      </c>
      <c r="O66" s="90">
        <f t="shared" ca="1" si="5"/>
        <v>39236.12000000001</v>
      </c>
    </row>
    <row r="67" spans="1:15" x14ac:dyDescent="0.25">
      <c r="A67" s="86">
        <f t="shared" ca="1" si="0"/>
        <v>45016</v>
      </c>
      <c r="B67" s="87">
        <f ca="1">ROUND(FV('[1]Базис, экономия'!$W$3,1+INT(YEARFRAC('[1]Базис, экономия'!$BO$2,A67)/0.5),0,-'[1]Базис, экономия'!$T$3,0)*INDEX('[1]Базис, экономия'!$BO$3:$BZ$28,MATCH(MID(CELL("имяфайла",A66),SEARCH("]",CELL("имяфайла",A66))+1,20),'[1]Базис, экономия'!$B$3:$B$28,),MONTH(A67)),2)</f>
        <v>43062.33</v>
      </c>
      <c r="C67" s="88">
        <f t="shared" ca="1" si="3"/>
        <v>1637094.3699999994</v>
      </c>
      <c r="J67" s="86">
        <f t="shared" ca="1" si="1"/>
        <v>45016</v>
      </c>
      <c r="K67" s="87">
        <f ca="1">ROUND(FV('Базис, экономия'!$M$3,1+INT(YEARFRAC('Базис, экономия'!$BB$2,J67)/0.5),0,-'Базис, экономия'!$K$3,0)*INDEX('Базис, экономия'!$BB$3:$BM$28,MATCH(MID(CELL("имяфайла",J66),SEARCH("]",CELL("имяфайла",J66))+1,20),'Базис, экономия'!$B$3:$B$28,),MONTH(J67)),2)</f>
        <v>43062.33</v>
      </c>
      <c r="L67" s="89">
        <f t="shared" ca="1" si="4"/>
        <v>1637094.3699999994</v>
      </c>
      <c r="M67" s="86">
        <f t="shared" ca="1" si="2"/>
        <v>44834</v>
      </c>
      <c r="N67" s="87">
        <f ca="1">ROUND(FV('Базис, экономия'!$M$3,1+INT(YEARFRAC('Базис, экономия'!$BB$2,J67)/0.5),0,-'Базис, экономия'!$L$3,0)*INDEX('Базис, экономия'!$AP$3:$BA$28,MATCH(MID(CELL("имяфайла",J66),SEARCH("]",CELL("имяфайла",J66))+1,20),'Базис, экономия'!$B$3:$B$28,),MONTH(J67)),2)</f>
        <v>119.5</v>
      </c>
      <c r="O67" s="90">
        <f t="shared" ca="1" si="5"/>
        <v>39355.62000000001</v>
      </c>
    </row>
    <row r="68" spans="1:15" x14ac:dyDescent="0.25">
      <c r="A68" s="86">
        <f t="shared" ca="1" si="0"/>
        <v>45046</v>
      </c>
      <c r="B68" s="87">
        <f ca="1">ROUND(FV('[1]Базис, экономия'!$W$3,1+INT(YEARFRAC('[1]Базис, экономия'!$BO$2,A68)/0.5),0,-'[1]Базис, экономия'!$T$3,0)*INDEX('[1]Базис, экономия'!$BO$3:$BZ$28,MATCH(MID(CELL("имяфайла",A67),SEARCH("]",CELL("имяфайла",A67))+1,20),'[1]Базис, экономия'!$B$3:$B$28,),MONTH(A68)),2)</f>
        <v>20884.73</v>
      </c>
      <c r="C68" s="88">
        <f t="shared" ca="1" si="3"/>
        <v>1657979.0999999994</v>
      </c>
      <c r="J68" s="86">
        <f t="shared" ca="1" si="1"/>
        <v>45046</v>
      </c>
      <c r="K68" s="87">
        <f ca="1">ROUND(FV('Базис, экономия'!$M$3,1+INT(YEARFRAC('Базис, экономия'!$BB$2,J68)/0.5),0,-'Базис, экономия'!$K$3,0)*INDEX('Базис, экономия'!$BB$3:$BM$28,MATCH(MID(CELL("имяфайла",J67),SEARCH("]",CELL("имяфайла",J67))+1,20),'Базис, экономия'!$B$3:$B$28,),MONTH(J68)),2)</f>
        <v>20884.73</v>
      </c>
      <c r="L68" s="89">
        <f t="shared" ca="1" si="4"/>
        <v>1657979.0999999994</v>
      </c>
      <c r="M68" s="86">
        <f t="shared" ca="1" si="2"/>
        <v>44865</v>
      </c>
      <c r="N68" s="87">
        <f ca="1">ROUND(FV('Базис, экономия'!$M$3,1+INT(YEARFRAC('Базис, экономия'!$BB$2,J68)/0.5),0,-'Базис, экономия'!$L$3,0)*INDEX('Базис, экономия'!$AP$3:$BA$28,MATCH(MID(CELL("имяфайла",J67),SEARCH("]",CELL("имяфайла",J67))+1,20),'Базис, экономия'!$B$3:$B$28,),MONTH(J68)),2)</f>
        <v>805.53</v>
      </c>
      <c r="O68" s="90">
        <f t="shared" ca="1" si="5"/>
        <v>40161.150000000009</v>
      </c>
    </row>
    <row r="69" spans="1:15" x14ac:dyDescent="0.25">
      <c r="A69" s="86">
        <f t="shared" ref="A69:A96" ca="1" si="6">EOMONTH(A68,1)</f>
        <v>45077</v>
      </c>
      <c r="B69" s="87">
        <f ca="1">ROUND(FV('[1]Базис, экономия'!$W$3,1+INT(YEARFRAC('[1]Базис, экономия'!$BO$2,A69)/0.5),0,-'[1]Базис, экономия'!$T$3,0)*INDEX('[1]Базис, экономия'!$BO$3:$BZ$28,MATCH(MID(CELL("имяфайла",A68),SEARCH("]",CELL("имяфайла",A68))+1,20),'[1]Базис, экономия'!$B$3:$B$28,),MONTH(A69)),2)</f>
        <v>0</v>
      </c>
      <c r="C69" s="88">
        <f t="shared" ca="1" si="3"/>
        <v>1657979.0999999994</v>
      </c>
      <c r="J69" s="86">
        <f t="shared" ref="J69:J96" ca="1" si="7">EOMONTH(J68,1)</f>
        <v>45077</v>
      </c>
      <c r="K69" s="87">
        <f ca="1">ROUND(FV('Базис, экономия'!$M$3,1+INT(YEARFRAC('Базис, экономия'!$BB$2,J69)/0.5),0,-'Базис, экономия'!$K$3,0)*INDEX('Базис, экономия'!$BB$3:$BM$28,MATCH(MID(CELL("имяфайла",J68),SEARCH("]",CELL("имяфайла",J68))+1,20),'Базис, экономия'!$B$3:$B$28,),MONTH(J69)),2)</f>
        <v>0</v>
      </c>
      <c r="L69" s="89">
        <f t="shared" ca="1" si="4"/>
        <v>1657979.0999999994</v>
      </c>
      <c r="M69" s="86">
        <f t="shared" ref="M69:M96" ca="1" si="8">EOMONTH(M68,1)</f>
        <v>44895</v>
      </c>
      <c r="N69" s="87">
        <f ca="1">ROUND(FV('Базис, экономия'!$M$3,1+INT(YEARFRAC('Базис, экономия'!$BB$2,J69)/0.5),0,-'Базис, экономия'!$L$3,0)*INDEX('Базис, экономия'!$AP$3:$BA$28,MATCH(MID(CELL("имяфайла",J68),SEARCH("]",CELL("имяфайла",J68))+1,20),'Базис, экономия'!$B$3:$B$28,),MONTH(J69)),2)</f>
        <v>1327.79</v>
      </c>
      <c r="O69" s="90">
        <f t="shared" ca="1" si="5"/>
        <v>41488.94000000001</v>
      </c>
    </row>
    <row r="70" spans="1:15" x14ac:dyDescent="0.25">
      <c r="A70" s="86">
        <f t="shared" ca="1" si="6"/>
        <v>45107</v>
      </c>
      <c r="B70" s="87">
        <f ca="1">ROUND(FV('[1]Базис, экономия'!$W$3,1+INT(YEARFRAC('[1]Базис, экономия'!$BO$2,A70)/0.5),0,-'[1]Базис, экономия'!$T$3,0)*INDEX('[1]Базис, экономия'!$BO$3:$BZ$28,MATCH(MID(CELL("имяфайла",A69),SEARCH("]",CELL("имяфайла",A69))+1,20),'[1]Базис, экономия'!$B$3:$B$28,),MONTH(A70)),2)</f>
        <v>0</v>
      </c>
      <c r="C70" s="88">
        <f t="shared" ca="1" si="3"/>
        <v>1657979.0999999994</v>
      </c>
      <c r="J70" s="86">
        <f t="shared" ca="1" si="7"/>
        <v>45107</v>
      </c>
      <c r="K70" s="87">
        <f ca="1">ROUND(FV('Базис, экономия'!$M$3,1+INT(YEARFRAC('Базис, экономия'!$BB$2,J70)/0.5),0,-'Базис, экономия'!$K$3,0)*INDEX('Базис, экономия'!$BB$3:$BM$28,MATCH(MID(CELL("имяфайла",J69),SEARCH("]",CELL("имяфайла",J69))+1,20),'Базис, экономия'!$B$3:$B$28,),MONTH(J70)),2)</f>
        <v>0</v>
      </c>
      <c r="L70" s="89">
        <f t="shared" ca="1" si="4"/>
        <v>1657979.0999999994</v>
      </c>
      <c r="M70" s="86">
        <f t="shared" ca="1" si="8"/>
        <v>44926</v>
      </c>
      <c r="N70" s="87">
        <f ca="1">ROUND(FV('Базис, экономия'!$M$3,1+INT(YEARFRAC('Базис, экономия'!$BB$2,J70)/0.5),0,-'Базис, экономия'!$L$3,0)*INDEX('Базис, экономия'!$AP$3:$BA$28,MATCH(MID(CELL("имяфайла",J69),SEARCH("]",CELL("имяфайла",J69))+1,20),'Базис, экономия'!$B$3:$B$28,),MONTH(J70)),2)</f>
        <v>1314.51</v>
      </c>
      <c r="O70" s="90">
        <f t="shared" ca="1" si="5"/>
        <v>42803.450000000012</v>
      </c>
    </row>
    <row r="71" spans="1:15" x14ac:dyDescent="0.25">
      <c r="A71" s="86">
        <f t="shared" ca="1" si="6"/>
        <v>45138</v>
      </c>
      <c r="B71" s="87">
        <f ca="1">ROUND(FV('[1]Базис, экономия'!$W$3,1+INT(YEARFRAC('[1]Базис, экономия'!$BO$2,A71)/0.5),0,-'[1]Базис, экономия'!$T$3,0)*INDEX('[1]Базис, экономия'!$BO$3:$BZ$28,MATCH(MID(CELL("имяфайла",A70),SEARCH("]",CELL("имяфайла",A70))+1,20),'[1]Базис, экономия'!$B$3:$B$28,),MONTH(A71)),2)</f>
        <v>0</v>
      </c>
      <c r="C71" s="88">
        <f t="shared" ca="1" si="3"/>
        <v>1657979.0999999994</v>
      </c>
      <c r="J71" s="86">
        <f t="shared" ca="1" si="7"/>
        <v>45138</v>
      </c>
      <c r="K71" s="87">
        <f ca="1">ROUND(FV('Базис, экономия'!$M$3,1+INT(YEARFRAC('Базис, экономия'!$BB$2,J71)/0.5),0,-'Базис, экономия'!$K$3,0)*INDEX('Базис, экономия'!$BB$3:$BM$28,MATCH(MID(CELL("имяфайла",J70),SEARCH("]",CELL("имяфайла",J70))+1,20),'Базис, экономия'!$B$3:$B$28,),MONTH(J71)),2)</f>
        <v>0</v>
      </c>
      <c r="L71" s="89">
        <f t="shared" ca="1" si="4"/>
        <v>1657979.0999999994</v>
      </c>
      <c r="M71" s="86">
        <f t="shared" ca="1" si="8"/>
        <v>44957</v>
      </c>
      <c r="N71" s="87">
        <f ca="1">ROUND(FV('Базис, экономия'!$M$3,1+INT(YEARFRAC('Базис, экономия'!$BB$2,J71)/0.5),0,-'Базис, экономия'!$L$3,0)*INDEX('Базис, экономия'!$AP$3:$BA$28,MATCH(MID(CELL("имяфайла",J70),SEARCH("]",CELL("имяфайла",J70))+1,20),'Базис, экономия'!$B$3:$B$28,),MONTH(J71)),2)</f>
        <v>1267.1600000000001</v>
      </c>
      <c r="O71" s="90">
        <f t="shared" ca="1" si="5"/>
        <v>44070.610000000015</v>
      </c>
    </row>
    <row r="72" spans="1:15" x14ac:dyDescent="0.25">
      <c r="A72" s="86">
        <f t="shared" ca="1" si="6"/>
        <v>45169</v>
      </c>
      <c r="B72" s="87">
        <f ca="1">ROUND(FV('[1]Базис, экономия'!$W$3,1+INT(YEARFRAC('[1]Базис, экономия'!$BO$2,A72)/0.5),0,-'[1]Базис, экономия'!$T$3,0)*INDEX('[1]Базис, экономия'!$BO$3:$BZ$28,MATCH(MID(CELL("имяфайла",A71),SEARCH("]",CELL("имяфайла",A71))+1,20),'[1]Базис, экономия'!$B$3:$B$28,),MONTH(A72)),2)</f>
        <v>0</v>
      </c>
      <c r="C72" s="88">
        <f t="shared" ca="1" si="3"/>
        <v>1657979.0999999994</v>
      </c>
      <c r="J72" s="86">
        <f t="shared" ca="1" si="7"/>
        <v>45169</v>
      </c>
      <c r="K72" s="87">
        <f ca="1">ROUND(FV('Базис, экономия'!$M$3,1+INT(YEARFRAC('Базис, экономия'!$BB$2,J72)/0.5),0,-'Базис, экономия'!$K$3,0)*INDEX('Базис, экономия'!$BB$3:$BM$28,MATCH(MID(CELL("имяфайла",J71),SEARCH("]",CELL("имяфайла",J71))+1,20),'Базис, экономия'!$B$3:$B$28,),MONTH(J72)),2)</f>
        <v>0</v>
      </c>
      <c r="L72" s="89">
        <f t="shared" ca="1" si="4"/>
        <v>1657979.0999999994</v>
      </c>
      <c r="M72" s="86">
        <f t="shared" ca="1" si="8"/>
        <v>44985</v>
      </c>
      <c r="N72" s="87">
        <f ca="1">ROUND(FV('Базис, экономия'!$M$3,1+INT(YEARFRAC('Базис, экономия'!$BB$2,J72)/0.5),0,-'Базис, экономия'!$L$3,0)*INDEX('Базис, экономия'!$AP$3:$BA$28,MATCH(MID(CELL("имяфайла",J71),SEARCH("]",CELL("имяфайла",J71))+1,20),'Базис, экономия'!$B$3:$B$28,),MONTH(J72)),2)</f>
        <v>1131.3900000000001</v>
      </c>
      <c r="O72" s="90">
        <f t="shared" ca="1" si="5"/>
        <v>45202.000000000015</v>
      </c>
    </row>
    <row r="73" spans="1:15" x14ac:dyDescent="0.25">
      <c r="A73" s="86">
        <f t="shared" ca="1" si="6"/>
        <v>45199</v>
      </c>
      <c r="B73" s="87">
        <f ca="1">ROUND(FV('[1]Базис, экономия'!$W$3,1+INT(YEARFRAC('[1]Базис, экономия'!$BO$2,A73)/0.5),0,-'[1]Базис, экономия'!$T$3,0)*INDEX('[1]Базис, экономия'!$BO$3:$BZ$28,MATCH(MID(CELL("имяфайла",A72),SEARCH("]",CELL("имяфайла",A72))+1,20),'[1]Базис, экономия'!$B$3:$B$28,),MONTH(A73)),2)</f>
        <v>25218.81</v>
      </c>
      <c r="C73" s="88">
        <f t="shared" ref="C73:C96" ca="1" si="9">B73+C72</f>
        <v>1683197.9099999995</v>
      </c>
      <c r="J73" s="86">
        <f t="shared" ca="1" si="7"/>
        <v>45199</v>
      </c>
      <c r="K73" s="87">
        <f ca="1">ROUND(FV('Базис, экономия'!$M$3,1+INT(YEARFRAC('Базис, экономия'!$BB$2,J73)/0.5),0,-'Базис, экономия'!$K$3,0)*INDEX('Базис, экономия'!$BB$3:$BM$28,MATCH(MID(CELL("имяфайла",J72),SEARCH("]",CELL("имяфайла",J72))+1,20),'Базис, экономия'!$B$3:$B$28,),MONTH(J73)),2)</f>
        <v>25218.81</v>
      </c>
      <c r="L73" s="89">
        <f t="shared" ref="L73:L96" ca="1" si="10">K73+L72</f>
        <v>1683197.9099999995</v>
      </c>
      <c r="M73" s="86">
        <f t="shared" ca="1" si="8"/>
        <v>45016</v>
      </c>
      <c r="N73" s="87">
        <f ca="1">ROUND(FV('Базис, экономия'!$M$3,1+INT(YEARFRAC('Базис, экономия'!$BB$2,J73)/0.5),0,-'Базис, экономия'!$L$3,0)*INDEX('Базис, экономия'!$AP$3:$BA$28,MATCH(MID(CELL("имяфайла",J72),SEARCH("]",CELL("имяфайла",J72))+1,20),'Базис, экономия'!$B$3:$B$28,),MONTH(J73)),2)</f>
        <v>678.83</v>
      </c>
      <c r="O73" s="90">
        <f t="shared" ref="O73:O96" ca="1" si="11">N73+O72</f>
        <v>45880.830000000016</v>
      </c>
    </row>
    <row r="74" spans="1:15" x14ac:dyDescent="0.25">
      <c r="A74" s="86">
        <f t="shared" ca="1" si="6"/>
        <v>45230</v>
      </c>
      <c r="B74" s="87">
        <f ca="1">ROUND(FV('[1]Базис, экономия'!$W$3,1+INT(YEARFRAC('[1]Базис, экономия'!$BO$2,A74)/0.5),0,-'[1]Базис, экономия'!$T$3,0)*INDEX('[1]Базис, экономия'!$BO$3:$BZ$28,MATCH(MID(CELL("имяфайла",A73),SEARCH("]",CELL("имяфайла",A73))+1,20),'[1]Базис, экономия'!$B$3:$B$28,),MONTH(A74)),2)</f>
        <v>37828.22</v>
      </c>
      <c r="C74" s="88">
        <f t="shared" ca="1" si="9"/>
        <v>1721026.1299999994</v>
      </c>
      <c r="J74" s="86">
        <f t="shared" ca="1" si="7"/>
        <v>45230</v>
      </c>
      <c r="K74" s="87">
        <f ca="1">ROUND(FV('Базис, экономия'!$M$3,1+INT(YEARFRAC('Базис, экономия'!$BB$2,J74)/0.5),0,-'Базис, экономия'!$K$3,0)*INDEX('Базис, экономия'!$BB$3:$BM$28,MATCH(MID(CELL("имяфайла",J73),SEARCH("]",CELL("имяфайла",J73))+1,20),'Базис, экономия'!$B$3:$B$28,),MONTH(J74)),2)</f>
        <v>37828.22</v>
      </c>
      <c r="L74" s="89">
        <f t="shared" ca="1" si="10"/>
        <v>1721026.1299999994</v>
      </c>
      <c r="M74" s="86">
        <f t="shared" ca="1" si="8"/>
        <v>45046</v>
      </c>
      <c r="N74" s="87">
        <f ca="1">ROUND(FV('Базис, экономия'!$M$3,1+INT(YEARFRAC('Базис, экономия'!$BB$2,J74)/0.5),0,-'Базис, экономия'!$L$3,0)*INDEX('Базис, экономия'!$AP$3:$BA$28,MATCH(MID(CELL("имяфайла",J73),SEARCH("]",CELL("имяфайла",J73))+1,20),'Базис, экономия'!$B$3:$B$28,),MONTH(J74)),2)</f>
        <v>452.56</v>
      </c>
      <c r="O74" s="90">
        <f t="shared" ca="1" si="11"/>
        <v>46333.390000000014</v>
      </c>
    </row>
    <row r="75" spans="1:15" x14ac:dyDescent="0.25">
      <c r="A75" s="86">
        <f t="shared" ca="1" si="6"/>
        <v>45260</v>
      </c>
      <c r="B75" s="87">
        <f ca="1">ROUND(FV('[1]Базис, экономия'!$W$3,1+INT(YEARFRAC('[1]Базис, экономия'!$BO$2,A75)/0.5),0,-'[1]Базис, экономия'!$T$3,0)*INDEX('[1]Базис, экономия'!$BO$3:$BZ$28,MATCH(MID(CELL("имяфайла",A74),SEARCH("]",CELL("имяфайла",A74))+1,20),'[1]Базис, экономия'!$B$3:$B$28,),MONTH(A75)),2)</f>
        <v>39861.99</v>
      </c>
      <c r="C75" s="88">
        <f t="shared" ca="1" si="9"/>
        <v>1760888.1199999994</v>
      </c>
      <c r="J75" s="86">
        <f t="shared" ca="1" si="7"/>
        <v>45260</v>
      </c>
      <c r="K75" s="87">
        <f ca="1">ROUND(FV('Базис, экономия'!$M$3,1+INT(YEARFRAC('Базис, экономия'!$BB$2,J75)/0.5),0,-'Базис, экономия'!$K$3,0)*INDEX('Базис, экономия'!$BB$3:$BM$28,MATCH(MID(CELL("имяфайла",J74),SEARCH("]",CELL("имяфайла",J74))+1,20),'Базис, экономия'!$B$3:$B$28,),MONTH(J75)),2)</f>
        <v>39861.99</v>
      </c>
      <c r="L75" s="89">
        <f t="shared" ca="1" si="10"/>
        <v>1760888.1199999994</v>
      </c>
      <c r="M75" s="86">
        <f t="shared" ca="1" si="8"/>
        <v>45077</v>
      </c>
      <c r="N75" s="87">
        <f ca="1">ROUND(FV('Базис, экономия'!$M$3,1+INT(YEARFRAC('Базис, экономия'!$BB$2,J75)/0.5),0,-'Базис, экономия'!$L$3,0)*INDEX('Базис, экономия'!$AP$3:$BA$28,MATCH(MID(CELL("имяфайла",J74),SEARCH("]",CELL("имяфайла",J74))+1,20),'Базис, экономия'!$B$3:$B$28,),MONTH(J75)),2)</f>
        <v>226.28</v>
      </c>
      <c r="O75" s="90">
        <f t="shared" ca="1" si="11"/>
        <v>46559.670000000013</v>
      </c>
    </row>
    <row r="76" spans="1:15" x14ac:dyDescent="0.25">
      <c r="A76" s="86">
        <f t="shared" ca="1" si="6"/>
        <v>45291</v>
      </c>
      <c r="B76" s="87">
        <f ca="1">ROUND(FV('[1]Базис, экономия'!$W$3,1+INT(YEARFRAC('[1]Базис, экономия'!$BO$2,A76)/0.5),0,-'[1]Базис, экономия'!$T$3,0)*INDEX('[1]Базис, экономия'!$BO$3:$BZ$28,MATCH(MID(CELL("имяфайла",A75),SEARCH("]",CELL("имяфайла",A75))+1,20),'[1]Базис, экономия'!$B$3:$B$28,),MONTH(A76)),2)</f>
        <v>30610.76</v>
      </c>
      <c r="C76" s="88">
        <f t="shared" ca="1" si="9"/>
        <v>1791498.8799999994</v>
      </c>
      <c r="J76" s="86">
        <f t="shared" ca="1" si="7"/>
        <v>45291</v>
      </c>
      <c r="K76" s="87">
        <f ca="1">ROUND(FV('Базис, экономия'!$M$3,1+INT(YEARFRAC('Базис, экономия'!$BB$2,J76)/0.5),0,-'Базис, экономия'!$K$3,0)*INDEX('Базис, экономия'!$BB$3:$BM$28,MATCH(MID(CELL("имяфайла",J75),SEARCH("]",CELL("имяфайла",J75))+1,20),'Базис, экономия'!$B$3:$B$28,),MONTH(J76)),2)</f>
        <v>30610.76</v>
      </c>
      <c r="L76" s="89">
        <f t="shared" ca="1" si="10"/>
        <v>1791498.8799999994</v>
      </c>
      <c r="M76" s="86">
        <f t="shared" ca="1" si="8"/>
        <v>45107</v>
      </c>
      <c r="N76" s="87">
        <f ca="1">ROUND(FV('Базис, экономия'!$M$3,1+INT(YEARFRAC('Базис, экономия'!$BB$2,J76)/0.5),0,-'Базис, экономия'!$L$3,0)*INDEX('Базис, экономия'!$AP$3:$BA$28,MATCH(MID(CELL("имяфайла",J75),SEARCH("]",CELL("имяфайла",J75))+1,20),'Базис, экономия'!$B$3:$B$28,),MONTH(J76)),2)</f>
        <v>323.92</v>
      </c>
      <c r="O76" s="90">
        <f t="shared" ca="1" si="11"/>
        <v>46883.590000000011</v>
      </c>
    </row>
    <row r="77" spans="1:15" x14ac:dyDescent="0.25">
      <c r="A77" s="86">
        <f t="shared" ca="1" si="6"/>
        <v>45322</v>
      </c>
      <c r="B77" s="87">
        <f ca="1">ROUND(FV('[1]Базис, экономия'!$W$3,1+INT(YEARFRAC('[1]Базис, экономия'!$BO$2,A77)/0.5),0,-'[1]Базис, экономия'!$T$3,0)*INDEX('[1]Базис, экономия'!$BO$3:$BZ$28,MATCH(MID(CELL("имяфайла",A76),SEARCH("]",CELL("имяфайла",A76))+1,20),'[1]Базис, экономия'!$B$3:$B$28,),MONTH(A77)),2)</f>
        <v>87631.61</v>
      </c>
      <c r="C77" s="88">
        <f t="shared" ca="1" si="9"/>
        <v>1879130.4899999995</v>
      </c>
      <c r="J77" s="86">
        <f t="shared" ca="1" si="7"/>
        <v>45322</v>
      </c>
      <c r="K77" s="87">
        <f ca="1">ROUND(FV('Базис, экономия'!$M$3,1+INT(YEARFRAC('Базис, экономия'!$BB$2,J77)/0.5),0,-'Базис, экономия'!$K$3,0)*INDEX('Базис, экономия'!$BB$3:$BM$28,MATCH(MID(CELL("имяфайла",J76),SEARCH("]",CELL("имяфайла",J76))+1,20),'Базис, экономия'!$B$3:$B$28,),MONTH(J77)),2)</f>
        <v>87631.61</v>
      </c>
      <c r="L77" s="89">
        <f t="shared" ca="1" si="10"/>
        <v>1879130.4899999995</v>
      </c>
      <c r="M77" s="86">
        <f t="shared" ca="1" si="8"/>
        <v>45138</v>
      </c>
      <c r="N77" s="87">
        <f ca="1">ROUND(FV('Базис, экономия'!$M$3,1+INT(YEARFRAC('Базис, экономия'!$BB$2,J77)/0.5),0,-'Базис, экономия'!$L$3,0)*INDEX('Базис, экономия'!$AP$3:$BA$28,MATCH(MID(CELL("имяфайла",J76),SEARCH("]",CELL("имяфайла",J76))+1,20),'Базис, экономия'!$B$3:$B$28,),MONTH(J77)),2)</f>
        <v>694.11</v>
      </c>
      <c r="O77" s="90">
        <f t="shared" ca="1" si="11"/>
        <v>47577.700000000012</v>
      </c>
    </row>
    <row r="78" spans="1:15" x14ac:dyDescent="0.25">
      <c r="A78" s="86">
        <f t="shared" ca="1" si="6"/>
        <v>45351</v>
      </c>
      <c r="B78" s="87">
        <f ca="1">ROUND(FV('[1]Базис, экономия'!$W$3,1+INT(YEARFRAC('[1]Базис, экономия'!$BO$2,A78)/0.5),0,-'[1]Базис, экономия'!$T$3,0)*INDEX('[1]Базис, экономия'!$BO$3:$BZ$28,MATCH(MID(CELL("имяфайла",A77),SEARCH("]",CELL("имяфайла",A77))+1,20),'[1]Базис, экономия'!$B$3:$B$28,),MONTH(A78)),2)</f>
        <v>43337.51</v>
      </c>
      <c r="C78" s="88">
        <f t="shared" ca="1" si="9"/>
        <v>1922467.9999999995</v>
      </c>
      <c r="J78" s="86">
        <f t="shared" ca="1" si="7"/>
        <v>45351</v>
      </c>
      <c r="K78" s="87">
        <f ca="1">ROUND(FV('Базис, экономия'!$M$3,1+INT(YEARFRAC('Базис, экономия'!$BB$2,J78)/0.5),0,-'Базис, экономия'!$K$3,0)*INDEX('Базис, экономия'!$BB$3:$BM$28,MATCH(MID(CELL("имяфайла",J77),SEARCH("]",CELL("имяфайла",J77))+1,20),'Базис, экономия'!$B$3:$B$28,),MONTH(J78)),2)</f>
        <v>43337.51</v>
      </c>
      <c r="L78" s="89">
        <f t="shared" ca="1" si="10"/>
        <v>1922467.9999999995</v>
      </c>
      <c r="M78" s="86">
        <f t="shared" ca="1" si="8"/>
        <v>45169</v>
      </c>
      <c r="N78" s="87">
        <f ca="1">ROUND(FV('Базис, экономия'!$M$3,1+INT(YEARFRAC('Базис, экономия'!$BB$2,J78)/0.5),0,-'Базис, экономия'!$L$3,0)*INDEX('Базис, экономия'!$AP$3:$BA$28,MATCH(MID(CELL("имяфайла",J77),SEARCH("]",CELL("имяфайла",J77))+1,20),'Базис, экономия'!$B$3:$B$28,),MONTH(J78)),2)</f>
        <v>333.17</v>
      </c>
      <c r="O78" s="90">
        <f t="shared" ca="1" si="11"/>
        <v>47910.87000000001</v>
      </c>
    </row>
    <row r="79" spans="1:15" x14ac:dyDescent="0.25">
      <c r="A79" s="86">
        <f t="shared" ca="1" si="6"/>
        <v>45382</v>
      </c>
      <c r="B79" s="87">
        <f ca="1">ROUND(FV('[1]Базис, экономия'!$W$3,1+INT(YEARFRAC('[1]Базис, экономия'!$BO$2,A79)/0.5),0,-'[1]Базис, экономия'!$T$3,0)*INDEX('[1]Базис, экономия'!$BO$3:$BZ$28,MATCH(MID(CELL("имяфайла",A78),SEARCH("]",CELL("имяфайла",A78))+1,20),'[1]Базис, экономия'!$B$3:$B$28,),MONTH(A79)),2)</f>
        <v>45021.94</v>
      </c>
      <c r="C79" s="88">
        <f t="shared" ca="1" si="9"/>
        <v>1967489.9399999995</v>
      </c>
      <c r="J79" s="86">
        <f t="shared" ca="1" si="7"/>
        <v>45382</v>
      </c>
      <c r="K79" s="87">
        <f ca="1">ROUND(FV('Базис, экономия'!$M$3,1+INT(YEARFRAC('Базис, экономия'!$BB$2,J79)/0.5),0,-'Базис, экономия'!$K$3,0)*INDEX('Базис, экономия'!$BB$3:$BM$28,MATCH(MID(CELL("имяфайла",J78),SEARCH("]",CELL("имяфайла",J78))+1,20),'Базис, экономия'!$B$3:$B$28,),MONTH(J79)),2)</f>
        <v>45021.94</v>
      </c>
      <c r="L79" s="89">
        <f t="shared" ca="1" si="10"/>
        <v>1967489.9399999995</v>
      </c>
      <c r="M79" s="86">
        <f t="shared" ca="1" si="8"/>
        <v>45199</v>
      </c>
      <c r="N79" s="87">
        <f ca="1">ROUND(FV('Базис, экономия'!$M$3,1+INT(YEARFRAC('Базис, экономия'!$BB$2,J79)/0.5),0,-'Базис, экономия'!$L$3,0)*INDEX('Базис, экономия'!$AP$3:$BA$28,MATCH(MID(CELL("имяфайла",J78),SEARCH("]",CELL("имяфайла",J78))+1,20),'Базис, экономия'!$B$3:$B$28,),MONTH(J79)),2)</f>
        <v>124.94</v>
      </c>
      <c r="O79" s="90">
        <f t="shared" ca="1" si="11"/>
        <v>48035.810000000012</v>
      </c>
    </row>
    <row r="80" spans="1:15" x14ac:dyDescent="0.25">
      <c r="A80" s="86">
        <f t="shared" ca="1" si="6"/>
        <v>45412</v>
      </c>
      <c r="B80" s="87">
        <f ca="1">ROUND(FV('[1]Базис, экономия'!$W$3,1+INT(YEARFRAC('[1]Базис, экономия'!$BO$2,A80)/0.5),0,-'[1]Базис, экономия'!$T$3,0)*INDEX('[1]Базис, экономия'!$BO$3:$BZ$28,MATCH(MID(CELL("имяфайла",A79),SEARCH("]",CELL("имяфайла",A79))+1,20),'[1]Базис, экономия'!$B$3:$B$28,),MONTH(A80)),2)</f>
        <v>21835.119999999999</v>
      </c>
      <c r="C80" s="88">
        <f t="shared" ca="1" si="9"/>
        <v>1989325.0599999996</v>
      </c>
      <c r="J80" s="86">
        <f t="shared" ca="1" si="7"/>
        <v>45412</v>
      </c>
      <c r="K80" s="87">
        <f ca="1">ROUND(FV('Базис, экономия'!$M$3,1+INT(YEARFRAC('Базис, экономия'!$BB$2,J80)/0.5),0,-'Базис, экономия'!$K$3,0)*INDEX('Базис, экономия'!$BB$3:$BM$28,MATCH(MID(CELL("имяфайла",J79),SEARCH("]",CELL("имяфайла",J79))+1,20),'Базис, экономия'!$B$3:$B$28,),MONTH(J80)),2)</f>
        <v>21835.119999999999</v>
      </c>
      <c r="L80" s="89">
        <f t="shared" ca="1" si="10"/>
        <v>1989325.0599999996</v>
      </c>
      <c r="M80" s="86">
        <f t="shared" ca="1" si="8"/>
        <v>45230</v>
      </c>
      <c r="N80" s="87">
        <f ca="1">ROUND(FV('Базис, экономия'!$M$3,1+INT(YEARFRAC('Базис, экономия'!$BB$2,J80)/0.5),0,-'Базис, экономия'!$L$3,0)*INDEX('Базис, экономия'!$AP$3:$BA$28,MATCH(MID(CELL("имяфайла",J79),SEARCH("]",CELL("имяфайла",J79))+1,20),'Базис, экономия'!$B$3:$B$28,),MONTH(J80)),2)</f>
        <v>842.18</v>
      </c>
      <c r="O80" s="90">
        <f t="shared" ca="1" si="11"/>
        <v>48877.990000000013</v>
      </c>
    </row>
    <row r="81" spans="1:15" x14ac:dyDescent="0.25">
      <c r="A81" s="86">
        <f t="shared" ca="1" si="6"/>
        <v>45443</v>
      </c>
      <c r="B81" s="87">
        <f ca="1">ROUND(FV('[1]Базис, экономия'!$W$3,1+INT(YEARFRAC('[1]Базис, экономия'!$BO$2,A81)/0.5),0,-'[1]Базис, экономия'!$T$3,0)*INDEX('[1]Базис, экономия'!$BO$3:$BZ$28,MATCH(MID(CELL("имяфайла",A80),SEARCH("]",CELL("имяфайла",A80))+1,20),'[1]Базис, экономия'!$B$3:$B$28,),MONTH(A81)),2)</f>
        <v>0</v>
      </c>
      <c r="C81" s="88">
        <f t="shared" ca="1" si="9"/>
        <v>1989325.0599999996</v>
      </c>
      <c r="J81" s="86">
        <f t="shared" ca="1" si="7"/>
        <v>45443</v>
      </c>
      <c r="K81" s="87">
        <f ca="1">ROUND(FV('Базис, экономия'!$M$3,1+INT(YEARFRAC('Базис, экономия'!$BB$2,J81)/0.5),0,-'Базис, экономия'!$K$3,0)*INDEX('Базис, экономия'!$BB$3:$BM$28,MATCH(MID(CELL("имяфайла",J80),SEARCH("]",CELL("имяфайла",J80))+1,20),'Базис, экономия'!$B$3:$B$28,),MONTH(J81)),2)</f>
        <v>0</v>
      </c>
      <c r="L81" s="89">
        <f t="shared" ca="1" si="10"/>
        <v>1989325.0599999996</v>
      </c>
      <c r="M81" s="86">
        <f t="shared" ca="1" si="8"/>
        <v>45260</v>
      </c>
      <c r="N81" s="87">
        <f ca="1">ROUND(FV('Базис, экономия'!$M$3,1+INT(YEARFRAC('Базис, экономия'!$BB$2,J81)/0.5),0,-'Базис, экономия'!$L$3,0)*INDEX('Базис, экономия'!$AP$3:$BA$28,MATCH(MID(CELL("имяфайла",J80),SEARCH("]",CELL("имяфайла",J80))+1,20),'Базис, экономия'!$B$3:$B$28,),MONTH(J81)),2)</f>
        <v>1388.22</v>
      </c>
      <c r="O81" s="90">
        <f t="shared" ca="1" si="11"/>
        <v>50266.210000000014</v>
      </c>
    </row>
    <row r="82" spans="1:15" x14ac:dyDescent="0.25">
      <c r="A82" s="86">
        <f t="shared" ca="1" si="6"/>
        <v>45473</v>
      </c>
      <c r="B82" s="87">
        <f ca="1">ROUND(FV('[1]Базис, экономия'!$W$3,1+INT(YEARFRAC('[1]Базис, экономия'!$BO$2,A82)/0.5),0,-'[1]Базис, экономия'!$T$3,0)*INDEX('[1]Базис, экономия'!$BO$3:$BZ$28,MATCH(MID(CELL("имяфайла",A81),SEARCH("]",CELL("имяфайла",A81))+1,20),'[1]Базис, экономия'!$B$3:$B$28,),MONTH(A82)),2)</f>
        <v>0</v>
      </c>
      <c r="C82" s="88">
        <f t="shared" ca="1" si="9"/>
        <v>1989325.0599999996</v>
      </c>
      <c r="J82" s="86">
        <f t="shared" ca="1" si="7"/>
        <v>45473</v>
      </c>
      <c r="K82" s="87">
        <f ca="1">ROUND(FV('Базис, экономия'!$M$3,1+INT(YEARFRAC('Базис, экономия'!$BB$2,J82)/0.5),0,-'Базис, экономия'!$K$3,0)*INDEX('Базис, экономия'!$BB$3:$BM$28,MATCH(MID(CELL("имяфайла",J81),SEARCH("]",CELL("имяфайла",J81))+1,20),'Базис, экономия'!$B$3:$B$28,),MONTH(J82)),2)</f>
        <v>0</v>
      </c>
      <c r="L82" s="89">
        <f t="shared" ca="1" si="10"/>
        <v>1989325.0599999996</v>
      </c>
      <c r="M82" s="86">
        <f t="shared" ca="1" si="8"/>
        <v>45291</v>
      </c>
      <c r="N82" s="87">
        <f ca="1">ROUND(FV('Базис, экономия'!$M$3,1+INT(YEARFRAC('Базис, экономия'!$BB$2,J82)/0.5),0,-'Базис, экономия'!$L$3,0)*INDEX('Базис, экономия'!$AP$3:$BA$28,MATCH(MID(CELL("имяфайла",J81),SEARCH("]",CELL("имяфайла",J81))+1,20),'Базис, экономия'!$B$3:$B$28,),MONTH(J82)),2)</f>
        <v>1374.33</v>
      </c>
      <c r="O82" s="90">
        <f t="shared" ca="1" si="11"/>
        <v>51640.540000000015</v>
      </c>
    </row>
    <row r="83" spans="1:15" x14ac:dyDescent="0.25">
      <c r="A83" s="86">
        <f t="shared" ca="1" si="6"/>
        <v>45504</v>
      </c>
      <c r="B83" s="87">
        <f ca="1">ROUND(FV('[1]Базис, экономия'!$W$3,1+INT(YEARFRAC('[1]Базис, экономия'!$BO$2,A83)/0.5),0,-'[1]Базис, экономия'!$T$3,0)*INDEX('[1]Базис, экономия'!$BO$3:$BZ$28,MATCH(MID(CELL("имяфайла",A82),SEARCH("]",CELL("имяфайла",A82))+1,20),'[1]Базис, экономия'!$B$3:$B$28,),MONTH(A83)),2)</f>
        <v>0</v>
      </c>
      <c r="C83" s="88">
        <f t="shared" ca="1" si="9"/>
        <v>1989325.0599999996</v>
      </c>
      <c r="J83" s="86">
        <f t="shared" ca="1" si="7"/>
        <v>45504</v>
      </c>
      <c r="K83" s="87">
        <f ca="1">ROUND(FV('Базис, экономия'!$M$3,1+INT(YEARFRAC('Базис, экономия'!$BB$2,J83)/0.5),0,-'Базис, экономия'!$K$3,0)*INDEX('Базис, экономия'!$BB$3:$BM$28,MATCH(MID(CELL("имяфайла",J82),SEARCH("]",CELL("имяфайла",J82))+1,20),'Базис, экономия'!$B$3:$B$28,),MONTH(J83)),2)</f>
        <v>0</v>
      </c>
      <c r="L83" s="89">
        <f t="shared" ca="1" si="10"/>
        <v>1989325.0599999996</v>
      </c>
      <c r="M83" s="86">
        <f t="shared" ca="1" si="8"/>
        <v>45322</v>
      </c>
      <c r="N83" s="87">
        <f ca="1">ROUND(FV('Базис, экономия'!$M$3,1+INT(YEARFRAC('Базис, экономия'!$BB$2,J83)/0.5),0,-'Базис, экономия'!$L$3,0)*INDEX('Базис, экономия'!$AP$3:$BA$28,MATCH(MID(CELL("имяфайла",J82),SEARCH("]",CELL("имяфайла",J82))+1,20),'Базис, экономия'!$B$3:$B$28,),MONTH(J83)),2)</f>
        <v>1324.82</v>
      </c>
      <c r="O83" s="90">
        <f t="shared" ca="1" si="11"/>
        <v>52965.360000000015</v>
      </c>
    </row>
    <row r="84" spans="1:15" x14ac:dyDescent="0.25">
      <c r="A84" s="86">
        <f t="shared" ca="1" si="6"/>
        <v>45535</v>
      </c>
      <c r="B84" s="87">
        <f ca="1">ROUND(FV('[1]Базис, экономия'!$W$3,1+INT(YEARFRAC('[1]Базис, экономия'!$BO$2,A84)/0.5),0,-'[1]Базис, экономия'!$T$3,0)*INDEX('[1]Базис, экономия'!$BO$3:$BZ$28,MATCH(MID(CELL("имяфайла",A83),SEARCH("]",CELL("имяфайла",A83))+1,20),'[1]Базис, экономия'!$B$3:$B$28,),MONTH(A84)),2)</f>
        <v>0</v>
      </c>
      <c r="C84" s="88">
        <f t="shared" ca="1" si="9"/>
        <v>1989325.0599999996</v>
      </c>
      <c r="J84" s="86">
        <f t="shared" ca="1" si="7"/>
        <v>45535</v>
      </c>
      <c r="K84" s="87">
        <f ca="1">ROUND(FV('Базис, экономия'!$M$3,1+INT(YEARFRAC('Базис, экономия'!$BB$2,J84)/0.5),0,-'Базис, экономия'!$K$3,0)*INDEX('Базис, экономия'!$BB$3:$BM$28,MATCH(MID(CELL("имяфайла",J83),SEARCH("]",CELL("имяфайла",J83))+1,20),'Базис, экономия'!$B$3:$B$28,),MONTH(J84)),2)</f>
        <v>0</v>
      </c>
      <c r="L84" s="89">
        <f t="shared" ca="1" si="10"/>
        <v>1989325.0599999996</v>
      </c>
      <c r="M84" s="86">
        <f t="shared" ca="1" si="8"/>
        <v>45351</v>
      </c>
      <c r="N84" s="87">
        <f ca="1">ROUND(FV('Базис, экономия'!$M$3,1+INT(YEARFRAC('Базис, экономия'!$BB$2,J84)/0.5),0,-'Базис, экономия'!$L$3,0)*INDEX('Базис, экономия'!$AP$3:$BA$28,MATCH(MID(CELL("имяфайла",J83),SEARCH("]",CELL("имяфайла",J83))+1,20),'Базис, экономия'!$B$3:$B$28,),MONTH(J84)),2)</f>
        <v>1182.8800000000001</v>
      </c>
      <c r="O84" s="90">
        <f t="shared" ca="1" si="11"/>
        <v>54148.240000000013</v>
      </c>
    </row>
    <row r="85" spans="1:15" x14ac:dyDescent="0.25">
      <c r="A85" s="86">
        <f t="shared" ca="1" si="6"/>
        <v>45565</v>
      </c>
      <c r="B85" s="87">
        <f ca="1">ROUND(FV('[1]Базис, экономия'!$W$3,1+INT(YEARFRAC('[1]Базис, экономия'!$BO$2,A85)/0.5),0,-'[1]Базис, экономия'!$T$3,0)*INDEX('[1]Базис, экономия'!$BO$3:$BZ$28,MATCH(MID(CELL("имяфайла",A84),SEARCH("]",CELL("имяфайла",A84))+1,20),'[1]Базис, экономия'!$B$3:$B$28,),MONTH(A85)),2)</f>
        <v>26366.43</v>
      </c>
      <c r="C85" s="88">
        <f t="shared" ca="1" si="9"/>
        <v>2015691.4899999995</v>
      </c>
      <c r="J85" s="86">
        <f t="shared" ca="1" si="7"/>
        <v>45565</v>
      </c>
      <c r="K85" s="87">
        <f ca="1">ROUND(FV('Базис, экономия'!$M$3,1+INT(YEARFRAC('Базис, экономия'!$BB$2,J85)/0.5),0,-'Базис, экономия'!$K$3,0)*INDEX('Базис, экономия'!$BB$3:$BM$28,MATCH(MID(CELL("имяфайла",J84),SEARCH("]",CELL("имяфайла",J84))+1,20),'Базис, экономия'!$B$3:$B$28,),MONTH(J85)),2)</f>
        <v>26366.43</v>
      </c>
      <c r="L85" s="89">
        <f t="shared" ca="1" si="10"/>
        <v>2015691.4899999995</v>
      </c>
      <c r="M85" s="86">
        <f t="shared" ca="1" si="8"/>
        <v>45382</v>
      </c>
      <c r="N85" s="87">
        <f ca="1">ROUND(FV('Базис, экономия'!$M$3,1+INT(YEARFRAC('Базис, экономия'!$BB$2,J85)/0.5),0,-'Базис, экономия'!$L$3,0)*INDEX('Базис, экономия'!$AP$3:$BA$28,MATCH(MID(CELL("имяфайла",J84),SEARCH("]",CELL("имяфайла",J84))+1,20),'Базис, экономия'!$B$3:$B$28,),MONTH(J85)),2)</f>
        <v>709.73</v>
      </c>
      <c r="O85" s="90">
        <f t="shared" ca="1" si="11"/>
        <v>54857.970000000016</v>
      </c>
    </row>
    <row r="86" spans="1:15" x14ac:dyDescent="0.25">
      <c r="A86" s="86">
        <f t="shared" ca="1" si="6"/>
        <v>45596</v>
      </c>
      <c r="B86" s="87">
        <f ca="1">ROUND(FV('[1]Базис, экономия'!$W$3,1+INT(YEARFRAC('[1]Базис, экономия'!$BO$2,A86)/0.5),0,-'[1]Базис, экономия'!$T$3,0)*INDEX('[1]Базис, экономия'!$BO$3:$BZ$28,MATCH(MID(CELL("имяфайла",A85),SEARCH("]",CELL("имяфайла",A85))+1,20),'[1]Базис, экономия'!$B$3:$B$28,),MONTH(A86)),2)</f>
        <v>39549.64</v>
      </c>
      <c r="C86" s="88">
        <f t="shared" ca="1" si="9"/>
        <v>2055241.1299999994</v>
      </c>
      <c r="J86" s="86">
        <f t="shared" ca="1" si="7"/>
        <v>45596</v>
      </c>
      <c r="K86" s="87">
        <f ca="1">ROUND(FV('Базис, экономия'!$M$3,1+INT(YEARFRAC('Базис, экономия'!$BB$2,J86)/0.5),0,-'Базис, экономия'!$K$3,0)*INDEX('Базис, экономия'!$BB$3:$BM$28,MATCH(MID(CELL("имяфайла",J85),SEARCH("]",CELL("имяфайла",J85))+1,20),'Базис, экономия'!$B$3:$B$28,),MONTH(J86)),2)</f>
        <v>39549.64</v>
      </c>
      <c r="L86" s="89">
        <f t="shared" ca="1" si="10"/>
        <v>2055241.1299999994</v>
      </c>
      <c r="M86" s="86">
        <f t="shared" ca="1" si="8"/>
        <v>45412</v>
      </c>
      <c r="N86" s="87">
        <f ca="1">ROUND(FV('Базис, экономия'!$M$3,1+INT(YEARFRAC('Базис, экономия'!$BB$2,J86)/0.5),0,-'Базис, экономия'!$L$3,0)*INDEX('Базис, экономия'!$AP$3:$BA$28,MATCH(MID(CELL("имяфайла",J85),SEARCH("]",CELL("имяфайла",J85))+1,20),'Базис, экономия'!$B$3:$B$28,),MONTH(J86)),2)</f>
        <v>473.15</v>
      </c>
      <c r="O86" s="90">
        <f t="shared" ca="1" si="11"/>
        <v>55331.120000000017</v>
      </c>
    </row>
    <row r="87" spans="1:15" x14ac:dyDescent="0.25">
      <c r="A87" s="86">
        <f t="shared" ca="1" si="6"/>
        <v>45626</v>
      </c>
      <c r="B87" s="87">
        <f ca="1">ROUND(FV('[1]Базис, экономия'!$W$3,1+INT(YEARFRAC('[1]Базис, экономия'!$BO$2,A87)/0.5),0,-'[1]Базис, экономия'!$T$3,0)*INDEX('[1]Базис, экономия'!$BO$3:$BZ$28,MATCH(MID(CELL("имяфайла",A86),SEARCH("]",CELL("имяфайла",A86))+1,20),'[1]Базис, экономия'!$B$3:$B$28,),MONTH(A87)),2)</f>
        <v>41675.96</v>
      </c>
      <c r="C87" s="88">
        <f t="shared" ca="1" si="9"/>
        <v>2096917.0899999994</v>
      </c>
      <c r="J87" s="86">
        <f t="shared" ca="1" si="7"/>
        <v>45626</v>
      </c>
      <c r="K87" s="87">
        <f ca="1">ROUND(FV('Базис, экономия'!$M$3,1+INT(YEARFRAC('Базис, экономия'!$BB$2,J87)/0.5),0,-'Базис, экономия'!$K$3,0)*INDEX('Базис, экономия'!$BB$3:$BM$28,MATCH(MID(CELL("имяфайла",J86),SEARCH("]",CELL("имяфайла",J86))+1,20),'Базис, экономия'!$B$3:$B$28,),MONTH(J87)),2)</f>
        <v>41675.96</v>
      </c>
      <c r="L87" s="89">
        <f t="shared" ca="1" si="10"/>
        <v>2096917.0899999994</v>
      </c>
      <c r="M87" s="86">
        <f t="shared" ca="1" si="8"/>
        <v>45443</v>
      </c>
      <c r="N87" s="87">
        <f ca="1">ROUND(FV('Базис, экономия'!$M$3,1+INT(YEARFRAC('Базис, экономия'!$BB$2,J87)/0.5),0,-'Базис, экономия'!$L$3,0)*INDEX('Базис, экономия'!$AP$3:$BA$28,MATCH(MID(CELL("имяфайла",J86),SEARCH("]",CELL("имяфайла",J86))+1,20),'Базис, экономия'!$B$3:$B$28,),MONTH(J87)),2)</f>
        <v>236.58</v>
      </c>
      <c r="O87" s="90">
        <f t="shared" ca="1" si="11"/>
        <v>55567.700000000019</v>
      </c>
    </row>
    <row r="88" spans="1:15" x14ac:dyDescent="0.25">
      <c r="A88" s="86">
        <f t="shared" ca="1" si="6"/>
        <v>45657</v>
      </c>
      <c r="B88" s="87">
        <f ca="1">ROUND(FV('[1]Базис, экономия'!$W$3,1+INT(YEARFRAC('[1]Базис, экономия'!$BO$2,A88)/0.5),0,-'[1]Базис, экономия'!$T$3,0)*INDEX('[1]Базис, экономия'!$BO$3:$BZ$28,MATCH(MID(CELL("имяфайла",A87),SEARCH("]",CELL("имяфайла",A87))+1,20),'[1]Базис, экономия'!$B$3:$B$28,),MONTH(A88)),2)</f>
        <v>32003.74</v>
      </c>
      <c r="C88" s="88">
        <f t="shared" ca="1" si="9"/>
        <v>2128920.8299999996</v>
      </c>
      <c r="J88" s="86">
        <f t="shared" ca="1" si="7"/>
        <v>45657</v>
      </c>
      <c r="K88" s="87">
        <f ca="1">ROUND(FV('Базис, экономия'!$M$3,1+INT(YEARFRAC('Базис, экономия'!$BB$2,J88)/0.5),0,-'Базис, экономия'!$K$3,0)*INDEX('Базис, экономия'!$BB$3:$BM$28,MATCH(MID(CELL("имяфайла",J87),SEARCH("]",CELL("имяфайла",J87))+1,20),'Базис, экономия'!$B$3:$B$28,),MONTH(J88)),2)</f>
        <v>32003.74</v>
      </c>
      <c r="L88" s="89">
        <f t="shared" ca="1" si="10"/>
        <v>2128920.8299999996</v>
      </c>
      <c r="M88" s="86">
        <f t="shared" ca="1" si="8"/>
        <v>45473</v>
      </c>
      <c r="N88" s="87">
        <f ca="1">ROUND(FV('Базис, экономия'!$M$3,1+INT(YEARFRAC('Базис, экономия'!$BB$2,J88)/0.5),0,-'Базис, экономия'!$L$3,0)*INDEX('Базис, экономия'!$AP$3:$BA$28,MATCH(MID(CELL("имяфайла",J87),SEARCH("]",CELL("имяфайла",J87))+1,20),'Базис, экономия'!$B$3:$B$28,),MONTH(J88)),2)</f>
        <v>338.66</v>
      </c>
      <c r="O88" s="90">
        <f t="shared" ca="1" si="11"/>
        <v>55906.360000000022</v>
      </c>
    </row>
    <row r="89" spans="1:15" x14ac:dyDescent="0.25">
      <c r="A89" s="86">
        <f t="shared" ca="1" si="6"/>
        <v>45688</v>
      </c>
      <c r="B89" s="87">
        <f ca="1">ROUND(FV('[1]Базис, экономия'!$W$3,1+INT(YEARFRAC('[1]Базис, экономия'!$BO$2,A89)/0.5),0,-'[1]Базис, экономия'!$T$3,0)*INDEX('[1]Базис, экономия'!$BO$3:$BZ$28,MATCH(MID(CELL("имяфайла",A88),SEARCH("]",CELL("имяфайла",A88))+1,20),'[1]Базис, экономия'!$B$3:$B$28,),MONTH(A89)),2)</f>
        <v>91619.4</v>
      </c>
      <c r="C89" s="88">
        <f t="shared" ca="1" si="9"/>
        <v>2220540.2299999995</v>
      </c>
      <c r="J89" s="86">
        <f t="shared" ca="1" si="7"/>
        <v>45688</v>
      </c>
      <c r="K89" s="87">
        <f ca="1">ROUND(FV('Базис, экономия'!$M$3,1+INT(YEARFRAC('Базис, экономия'!$BB$2,J89)/0.5),0,-'Базис, экономия'!$K$3,0)*INDEX('Базис, экономия'!$BB$3:$BM$28,MATCH(MID(CELL("имяфайла",J88),SEARCH("]",CELL("имяфайла",J88))+1,20),'Базис, экономия'!$B$3:$B$28,),MONTH(J89)),2)</f>
        <v>91619.4</v>
      </c>
      <c r="L89" s="89">
        <f t="shared" ca="1" si="10"/>
        <v>2220540.2299999995</v>
      </c>
      <c r="M89" s="86">
        <f t="shared" ca="1" si="8"/>
        <v>45504</v>
      </c>
      <c r="N89" s="87">
        <f ca="1">ROUND(FV('Базис, экономия'!$M$3,1+INT(YEARFRAC('Базис, экономия'!$BB$2,J89)/0.5),0,-'Базис, экономия'!$L$3,0)*INDEX('Базис, экономия'!$AP$3:$BA$28,MATCH(MID(CELL("имяфайла",J88),SEARCH("]",CELL("имяфайла",J88))+1,20),'Базис, экономия'!$B$3:$B$28,),MONTH(J89)),2)</f>
        <v>725.69</v>
      </c>
      <c r="O89" s="90">
        <f t="shared" ca="1" si="11"/>
        <v>56632.050000000025</v>
      </c>
    </row>
    <row r="90" spans="1:15" x14ac:dyDescent="0.25">
      <c r="A90" s="86">
        <f t="shared" ca="1" si="6"/>
        <v>45716</v>
      </c>
      <c r="B90" s="87">
        <f ca="1">ROUND(FV('[1]Базис, экономия'!$W$3,1+INT(YEARFRAC('[1]Базис, экономия'!$BO$2,A90)/0.5),0,-'[1]Базис, экономия'!$T$3,0)*INDEX('[1]Базис, экономия'!$BO$3:$BZ$28,MATCH(MID(CELL("имяфайла",A89),SEARCH("]",CELL("имяфайла",A89))+1,20),'[1]Базис, экономия'!$B$3:$B$28,),MONTH(A90)),2)</f>
        <v>45309.64</v>
      </c>
      <c r="C90" s="88">
        <f t="shared" ca="1" si="9"/>
        <v>2265849.8699999996</v>
      </c>
      <c r="J90" s="86">
        <f t="shared" ca="1" si="7"/>
        <v>45716</v>
      </c>
      <c r="K90" s="87">
        <f ca="1">ROUND(FV('Базис, экономия'!$M$3,1+INT(YEARFRAC('Базис, экономия'!$BB$2,J90)/0.5),0,-'Базис, экономия'!$K$3,0)*INDEX('Базис, экономия'!$BB$3:$BM$28,MATCH(MID(CELL("имяфайла",J89),SEARCH("]",CELL("имяфайла",J89))+1,20),'Базис, экономия'!$B$3:$B$28,),MONTH(J90)),2)</f>
        <v>45309.64</v>
      </c>
      <c r="L90" s="89">
        <f t="shared" ca="1" si="10"/>
        <v>2265849.8699999996</v>
      </c>
      <c r="M90" s="86">
        <f t="shared" ca="1" si="8"/>
        <v>45535</v>
      </c>
      <c r="N90" s="87">
        <f ca="1">ROUND(FV('Базис, экономия'!$M$3,1+INT(YEARFRAC('Базис, экономия'!$BB$2,J90)/0.5),0,-'Базис, экономия'!$L$3,0)*INDEX('Базис, экономия'!$AP$3:$BA$28,MATCH(MID(CELL("имяфайла",J89),SEARCH("]",CELL("имяфайла",J89))+1,20),'Базис, экономия'!$B$3:$B$28,),MONTH(J90)),2)</f>
        <v>348.33</v>
      </c>
      <c r="O90" s="90">
        <f t="shared" ca="1" si="11"/>
        <v>56980.380000000026</v>
      </c>
    </row>
    <row r="91" spans="1:15" x14ac:dyDescent="0.25">
      <c r="A91" s="86">
        <f t="shared" ca="1" si="6"/>
        <v>45747</v>
      </c>
      <c r="B91" s="87">
        <f ca="1">ROUND(FV('[1]Базис, экономия'!$W$3,1+INT(YEARFRAC('[1]Базис, экономия'!$BO$2,A91)/0.5),0,-'[1]Базис, экономия'!$T$3,0)*INDEX('[1]Базис, экономия'!$BO$3:$BZ$28,MATCH(MID(CELL("имяфайла",A90),SEARCH("]",CELL("имяфайла",A90))+1,20),'[1]Базис, экономия'!$B$3:$B$28,),MONTH(A91)),2)</f>
        <v>47070.720000000001</v>
      </c>
      <c r="C91" s="88">
        <f t="shared" ca="1" si="9"/>
        <v>2312920.59</v>
      </c>
      <c r="J91" s="86">
        <f t="shared" ca="1" si="7"/>
        <v>45747</v>
      </c>
      <c r="K91" s="87">
        <f ca="1">ROUND(FV('Базис, экономия'!$M$3,1+INT(YEARFRAC('Базис, экономия'!$BB$2,J91)/0.5),0,-'Базис, экономия'!$K$3,0)*INDEX('Базис, экономия'!$BB$3:$BM$28,MATCH(MID(CELL("имяфайла",J90),SEARCH("]",CELL("имяфайла",J90))+1,20),'Базис, экономия'!$B$3:$B$28,),MONTH(J91)),2)</f>
        <v>47070.720000000001</v>
      </c>
      <c r="L91" s="89">
        <f t="shared" ca="1" si="10"/>
        <v>2312920.59</v>
      </c>
      <c r="M91" s="86">
        <f t="shared" ca="1" si="8"/>
        <v>45565</v>
      </c>
      <c r="N91" s="87">
        <f ca="1">ROUND(FV('Базис, экономия'!$M$3,1+INT(YEARFRAC('Базис, экономия'!$BB$2,J91)/0.5),0,-'Базис, экономия'!$L$3,0)*INDEX('Базис, экономия'!$AP$3:$BA$28,MATCH(MID(CELL("имяфайла",J90),SEARCH("]",CELL("имяфайла",J90))+1,20),'Базис, экономия'!$B$3:$B$28,),MONTH(J91)),2)</f>
        <v>130.62</v>
      </c>
      <c r="O91" s="90">
        <f t="shared" ca="1" si="11"/>
        <v>57111.000000000029</v>
      </c>
    </row>
    <row r="92" spans="1:15" x14ac:dyDescent="0.25">
      <c r="A92" s="86">
        <f t="shared" ca="1" si="6"/>
        <v>45777</v>
      </c>
      <c r="B92" s="87">
        <f ca="1">ROUND(FV('[1]Базис, экономия'!$W$3,1+INT(YEARFRAC('[1]Базис, экономия'!$BO$2,A92)/0.5),0,-'[1]Базис, экономия'!$T$3,0)*INDEX('[1]Базис, экономия'!$BO$3:$BZ$28,MATCH(MID(CELL("имяфайла",A91),SEARCH("]",CELL("имяфайла",A91))+1,20),'[1]Базис, экономия'!$B$3:$B$28,),MONTH(A92)),2)</f>
        <v>22828.75</v>
      </c>
      <c r="C92" s="88">
        <f t="shared" ca="1" si="9"/>
        <v>2335749.34</v>
      </c>
      <c r="J92" s="86">
        <f t="shared" ca="1" si="7"/>
        <v>45777</v>
      </c>
      <c r="K92" s="87">
        <f ca="1">ROUND(FV('Базис, экономия'!$M$3,1+INT(YEARFRAC('Базис, экономия'!$BB$2,J92)/0.5),0,-'Базис, экономия'!$K$3,0)*INDEX('Базис, экономия'!$BB$3:$BM$28,MATCH(MID(CELL("имяфайла",J91),SEARCH("]",CELL("имяфайла",J91))+1,20),'Базис, экономия'!$B$3:$B$28,),MONTH(J92)),2)</f>
        <v>22828.75</v>
      </c>
      <c r="L92" s="89">
        <f t="shared" ca="1" si="10"/>
        <v>2335749.34</v>
      </c>
      <c r="M92" s="86">
        <f t="shared" ca="1" si="8"/>
        <v>45596</v>
      </c>
      <c r="N92" s="87">
        <f ca="1">ROUND(FV('Базис, экономия'!$M$3,1+INT(YEARFRAC('Базис, экономия'!$BB$2,J92)/0.5),0,-'Базис, экономия'!$L$3,0)*INDEX('Базис, экономия'!$AP$3:$BA$28,MATCH(MID(CELL("имяфайла",J91),SEARCH("]",CELL("имяфайла",J91))+1,20),'Базис, экономия'!$B$3:$B$28,),MONTH(J92)),2)</f>
        <v>880.51</v>
      </c>
      <c r="O92" s="90">
        <f t="shared" ca="1" si="11"/>
        <v>57991.510000000031</v>
      </c>
    </row>
    <row r="93" spans="1:15" x14ac:dyDescent="0.25">
      <c r="A93" s="86">
        <f t="shared" ca="1" si="6"/>
        <v>45808</v>
      </c>
      <c r="B93" s="87">
        <f ca="1">ROUND(FV('[1]Базис, экономия'!$W$3,1+INT(YEARFRAC('[1]Базис, экономия'!$BO$2,A93)/0.5),0,-'[1]Базис, экономия'!$T$3,0)*INDEX('[1]Базис, экономия'!$BO$3:$BZ$28,MATCH(MID(CELL("имяфайла",A92),SEARCH("]",CELL("имяфайла",A92))+1,20),'[1]Базис, экономия'!$B$3:$B$28,),MONTH(A93)),2)</f>
        <v>0</v>
      </c>
      <c r="C93" s="88">
        <f t="shared" ca="1" si="9"/>
        <v>2335749.34</v>
      </c>
      <c r="J93" s="86">
        <f t="shared" ca="1" si="7"/>
        <v>45808</v>
      </c>
      <c r="K93" s="87">
        <f ca="1">ROUND(FV('Базис, экономия'!$M$3,1+INT(YEARFRAC('Базис, экономия'!$BB$2,J93)/0.5),0,-'Базис, экономия'!$K$3,0)*INDEX('Базис, экономия'!$BB$3:$BM$28,MATCH(MID(CELL("имяфайла",J92),SEARCH("]",CELL("имяфайла",J92))+1,20),'Базис, экономия'!$B$3:$B$28,),MONTH(J93)),2)</f>
        <v>0</v>
      </c>
      <c r="L93" s="89">
        <f t="shared" ca="1" si="10"/>
        <v>2335749.34</v>
      </c>
      <c r="M93" s="86">
        <f t="shared" ca="1" si="8"/>
        <v>45626</v>
      </c>
      <c r="N93" s="87">
        <f ca="1">ROUND(FV('Базис, экономия'!$M$3,1+INT(YEARFRAC('Базис, экономия'!$BB$2,J93)/0.5),0,-'Базис, экономия'!$L$3,0)*INDEX('Базис, экономия'!$AP$3:$BA$28,MATCH(MID(CELL("имяфайла",J92),SEARCH("]",CELL("имяфайла",J92))+1,20),'Базис, экономия'!$B$3:$B$28,),MONTH(J93)),2)</f>
        <v>1451.39</v>
      </c>
      <c r="O93" s="90">
        <f t="shared" ca="1" si="11"/>
        <v>59442.900000000031</v>
      </c>
    </row>
    <row r="94" spans="1:15" x14ac:dyDescent="0.25">
      <c r="A94" s="86">
        <f t="shared" ca="1" si="6"/>
        <v>45838</v>
      </c>
      <c r="B94" s="87">
        <f ca="1">ROUND(FV('[1]Базис, экономия'!$W$3,1+INT(YEARFRAC('[1]Базис, экономия'!$BO$2,A94)/0.5),0,-'[1]Базис, экономия'!$T$3,0)*INDEX('[1]Базис, экономия'!$BO$3:$BZ$28,MATCH(MID(CELL("имяфайла",A93),SEARCH("]",CELL("имяфайла",A93))+1,20),'[1]Базис, экономия'!$B$3:$B$28,),MONTH(A94)),2)</f>
        <v>0</v>
      </c>
      <c r="C94" s="88">
        <f t="shared" ca="1" si="9"/>
        <v>2335749.34</v>
      </c>
      <c r="J94" s="86">
        <f t="shared" ca="1" si="7"/>
        <v>45838</v>
      </c>
      <c r="K94" s="87">
        <f ca="1">ROUND(FV('Базис, экономия'!$M$3,1+INT(YEARFRAC('Базис, экономия'!$BB$2,J94)/0.5),0,-'Базис, экономия'!$K$3,0)*INDEX('Базис, экономия'!$BB$3:$BM$28,MATCH(MID(CELL("имяфайла",J93),SEARCH("]",CELL("имяфайла",J93))+1,20),'Базис, экономия'!$B$3:$B$28,),MONTH(J94)),2)</f>
        <v>0</v>
      </c>
      <c r="L94" s="89">
        <f t="shared" ca="1" si="10"/>
        <v>2335749.34</v>
      </c>
      <c r="M94" s="86">
        <f t="shared" ca="1" si="8"/>
        <v>45657</v>
      </c>
      <c r="N94" s="87">
        <f ca="1">ROUND(FV('Базис, экономия'!$M$3,1+INT(YEARFRAC('Базис, экономия'!$BB$2,J94)/0.5),0,-'Базис, экономия'!$L$3,0)*INDEX('Базис, экономия'!$AP$3:$BA$28,MATCH(MID(CELL("имяфайла",J93),SEARCH("]",CELL("имяфайла",J93))+1,20),'Базис, экономия'!$B$3:$B$28,),MONTH(J94)),2)</f>
        <v>1436.87</v>
      </c>
      <c r="O94" s="90">
        <f t="shared" ca="1" si="11"/>
        <v>60879.770000000033</v>
      </c>
    </row>
    <row r="95" spans="1:15" x14ac:dyDescent="0.25">
      <c r="A95" s="86">
        <f t="shared" ca="1" si="6"/>
        <v>45869</v>
      </c>
      <c r="B95" s="87">
        <f ca="1">ROUND(FV('[1]Базис, экономия'!$W$3,1+INT(YEARFRAC('[1]Базис, экономия'!$BO$2,A95)/0.5),0,-'[1]Базис, экономия'!$T$3,0)*INDEX('[1]Базис, экономия'!$BO$3:$BZ$28,MATCH(MID(CELL("имяфайла",A94),SEARCH("]",CELL("имяфайла",A94))+1,20),'[1]Базис, экономия'!$B$3:$B$28,),MONTH(A95)),2)</f>
        <v>0</v>
      </c>
      <c r="C95" s="88">
        <f t="shared" ca="1" si="9"/>
        <v>2335749.34</v>
      </c>
      <c r="J95" s="86">
        <f t="shared" ca="1" si="7"/>
        <v>45869</v>
      </c>
      <c r="K95" s="87">
        <f ca="1">ROUND(FV('Базис, экономия'!$M$3,1+INT(YEARFRAC('Базис, экономия'!$BB$2,J95)/0.5),0,-'Базис, экономия'!$K$3,0)*INDEX('Базис, экономия'!$BB$3:$BM$28,MATCH(MID(CELL("имяфайла",J94),SEARCH("]",CELL("имяфайла",J94))+1,20),'Базис, экономия'!$B$3:$B$28,),MONTH(J95)),2)</f>
        <v>0</v>
      </c>
      <c r="L95" s="89">
        <f t="shared" ca="1" si="10"/>
        <v>2335749.34</v>
      </c>
      <c r="M95" s="86">
        <f t="shared" ca="1" si="8"/>
        <v>45688</v>
      </c>
      <c r="N95" s="87">
        <f ca="1">ROUND(FV('Базис, экономия'!$M$3,1+INT(YEARFRAC('Базис, экономия'!$BB$2,J95)/0.5),0,-'Базис, экономия'!$L$3,0)*INDEX('Базис, экономия'!$AP$3:$BA$28,MATCH(MID(CELL("имяфайла",J94),SEARCH("]",CELL("имяфайла",J94))+1,20),'Базис, экономия'!$B$3:$B$28,),MONTH(J95)),2)</f>
        <v>1385.11</v>
      </c>
      <c r="O95" s="90">
        <f t="shared" ca="1" si="11"/>
        <v>62264.880000000034</v>
      </c>
    </row>
    <row r="96" spans="1:15" ht="15.75" thickBot="1" x14ac:dyDescent="0.3">
      <c r="A96" s="101">
        <f t="shared" ca="1" si="6"/>
        <v>45900</v>
      </c>
      <c r="B96" s="87">
        <f ca="1">ROUND(FV('[1]Базис, экономия'!$W$3,1+INT(YEARFRAC('[1]Базис, экономия'!$BO$2,A96)/0.5),0,-'[1]Базис, экономия'!$T$3,0)*INDEX('[1]Базис, экономия'!$BO$3:$BZ$28,MATCH(MID(CELL("имяфайла",A95),SEARCH("]",CELL("имяфайла",A95))+1,20),'[1]Базис, экономия'!$B$3:$B$28,),MONTH(A96)),2)</f>
        <v>0</v>
      </c>
      <c r="C96" s="102">
        <f t="shared" ca="1" si="9"/>
        <v>2335749.34</v>
      </c>
      <c r="J96" s="101">
        <f t="shared" ca="1" si="7"/>
        <v>45900</v>
      </c>
      <c r="K96" s="87">
        <f ca="1">ROUND(FV('Базис, экономия'!$M$3,1+INT(YEARFRAC('Базис, экономия'!$BB$2,J96)/0.5),0,-'Базис, экономия'!$K$3,0)*INDEX('Базис, экономия'!$BB$3:$BM$28,MATCH(MID(CELL("имяфайла",J95),SEARCH("]",CELL("имяфайла",J95))+1,20),'Базис, экономия'!$B$3:$B$28,),MONTH(J96)),2)</f>
        <v>0</v>
      </c>
      <c r="L96" s="103">
        <f t="shared" ca="1" si="10"/>
        <v>2335749.34</v>
      </c>
      <c r="M96" s="104">
        <f t="shared" ca="1" si="8"/>
        <v>45716</v>
      </c>
      <c r="N96" s="87">
        <f ca="1">ROUND(FV('Базис, экономия'!$M$3,1+INT(YEARFRAC('Базис, экономия'!$BB$2,J96)/0.5),0,-'Базис, экономия'!$L$3,0)*INDEX('Базис, экономия'!$AP$3:$BA$28,MATCH(MID(CELL("имяфайла",J95),SEARCH("]",CELL("имяфайла",J95))+1,20),'Базис, экономия'!$B$3:$B$28,),MONTH(J96)),2)</f>
        <v>1236.7</v>
      </c>
      <c r="O96" s="105">
        <f t="shared" ca="1" si="11"/>
        <v>63501.580000000031</v>
      </c>
    </row>
  </sheetData>
  <mergeCells count="3">
    <mergeCell ref="A1:C1"/>
    <mergeCell ref="J1:L1"/>
    <mergeCell ref="M1:O1"/>
  </mergeCells>
  <pageMargins left="0.7" right="0.7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opLeftCell="A82" zoomScaleNormal="100" workbookViewId="0">
      <selection activeCell="J3" sqref="J3"/>
    </sheetView>
  </sheetViews>
  <sheetFormatPr defaultRowHeight="15" x14ac:dyDescent="0.25"/>
  <cols>
    <col min="1" max="1" width="17.85546875" bestFit="1" customWidth="1"/>
    <col min="2" max="2" width="19.5703125" bestFit="1" customWidth="1"/>
    <col min="3" max="3" width="21.140625" bestFit="1" customWidth="1"/>
    <col min="10" max="10" width="17.5703125" customWidth="1"/>
    <col min="11" max="11" width="19.5703125" bestFit="1" customWidth="1"/>
    <col min="12" max="12" width="21.140625" bestFit="1" customWidth="1"/>
    <col min="13" max="13" width="17.85546875" bestFit="1" customWidth="1"/>
    <col min="14" max="14" width="17.85546875" customWidth="1"/>
    <col min="15" max="15" width="9" bestFit="1" customWidth="1"/>
    <col min="16" max="16" width="19.5703125" bestFit="1" customWidth="1"/>
    <col min="17" max="17" width="21.140625" bestFit="1" customWidth="1"/>
    <col min="18" max="19" width="28.7109375" customWidth="1"/>
    <col min="21" max="21" width="26.28515625" bestFit="1" customWidth="1"/>
    <col min="22" max="22" width="32.5703125" bestFit="1" customWidth="1"/>
    <col min="23" max="23" width="27.42578125" bestFit="1" customWidth="1"/>
  </cols>
  <sheetData>
    <row r="1" spans="1:21" x14ac:dyDescent="0.25">
      <c r="A1" s="72" t="s">
        <v>37</v>
      </c>
      <c r="B1" s="73"/>
      <c r="C1" s="73"/>
      <c r="J1" s="74" t="s">
        <v>38</v>
      </c>
      <c r="K1" s="75"/>
      <c r="L1" s="75"/>
      <c r="M1" s="76" t="s">
        <v>39</v>
      </c>
      <c r="N1" s="77"/>
      <c r="O1" s="78"/>
      <c r="P1" s="79"/>
      <c r="Q1" s="79"/>
      <c r="R1" s="79"/>
      <c r="S1" s="79"/>
      <c r="T1" s="80"/>
      <c r="U1" s="80"/>
    </row>
    <row r="2" spans="1:21" ht="45" x14ac:dyDescent="0.25">
      <c r="A2" s="81" t="s">
        <v>40</v>
      </c>
      <c r="B2" s="82" t="s">
        <v>41</v>
      </c>
      <c r="C2" s="83" t="s">
        <v>42</v>
      </c>
      <c r="J2" s="81" t="s">
        <v>40</v>
      </c>
      <c r="K2" s="82" t="s">
        <v>41</v>
      </c>
      <c r="L2" s="84" t="s">
        <v>42</v>
      </c>
      <c r="M2" s="81" t="s">
        <v>40</v>
      </c>
      <c r="N2" s="82" t="s">
        <v>41</v>
      </c>
      <c r="O2" s="85" t="s">
        <v>42</v>
      </c>
      <c r="P2" s="80"/>
      <c r="Q2" s="80"/>
      <c r="R2" s="80"/>
      <c r="S2" s="80"/>
      <c r="T2" s="80"/>
      <c r="U2" s="80"/>
    </row>
    <row r="3" spans="1:21" x14ac:dyDescent="0.25">
      <c r="A3" s="86">
        <f ca="1">EOMONTH(INDEX('Базис, экономия'!$F$3:$F$6,MATCH(MID(CELL("имяфайла",A1),SEARCH("]",CELL("имяфайла",A2))+1,20),'Базис, экономия'!$B$3:$B$6,)),3)</f>
        <v>42855</v>
      </c>
      <c r="B3" s="87">
        <f ca="1">ROUND(FV('Базис, экономия'!$M$3,1+INT(YEARFRAC('Базис, экономия'!$BB$2,A3)/0.5),0,-'Базис, экономия'!$K$3,0)*INDEX('Базис, экономия'!$BB$3:$BM$6,MATCH(MID(CELL("имяфайла",A2),SEARCH("]",CELL("имяфайла",A2))+1,20),'Базис, экономия'!$B$3:$B$6,),MONTH(A3)),2)</f>
        <v>22417.52</v>
      </c>
      <c r="C3" s="88">
        <f ca="1">B3</f>
        <v>22417.52</v>
      </c>
      <c r="J3" s="86">
        <f ca="1">EOMONTH(INDEX('Базис, экономия'!$F$3:$F$28,MATCH(MID(CELL("имяфайла",J2),SEARCH("]",CELL("имяфайла",J2))+1,20),'Базис, экономия'!$B$3:$B$28,)),3)</f>
        <v>42855</v>
      </c>
      <c r="K3" s="87">
        <f ca="1">ROUND(FV('Базис, экономия'!$M$3,1+INT(YEARFRAC('Базис, экономия'!$BB$2,J3)/0.5),0,-'Базис, экономия'!$K$3,0)*INDEX('Базис, экономия'!$BB$3:$BM$28,MATCH(MID(CELL("имяфайла",J2),SEARCH("]",CELL("имяфайла",J2))+1,20),'Базис, экономия'!$B$3:$B$28,),MONTH(J3)),2)</f>
        <v>22417.52</v>
      </c>
      <c r="L3" s="89">
        <f ca="1">K3</f>
        <v>22417.52</v>
      </c>
      <c r="M3" s="86">
        <f ca="1">EOMONTH(INDEX('Базис, экономия'!$H$3:$H$28,MATCH(MID(CELL("имяфайла",M2),SEARCH("]",CELL("имяфайла",M2))+1,20),'Базис, экономия'!$B$3:$B$28,)),3)</f>
        <v>42855</v>
      </c>
      <c r="N3" s="87">
        <f ca="1">ROUND(FV('Базис, экономия'!$M$3,1+INT(YEARFRAC('Базис, экономия'!$BB$2,J3)/0.5),0,-'Базис, экономия'!$L$3,0)*INDEX('Базис, экономия'!$AP$3:$BA$28,MATCH(MID(CELL("имяфайла",J2),SEARCH("]",CELL("имяфайла",J2))+1,20),'Базис, экономия'!$B$3:$B$28,),MONTH(J3)),2)</f>
        <v>91.5</v>
      </c>
      <c r="O3" s="90">
        <f ca="1">N3</f>
        <v>91.5</v>
      </c>
      <c r="P3" s="91"/>
      <c r="S3" s="92"/>
      <c r="U3" s="92"/>
    </row>
    <row r="4" spans="1:21" x14ac:dyDescent="0.25">
      <c r="A4" s="86">
        <f ca="1">EOMONTH(A3,1)</f>
        <v>42886</v>
      </c>
      <c r="B4" s="87">
        <f ca="1">ROUND(FV('[1]Базис, экономия'!$W$3,1+INT(YEARFRAC('[1]Базис, экономия'!$BO$2,A4)/0.5),0,-'[1]Базис, экономия'!$T$3,0)*INDEX('[1]Базис, экономия'!$BO$3:$BZ$28,MATCH(MID(CELL("имяфайла",A3),SEARCH("]",CELL("имяфайла",A3))+1,20),'[1]Базис, экономия'!$B$3:$B$28,),MONTH(A4)),2)</f>
        <v>0</v>
      </c>
      <c r="C4" s="88">
        <f ca="1">B4+C3</f>
        <v>22417.52</v>
      </c>
      <c r="J4" s="86">
        <f ca="1">EOMONTH(J3,1)</f>
        <v>42886</v>
      </c>
      <c r="K4" s="87">
        <f ca="1">ROUND(FV('Базис, экономия'!$M$3,1+INT(YEARFRAC('Базис, экономия'!$BB$2,J4)/0.5),0,-'Базис, экономия'!$K$3,0)*INDEX('Базис, экономия'!$BB$3:$BM$28,MATCH(MID(CELL("имяфайла",J3),SEARCH("]",CELL("имяфайла",J3))+1,20),'Базис, экономия'!$B$3:$B$28,),MONTH(J4)),2)</f>
        <v>0</v>
      </c>
      <c r="L4" s="89">
        <f ca="1">K4+L3</f>
        <v>22417.52</v>
      </c>
      <c r="M4" s="86">
        <f ca="1">EOMONTH(M3,1)</f>
        <v>42886</v>
      </c>
      <c r="N4" s="87">
        <f ca="1">ROUND(FV('Базис, экономия'!$M$3,1+INT(YEARFRAC('Базис, экономия'!$BB$2,J4)/0.5),0,-'Базис, экономия'!$L$3,0)*INDEX('Базис, экономия'!$AP$3:$BA$28,MATCH(MID(CELL("имяфайла",J3),SEARCH("]",CELL("имяфайла",J3))+1,20),'Базис, экономия'!$B$3:$B$28,),MONTH(J4)),2)</f>
        <v>1016.65</v>
      </c>
      <c r="O4" s="90">
        <f ca="1">N4+O3</f>
        <v>1108.1500000000001</v>
      </c>
    </row>
    <row r="5" spans="1:21" x14ac:dyDescent="0.25">
      <c r="A5" s="86">
        <f t="shared" ref="A5:A68" ca="1" si="0">EOMONTH(A4,1)</f>
        <v>42916</v>
      </c>
      <c r="B5" s="87">
        <f ca="1">ROUND(FV('[1]Базис, экономия'!$W$3,1+INT(YEARFRAC('[1]Базис, экономия'!$BO$2,A5)/0.5),0,-'[1]Базис, экономия'!$T$3,0)*INDEX('[1]Базис, экономия'!$BO$3:$BZ$28,MATCH(MID(CELL("имяфайла",A4),SEARCH("]",CELL("имяфайла",A4))+1,20),'[1]Базис, экономия'!$B$3:$B$28,),MONTH(A5)),2)</f>
        <v>0</v>
      </c>
      <c r="C5" s="88">
        <f ca="1">B5+C4</f>
        <v>22417.52</v>
      </c>
      <c r="J5" s="86">
        <f t="shared" ref="J5:J68" ca="1" si="1">EOMONTH(J4,1)</f>
        <v>42916</v>
      </c>
      <c r="K5" s="87">
        <f ca="1">ROUND(FV('Базис, экономия'!$M$3,1+INT(YEARFRAC('Базис, экономия'!$BB$2,J5)/0.5),0,-'Базис, экономия'!$K$3,0)*INDEX('Базис, экономия'!$BB$3:$BM$28,MATCH(MID(CELL("имяфайла",J4),SEARCH("]",CELL("имяфайла",J4))+1,20),'Базис, экономия'!$B$3:$B$28,),MONTH(J5)),2)</f>
        <v>0</v>
      </c>
      <c r="L5" s="89">
        <f ca="1">K5+L4</f>
        <v>22417.52</v>
      </c>
      <c r="M5" s="86">
        <f t="shared" ref="M5:M68" ca="1" si="2">EOMONTH(M4,1)</f>
        <v>42916</v>
      </c>
      <c r="N5" s="87">
        <f ca="1">ROUND(FV('Базис, экономия'!$M$3,1+INT(YEARFRAC('Базис, экономия'!$BB$2,J5)/0.5),0,-'Базис, экономия'!$L$3,0)*INDEX('Базис, экономия'!$AP$3:$BA$28,MATCH(MID(CELL("имяфайла",J4),SEARCH("]",CELL("имяфайла",J4))+1,20),'Базис, экономия'!$B$3:$B$28,),MONTH(J5)),2)</f>
        <v>1006.48</v>
      </c>
      <c r="O5" s="90">
        <f ca="1">N5+O4</f>
        <v>2114.63</v>
      </c>
    </row>
    <row r="6" spans="1:21" x14ac:dyDescent="0.25">
      <c r="A6" s="86">
        <f t="shared" ca="1" si="0"/>
        <v>42947</v>
      </c>
      <c r="B6" s="87">
        <f ca="1">ROUND(FV('[1]Базис, экономия'!$W$3,1+INT(YEARFRAC('[1]Базис, экономия'!$BO$2,A6)/0.5),0,-'[1]Базис, экономия'!$T$3,0)*INDEX('[1]Базис, экономия'!$BO$3:$BZ$28,MATCH(MID(CELL("имяфайла",A5),SEARCH("]",CELL("имяфайла",A5))+1,20),'[1]Базис, экономия'!$B$3:$B$28,),MONTH(A6)),2)</f>
        <v>0</v>
      </c>
      <c r="C6" s="88">
        <f ca="1">B6+C5</f>
        <v>22417.52</v>
      </c>
      <c r="J6" s="86">
        <f t="shared" ca="1" si="1"/>
        <v>42947</v>
      </c>
      <c r="K6" s="87">
        <f ca="1">ROUND(FV('Базис, экономия'!$M$3,1+INT(YEARFRAC('Базис, экономия'!$BB$2,J6)/0.5),0,-'Базис, экономия'!$K$3,0)*INDEX('Базис, экономия'!$BB$3:$BM$28,MATCH(MID(CELL("имяфайла",J5),SEARCH("]",CELL("имяфайла",J5))+1,20),'Базис, экономия'!$B$3:$B$28,),MONTH(J6)),2)</f>
        <v>0</v>
      </c>
      <c r="L6" s="89">
        <f ca="1">K6+L5</f>
        <v>22417.52</v>
      </c>
      <c r="M6" s="86">
        <f t="shared" ca="1" si="2"/>
        <v>42947</v>
      </c>
      <c r="N6" s="87">
        <f ca="1">ROUND(FV('Базис, экономия'!$M$3,1+INT(YEARFRAC('Базис, экономия'!$BB$2,J6)/0.5),0,-'Базис, экономия'!$L$3,0)*INDEX('Базис, экономия'!$AP$3:$BA$28,MATCH(MID(CELL("имяфайла",J5),SEARCH("]",CELL("имяфайла",J5))+1,20),'Базис, экономия'!$B$3:$B$28,),MONTH(J6)),2)</f>
        <v>970.22</v>
      </c>
      <c r="O6" s="90">
        <f ca="1">N6+O5</f>
        <v>3084.8500000000004</v>
      </c>
      <c r="R6" s="93"/>
      <c r="S6" s="94"/>
    </row>
    <row r="7" spans="1:21" x14ac:dyDescent="0.25">
      <c r="A7" s="86">
        <f t="shared" ca="1" si="0"/>
        <v>42978</v>
      </c>
      <c r="B7" s="87">
        <f ca="1">ROUND(FV('[1]Базис, экономия'!$W$3,1+INT(YEARFRAC('[1]Базис, экономия'!$BO$2,A7)/0.5),0,-'[1]Базис, экономия'!$T$3,0)*INDEX('[1]Базис, экономия'!$BO$3:$BZ$28,MATCH(MID(CELL("имяфайла",A6),SEARCH("]",CELL("имяфайла",A6))+1,20),'[1]Базис, экономия'!$B$3:$B$28,),MONTH(A7)),2)</f>
        <v>0</v>
      </c>
      <c r="C7" s="88">
        <f ca="1">B7+C6</f>
        <v>22417.52</v>
      </c>
      <c r="J7" s="86">
        <f t="shared" ca="1" si="1"/>
        <v>42978</v>
      </c>
      <c r="K7" s="87">
        <f ca="1">ROUND(FV('Базис, экономия'!$M$3,1+INT(YEARFRAC('Базис, экономия'!$BB$2,J7)/0.5),0,-'Базис, экономия'!$K$3,0)*INDEX('Базис, экономия'!$BB$3:$BM$28,MATCH(MID(CELL("имяфайла",J6),SEARCH("]",CELL("имяфайла",J6))+1,20),'Базис, экономия'!$B$3:$B$28,),MONTH(J7)),2)</f>
        <v>0</v>
      </c>
      <c r="L7" s="89">
        <f ca="1">K7+L6</f>
        <v>22417.52</v>
      </c>
      <c r="M7" s="86">
        <f t="shared" ca="1" si="2"/>
        <v>42978</v>
      </c>
      <c r="N7" s="87">
        <f ca="1">ROUND(FV('Базис, экономия'!$M$3,1+INT(YEARFRAC('Базис, экономия'!$BB$2,J7)/0.5),0,-'Базис, экономия'!$L$3,0)*INDEX('Базис, экономия'!$AP$3:$BA$28,MATCH(MID(CELL("имяфайла",J6),SEARCH("]",CELL("имяфайла",J6))+1,20),'Базис, экономия'!$B$3:$B$28,),MONTH(J7)),2)</f>
        <v>866.27</v>
      </c>
      <c r="O7" s="90">
        <f ca="1">N7+O6</f>
        <v>3951.1200000000003</v>
      </c>
      <c r="R7" s="93"/>
      <c r="S7" s="95"/>
      <c r="T7" s="96"/>
    </row>
    <row r="8" spans="1:21" x14ac:dyDescent="0.25">
      <c r="A8" s="86">
        <f t="shared" ca="1" si="0"/>
        <v>43008</v>
      </c>
      <c r="B8" s="87">
        <f ca="1">ROUND(FV('[1]Базис, экономия'!$W$3,1+INT(YEARFRAC('[1]Базис, экономия'!$BO$2,A8)/0.5),0,-'[1]Базис, экономия'!$T$3,0)*INDEX('[1]Базис, экономия'!$BO$3:$BZ$28,MATCH(MID(CELL("имяфайла",A7),SEARCH("]",CELL("имяфайла",A7))+1,20),'[1]Базис, экономия'!$B$3:$B$28,),MONTH(A8)),2)</f>
        <v>65620.22</v>
      </c>
      <c r="C8" s="88">
        <f ca="1">B8+C7</f>
        <v>88037.74</v>
      </c>
      <c r="J8" s="86">
        <f t="shared" ca="1" si="1"/>
        <v>43008</v>
      </c>
      <c r="K8" s="87">
        <f ca="1">ROUND(FV('Базис, экономия'!$M$3,1+INT(YEARFRAC('Базис, экономия'!$BB$2,J8)/0.5),0,-'Базис, экономия'!$K$3,0)*INDEX('Базис, экономия'!$BB$3:$BM$28,MATCH(MID(CELL("имяфайла",J7),SEARCH("]",CELL("имяфайла",J7))+1,20),'Базис, экономия'!$B$3:$B$28,),MONTH(J8)),2)</f>
        <v>65620.22</v>
      </c>
      <c r="L8" s="89">
        <f ca="1">K8+L7</f>
        <v>88037.74</v>
      </c>
      <c r="M8" s="86">
        <f t="shared" ca="1" si="2"/>
        <v>43008</v>
      </c>
      <c r="N8" s="87">
        <f ca="1">ROUND(FV('Базис, экономия'!$M$3,1+INT(YEARFRAC('Базис, экономия'!$BB$2,J8)/0.5),0,-'Базис, экономия'!$L$3,0)*INDEX('Базис, экономия'!$AP$3:$BA$28,MATCH(MID(CELL("имяфайла",J7),SEARCH("]",CELL("имяфайла",J7))+1,20),'Базис, экономия'!$B$3:$B$28,),MONTH(J8)),2)</f>
        <v>519.76</v>
      </c>
      <c r="O8" s="90">
        <f ca="1">N8+O7</f>
        <v>4470.88</v>
      </c>
      <c r="R8" s="93"/>
      <c r="S8" s="95"/>
    </row>
    <row r="9" spans="1:21" x14ac:dyDescent="0.25">
      <c r="A9" s="86">
        <f t="shared" ca="1" si="0"/>
        <v>43039</v>
      </c>
      <c r="B9" s="87">
        <f ca="1">ROUND(FV('[1]Базис, экономия'!$W$3,1+INT(YEARFRAC('[1]Базис, экономия'!$BO$2,A9)/0.5),0,-'[1]Базис, экономия'!$T$3,0)*INDEX('[1]Базис, экономия'!$BO$3:$BZ$28,MATCH(MID(CELL("имяфайла",A8),SEARCH("]",CELL("имяфайла",A8))+1,20),'[1]Базис, экономия'!$B$3:$B$28,),MONTH(A9)),2)</f>
        <v>32451.96</v>
      </c>
      <c r="C9" s="88">
        <f t="shared" ref="C9:C72" ca="1" si="3">B9+C8</f>
        <v>120489.70000000001</v>
      </c>
      <c r="J9" s="86">
        <f t="shared" ca="1" si="1"/>
        <v>43039</v>
      </c>
      <c r="K9" s="87">
        <f ca="1">ROUND(FV('Базис, экономия'!$M$3,1+INT(YEARFRAC('Базис, экономия'!$BB$2,J9)/0.5),0,-'Базис, экономия'!$K$3,0)*INDEX('Базис, экономия'!$BB$3:$BM$28,MATCH(MID(CELL("имяфайла",J8),SEARCH("]",CELL("имяфайла",J8))+1,20),'Базис, экономия'!$B$3:$B$28,),MONTH(J9)),2)</f>
        <v>32451.96</v>
      </c>
      <c r="L9" s="89">
        <f t="shared" ref="L9:L72" ca="1" si="4">K9+L8</f>
        <v>120489.70000000001</v>
      </c>
      <c r="M9" s="86">
        <f t="shared" ca="1" si="2"/>
        <v>43039</v>
      </c>
      <c r="N9" s="87">
        <f ca="1">ROUND(FV('Базис, экономия'!$M$3,1+INT(YEARFRAC('Базис, экономия'!$BB$2,J9)/0.5),0,-'Базис, экономия'!$L$3,0)*INDEX('Базис, экономия'!$AP$3:$BA$28,MATCH(MID(CELL("имяфайла",J8),SEARCH("]",CELL("имяфайла",J8))+1,20),'Базис, экономия'!$B$3:$B$28,),MONTH(J9)),2)</f>
        <v>346.51</v>
      </c>
      <c r="O9" s="90">
        <f t="shared" ref="O9:O72" ca="1" si="5">N9+O8</f>
        <v>4817.3900000000003</v>
      </c>
      <c r="R9" s="93"/>
      <c r="S9" s="95"/>
    </row>
    <row r="10" spans="1:21" x14ac:dyDescent="0.25">
      <c r="A10" s="86">
        <f t="shared" ca="1" si="0"/>
        <v>43069</v>
      </c>
      <c r="B10" s="87">
        <f ca="1">ROUND(FV('[1]Базис, экономия'!$W$3,1+INT(YEARFRAC('[1]Базис, экономия'!$BO$2,A10)/0.5),0,-'[1]Базис, экономия'!$T$3,0)*INDEX('[1]Базис, экономия'!$BO$3:$BZ$28,MATCH(MID(CELL("имяфайла",A9),SEARCH("]",CELL("имяфайла",A9))+1,20),'[1]Базис, экономия'!$B$3:$B$28,),MONTH(A10)),2)</f>
        <v>33713.279999999999</v>
      </c>
      <c r="C10" s="88">
        <f t="shared" ca="1" si="3"/>
        <v>154202.98000000001</v>
      </c>
      <c r="J10" s="86">
        <f t="shared" ca="1" si="1"/>
        <v>43069</v>
      </c>
      <c r="K10" s="87">
        <f ca="1">ROUND(FV('Базис, экономия'!$M$3,1+INT(YEARFRAC('Базис, экономия'!$BB$2,J10)/0.5),0,-'Базис, экономия'!$K$3,0)*INDEX('Базис, экономия'!$BB$3:$BM$28,MATCH(MID(CELL("имяфайла",J9),SEARCH("]",CELL("имяфайла",J9))+1,20),'Базис, экономия'!$B$3:$B$28,),MONTH(J10)),2)</f>
        <v>33713.279999999999</v>
      </c>
      <c r="L10" s="89">
        <f t="shared" ca="1" si="4"/>
        <v>154202.98000000001</v>
      </c>
      <c r="M10" s="86">
        <f t="shared" ca="1" si="2"/>
        <v>43069</v>
      </c>
      <c r="N10" s="87">
        <f ca="1">ROUND(FV('Базис, экономия'!$M$3,1+INT(YEARFRAC('Базис, экономия'!$BB$2,J10)/0.5),0,-'Базис, экономия'!$L$3,0)*INDEX('Базис, экономия'!$AP$3:$BA$28,MATCH(MID(CELL("имяфайла",J9),SEARCH("]",CELL("имяфайла",J9))+1,20),'Базис, экономия'!$B$3:$B$28,),MONTH(J10)),2)</f>
        <v>173.25</v>
      </c>
      <c r="O10" s="90">
        <f t="shared" ca="1" si="5"/>
        <v>4990.6400000000003</v>
      </c>
      <c r="R10" s="93"/>
      <c r="S10" s="96"/>
    </row>
    <row r="11" spans="1:21" x14ac:dyDescent="0.25">
      <c r="A11" s="86">
        <f t="shared" ca="1" si="0"/>
        <v>43100</v>
      </c>
      <c r="B11" s="87">
        <f ca="1">ROUND(FV('[1]Базис, экономия'!$W$3,1+INT(YEARFRAC('[1]Базис, экономия'!$BO$2,A11)/0.5),0,-'[1]Базис, экономия'!$T$3,0)*INDEX('[1]Базис, экономия'!$BO$3:$BZ$28,MATCH(MID(CELL("имяфайла",A10),SEARCH("]",CELL("имяфайла",A10))+1,20),'[1]Базис, экономия'!$B$3:$B$28,),MONTH(A11)),2)</f>
        <v>16718.439999999999</v>
      </c>
      <c r="C11" s="88">
        <f t="shared" ca="1" si="3"/>
        <v>170921.42</v>
      </c>
      <c r="J11" s="86">
        <f t="shared" ca="1" si="1"/>
        <v>43100</v>
      </c>
      <c r="K11" s="87">
        <f ca="1">ROUND(FV('Базис, экономия'!$M$3,1+INT(YEARFRAC('Базис, экономия'!$BB$2,J11)/0.5),0,-'Базис, экономия'!$K$3,0)*INDEX('Базис, экономия'!$BB$3:$BM$28,MATCH(MID(CELL("имяфайла",J10),SEARCH("]",CELL("имяфайла",J10))+1,20),'Базис, экономия'!$B$3:$B$28,),MONTH(J11)),2)</f>
        <v>16718.439999999999</v>
      </c>
      <c r="L11" s="89">
        <f t="shared" ca="1" si="4"/>
        <v>170921.42</v>
      </c>
      <c r="M11" s="86">
        <f t="shared" ca="1" si="2"/>
        <v>43100</v>
      </c>
      <c r="N11" s="87">
        <f ca="1">ROUND(FV('Базис, экономия'!$M$3,1+INT(YEARFRAC('Базис, экономия'!$BB$2,J11)/0.5),0,-'Базис, экономия'!$L$3,0)*INDEX('Базис, экономия'!$AP$3:$BA$28,MATCH(MID(CELL("имяфайла",J10),SEARCH("]",CELL("имяфайла",J10))+1,20),'Базис, экономия'!$B$3:$B$28,),MONTH(J11)),2)</f>
        <v>644.83000000000004</v>
      </c>
      <c r="O11" s="90">
        <f t="shared" ca="1" si="5"/>
        <v>5635.47</v>
      </c>
    </row>
    <row r="12" spans="1:21" x14ac:dyDescent="0.25">
      <c r="A12" s="86">
        <f t="shared" ca="1" si="0"/>
        <v>43131</v>
      </c>
      <c r="B12" s="87">
        <f ca="1">ROUND(FV('[1]Базис, экономия'!$W$3,1+INT(YEARFRAC('[1]Базис, экономия'!$BO$2,A12)/0.5),0,-'[1]Базис, экономия'!$T$3,0)*INDEX('[1]Базис, экономия'!$BO$3:$BZ$28,MATCH(MID(CELL("имяфайла",A11),SEARCH("]",CELL("имяфайла",A11))+1,20),'[1]Базис, экономия'!$B$3:$B$28,),MONTH(A12)),2)</f>
        <v>19743.68</v>
      </c>
      <c r="C12" s="88">
        <f t="shared" ca="1" si="3"/>
        <v>190665.1</v>
      </c>
      <c r="J12" s="86">
        <f t="shared" ca="1" si="1"/>
        <v>43131</v>
      </c>
      <c r="K12" s="87">
        <f ca="1">ROUND(FV('Базис, экономия'!$M$3,1+INT(YEARFRAC('Базис, экономия'!$BB$2,J12)/0.5),0,-'Базис, экономия'!$K$3,0)*INDEX('Базис, экономия'!$BB$3:$BM$28,MATCH(MID(CELL("имяфайла",J11),SEARCH("]",CELL("имяфайла",J11))+1,20),'Базис, экономия'!$B$3:$B$28,),MONTH(J12)),2)</f>
        <v>19743.68</v>
      </c>
      <c r="L12" s="89">
        <f t="shared" ca="1" si="4"/>
        <v>190665.1</v>
      </c>
      <c r="M12" s="86">
        <f t="shared" ca="1" si="2"/>
        <v>43131</v>
      </c>
      <c r="N12" s="87">
        <f ca="1">ROUND(FV('Базис, экономия'!$M$3,1+INT(YEARFRAC('Базис, экономия'!$BB$2,J12)/0.5),0,-'Базис, экономия'!$L$3,0)*INDEX('Базис, экономия'!$AP$3:$BA$28,MATCH(MID(CELL("имяфайла",J11),SEARCH("]",CELL("имяфайла",J11))+1,20),'Базис, экономия'!$B$3:$B$28,),MONTH(J12)),2)</f>
        <v>248.01</v>
      </c>
      <c r="O12" s="90">
        <f t="shared" ca="1" si="5"/>
        <v>5883.4800000000005</v>
      </c>
      <c r="Q12" s="95"/>
      <c r="R12" s="97"/>
      <c r="S12" s="95"/>
    </row>
    <row r="13" spans="1:21" x14ac:dyDescent="0.25">
      <c r="A13" s="86">
        <f t="shared" ca="1" si="0"/>
        <v>43159</v>
      </c>
      <c r="B13" s="87">
        <f ca="1">ROUND(FV('[1]Базис, экономия'!$W$3,1+INT(YEARFRAC('[1]Базис, экономия'!$BO$2,A13)/0.5),0,-'[1]Базис, экономия'!$T$3,0)*INDEX('[1]Базис, экономия'!$BO$3:$BZ$28,MATCH(MID(CELL("имяфайла",A12),SEARCH("]",CELL("имяфайла",A12))+1,20),'[1]Базис, экономия'!$B$3:$B$28,),MONTH(A13)),2)</f>
        <v>29615.52</v>
      </c>
      <c r="C13" s="88">
        <f t="shared" ca="1" si="3"/>
        <v>220280.62</v>
      </c>
      <c r="J13" s="86">
        <f t="shared" ca="1" si="1"/>
        <v>43159</v>
      </c>
      <c r="K13" s="87">
        <f ca="1">ROUND(FV('Базис, экономия'!$M$3,1+INT(YEARFRAC('Базис, экономия'!$BB$2,J13)/0.5),0,-'Базис, экономия'!$K$3,0)*INDEX('Базис, экономия'!$BB$3:$BM$28,MATCH(MID(CELL("имяфайла",J12),SEARCH("]",CELL("имяфайла",J12))+1,20),'Базис, экономия'!$B$3:$B$28,),MONTH(J13)),2)</f>
        <v>29615.52</v>
      </c>
      <c r="L13" s="89">
        <f t="shared" ca="1" si="4"/>
        <v>220280.62</v>
      </c>
      <c r="M13" s="86">
        <f t="shared" ca="1" si="2"/>
        <v>43159</v>
      </c>
      <c r="N13" s="87">
        <f ca="1">ROUND(FV('Базис, экономия'!$M$3,1+INT(YEARFRAC('Базис, экономия'!$BB$2,J13)/0.5),0,-'Базис, экономия'!$L$3,0)*INDEX('Базис, экономия'!$AP$3:$BA$28,MATCH(MID(CELL("имяфайла",J12),SEARCH("]",CELL("имяфайла",J12))+1,20),'Базис, экономия'!$B$3:$B$28,),MONTH(J13)),2)</f>
        <v>531.46</v>
      </c>
      <c r="O13" s="90">
        <f t="shared" ca="1" si="5"/>
        <v>6414.9400000000005</v>
      </c>
      <c r="S13" s="95"/>
    </row>
    <row r="14" spans="1:21" x14ac:dyDescent="0.25">
      <c r="A14" s="86">
        <f t="shared" ca="1" si="0"/>
        <v>43190</v>
      </c>
      <c r="B14" s="87">
        <f ca="1">ROUND(FV('[1]Базис, экономия'!$W$3,1+INT(YEARFRAC('[1]Базис, экономия'!$BO$2,A14)/0.5),0,-'[1]Базис, экономия'!$T$3,0)*INDEX('[1]Базис, экономия'!$BO$3:$BZ$28,MATCH(MID(CELL("имяфайла",A13),SEARCH("]",CELL("имяфайла",A13))+1,20),'[1]Базис, экономия'!$B$3:$B$28,),MONTH(A14)),2)</f>
        <v>31207.759999999998</v>
      </c>
      <c r="C14" s="88">
        <f t="shared" ca="1" si="3"/>
        <v>251488.38</v>
      </c>
      <c r="J14" s="86">
        <f t="shared" ca="1" si="1"/>
        <v>43190</v>
      </c>
      <c r="K14" s="87">
        <f ca="1">ROUND(FV('Базис, экономия'!$M$3,1+INT(YEARFRAC('Базис, экономия'!$BB$2,J14)/0.5),0,-'Базис, экономия'!$K$3,0)*INDEX('Базис, экономия'!$BB$3:$BM$28,MATCH(MID(CELL("имяфайла",J13),SEARCH("]",CELL("имяфайла",J13))+1,20),'Базис, экономия'!$B$3:$B$28,),MONTH(J14)),2)</f>
        <v>31207.759999999998</v>
      </c>
      <c r="L14" s="89">
        <f t="shared" ca="1" si="4"/>
        <v>251488.38</v>
      </c>
      <c r="M14" s="86">
        <f t="shared" ca="1" si="2"/>
        <v>43190</v>
      </c>
      <c r="N14" s="87">
        <f ca="1">ROUND(FV('Базис, экономия'!$M$3,1+INT(YEARFRAC('Базис, экономия'!$BB$2,J14)/0.5),0,-'Базис, экономия'!$L$3,0)*INDEX('Базис, экономия'!$AP$3:$BA$28,MATCH(MID(CELL("имяфайла",J13),SEARCH("]",CELL("имяфайла",J13))+1,20),'Базис, экономия'!$B$3:$B$28,),MONTH(J14)),2)</f>
        <v>255.1</v>
      </c>
      <c r="O14" s="90">
        <f t="shared" ca="1" si="5"/>
        <v>6670.0400000000009</v>
      </c>
      <c r="R14" s="92"/>
      <c r="S14" s="95"/>
    </row>
    <row r="15" spans="1:21" x14ac:dyDescent="0.25">
      <c r="A15" s="86">
        <f t="shared" ca="1" si="0"/>
        <v>43220</v>
      </c>
      <c r="B15" s="87">
        <f ca="1">ROUND(FV('[1]Базис, экономия'!$W$3,1+INT(YEARFRAC('[1]Базис, экономия'!$BO$2,A15)/0.5),0,-'[1]Базис, экономия'!$T$3,0)*INDEX('[1]Базис, экономия'!$BO$3:$BZ$28,MATCH(MID(CELL("имяфайла",A14),SEARCH("]",CELL("имяфайла",A14))+1,20),'[1]Базис, экономия'!$B$3:$B$28,),MONTH(A15)),2)</f>
        <v>23437.66</v>
      </c>
      <c r="C15" s="88">
        <f t="shared" ca="1" si="3"/>
        <v>274926.03999999998</v>
      </c>
      <c r="J15" s="86">
        <f t="shared" ca="1" si="1"/>
        <v>43220</v>
      </c>
      <c r="K15" s="87">
        <f ca="1">ROUND(FV('Базис, экономия'!$M$3,1+INT(YEARFRAC('Базис, экономия'!$BB$2,J15)/0.5),0,-'Базис, экономия'!$K$3,0)*INDEX('Базис, экономия'!$BB$3:$BM$28,MATCH(MID(CELL("имяфайла",J14),SEARCH("]",CELL("имяфайла",J14))+1,20),'Базис, экономия'!$B$3:$B$28,),MONTH(J15)),2)</f>
        <v>23437.66</v>
      </c>
      <c r="L15" s="89">
        <f t="shared" ca="1" si="4"/>
        <v>274926.03999999998</v>
      </c>
      <c r="M15" s="86">
        <f t="shared" ca="1" si="2"/>
        <v>43220</v>
      </c>
      <c r="N15" s="87">
        <f ca="1">ROUND(FV('Базис, экономия'!$M$3,1+INT(YEARFRAC('Базис, экономия'!$BB$2,J15)/0.5),0,-'Базис, экономия'!$L$3,0)*INDEX('Базис, экономия'!$AP$3:$BA$28,MATCH(MID(CELL("имяфайла",J14),SEARCH("]",CELL("имяфайла",J14))+1,20),'Базис, экономия'!$B$3:$B$28,),MONTH(J15)),2)</f>
        <v>95.66</v>
      </c>
      <c r="O15" s="90">
        <f t="shared" ca="1" si="5"/>
        <v>6765.7000000000007</v>
      </c>
      <c r="S15" s="96"/>
    </row>
    <row r="16" spans="1:21" x14ac:dyDescent="0.25">
      <c r="A16" s="86">
        <f t="shared" ca="1" si="0"/>
        <v>43251</v>
      </c>
      <c r="B16" s="87">
        <f ca="1">ROUND(FV('[1]Базис, экономия'!$W$3,1+INT(YEARFRAC('[1]Базис, экономия'!$BO$2,A16)/0.5),0,-'[1]Базис, экономия'!$T$3,0)*INDEX('[1]Базис, экономия'!$BO$3:$BZ$28,MATCH(MID(CELL("имяфайла",A15),SEARCH("]",CELL("имяфайла",A15))+1,20),'[1]Базис, экономия'!$B$3:$B$28,),MONTH(A16)),2)</f>
        <v>0</v>
      </c>
      <c r="C16" s="88">
        <f t="shared" ca="1" si="3"/>
        <v>274926.03999999998</v>
      </c>
      <c r="J16" s="86">
        <f t="shared" ca="1" si="1"/>
        <v>43251</v>
      </c>
      <c r="K16" s="87">
        <f ca="1">ROUND(FV('Базис, экономия'!$M$3,1+INT(YEARFRAC('Базис, экономия'!$BB$2,J16)/0.5),0,-'Базис, экономия'!$K$3,0)*INDEX('Базис, экономия'!$BB$3:$BM$28,MATCH(MID(CELL("имяфайла",J15),SEARCH("]",CELL("имяфайла",J15))+1,20),'Базис, экономия'!$B$3:$B$28,),MONTH(J16)),2)</f>
        <v>0</v>
      </c>
      <c r="L16" s="89">
        <f t="shared" ca="1" si="4"/>
        <v>274926.03999999998</v>
      </c>
      <c r="M16" s="86">
        <f t="shared" ca="1" si="2"/>
        <v>43251</v>
      </c>
      <c r="N16" s="87">
        <f ca="1">ROUND(FV('Базис, экономия'!$M$3,1+INT(YEARFRAC('Базис, экономия'!$BB$2,J16)/0.5),0,-'Базис, экономия'!$L$3,0)*INDEX('Базис, экономия'!$AP$3:$BA$28,MATCH(MID(CELL("имяфайла",J15),SEARCH("]",CELL("имяфайла",J15))+1,20),'Базис, экономия'!$B$3:$B$28,),MONTH(J16)),2)</f>
        <v>1062.9100000000001</v>
      </c>
      <c r="O16" s="90">
        <f t="shared" ca="1" si="5"/>
        <v>7828.6100000000006</v>
      </c>
      <c r="S16" s="96"/>
    </row>
    <row r="17" spans="1:19" x14ac:dyDescent="0.25">
      <c r="A17" s="86">
        <f t="shared" ca="1" si="0"/>
        <v>43281</v>
      </c>
      <c r="B17" s="87">
        <f ca="1">ROUND(FV('[1]Базис, экономия'!$W$3,1+INT(YEARFRAC('[1]Базис, экономия'!$BO$2,A17)/0.5),0,-'[1]Базис, экономия'!$T$3,0)*INDEX('[1]Базис, экономия'!$BO$3:$BZ$28,MATCH(MID(CELL("имяфайла",A16),SEARCH("]",CELL("имяфайла",A16))+1,20),'[1]Базис, экономия'!$B$3:$B$28,),MONTH(A17)),2)</f>
        <v>0</v>
      </c>
      <c r="C17" s="88">
        <f t="shared" ca="1" si="3"/>
        <v>274926.03999999998</v>
      </c>
      <c r="J17" s="86">
        <f t="shared" ca="1" si="1"/>
        <v>43281</v>
      </c>
      <c r="K17" s="87">
        <f ca="1">ROUND(FV('Базис, экономия'!$M$3,1+INT(YEARFRAC('Базис, экономия'!$BB$2,J17)/0.5),0,-'Базис, экономия'!$K$3,0)*INDEX('Базис, экономия'!$BB$3:$BM$28,MATCH(MID(CELL("имяфайла",J16),SEARCH("]",CELL("имяфайла",J16))+1,20),'Базис, экономия'!$B$3:$B$28,),MONTH(J17)),2)</f>
        <v>0</v>
      </c>
      <c r="L17" s="89">
        <f t="shared" ca="1" si="4"/>
        <v>274926.03999999998</v>
      </c>
      <c r="M17" s="86">
        <f t="shared" ca="1" si="2"/>
        <v>43281</v>
      </c>
      <c r="N17" s="87">
        <f ca="1">ROUND(FV('Базис, экономия'!$M$3,1+INT(YEARFRAC('Базис, экономия'!$BB$2,J17)/0.5),0,-'Базис, экономия'!$L$3,0)*INDEX('Базис, экономия'!$AP$3:$BA$28,MATCH(MID(CELL("имяфайла",J16),SEARCH("]",CELL("имяфайла",J16))+1,20),'Базис, экономия'!$B$3:$B$28,),MONTH(J17)),2)</f>
        <v>1052.28</v>
      </c>
      <c r="O17" s="90">
        <f t="shared" ca="1" si="5"/>
        <v>8880.8900000000012</v>
      </c>
    </row>
    <row r="18" spans="1:19" x14ac:dyDescent="0.25">
      <c r="A18" s="86">
        <f t="shared" ca="1" si="0"/>
        <v>43312</v>
      </c>
      <c r="B18" s="87">
        <f ca="1">ROUND(FV('[1]Базис, экономия'!$W$3,1+INT(YEARFRAC('[1]Базис, экономия'!$BO$2,A18)/0.5),0,-'[1]Базис, экономия'!$T$3,0)*INDEX('[1]Базис, экономия'!$BO$3:$BZ$28,MATCH(MID(CELL("имяфайла",A17),SEARCH("]",CELL("имяфайла",A17))+1,20),'[1]Базис, экономия'!$B$3:$B$28,),MONTH(A18)),2)</f>
        <v>0</v>
      </c>
      <c r="C18" s="88">
        <f t="shared" ca="1" si="3"/>
        <v>274926.03999999998</v>
      </c>
      <c r="J18" s="86">
        <f t="shared" ca="1" si="1"/>
        <v>43312</v>
      </c>
      <c r="K18" s="87">
        <f ca="1">ROUND(FV('Базис, экономия'!$M$3,1+INT(YEARFRAC('Базис, экономия'!$BB$2,J18)/0.5),0,-'Базис, экономия'!$K$3,0)*INDEX('Базис, экономия'!$BB$3:$BM$28,MATCH(MID(CELL("имяфайла",J17),SEARCH("]",CELL("имяфайла",J17))+1,20),'Базис, экономия'!$B$3:$B$28,),MONTH(J18)),2)</f>
        <v>0</v>
      </c>
      <c r="L18" s="89">
        <f t="shared" ca="1" si="4"/>
        <v>274926.03999999998</v>
      </c>
      <c r="M18" s="86">
        <f t="shared" ca="1" si="2"/>
        <v>43312</v>
      </c>
      <c r="N18" s="87">
        <f ca="1">ROUND(FV('Базис, экономия'!$M$3,1+INT(YEARFRAC('Базис, экономия'!$BB$2,J18)/0.5),0,-'Базис, экономия'!$L$3,0)*INDEX('Базис, экономия'!$AP$3:$BA$28,MATCH(MID(CELL("имяфайла",J17),SEARCH("]",CELL("имяфайла",J17))+1,20),'Базис, экономия'!$B$3:$B$28,),MONTH(J18)),2)</f>
        <v>1014.37</v>
      </c>
      <c r="O18" s="90">
        <f t="shared" ca="1" si="5"/>
        <v>9895.260000000002</v>
      </c>
      <c r="R18" s="98"/>
    </row>
    <row r="19" spans="1:19" x14ac:dyDescent="0.25">
      <c r="A19" s="86">
        <f t="shared" ca="1" si="0"/>
        <v>43343</v>
      </c>
      <c r="B19" s="87">
        <f ca="1">ROUND(FV('[1]Базис, экономия'!$W$3,1+INT(YEARFRAC('[1]Базис, экономия'!$BO$2,A19)/0.5),0,-'[1]Базис, экономия'!$T$3,0)*INDEX('[1]Базис, экономия'!$BO$3:$BZ$28,MATCH(MID(CELL("имяфайла",A18),SEARCH("]",CELL("имяфайла",A18))+1,20),'[1]Базис, экономия'!$B$3:$B$28,),MONTH(A19)),2)</f>
        <v>0</v>
      </c>
      <c r="C19" s="88">
        <f t="shared" ca="1" si="3"/>
        <v>274926.03999999998</v>
      </c>
      <c r="J19" s="86">
        <f t="shared" ca="1" si="1"/>
        <v>43343</v>
      </c>
      <c r="K19" s="87">
        <f ca="1">ROUND(FV('Базис, экономия'!$M$3,1+INT(YEARFRAC('Базис, экономия'!$BB$2,J19)/0.5),0,-'Базис, экономия'!$K$3,0)*INDEX('Базис, экономия'!$BB$3:$BM$28,MATCH(MID(CELL("имяфайла",J18),SEARCH("]",CELL("имяфайла",J18))+1,20),'Базис, экономия'!$B$3:$B$28,),MONTH(J19)),2)</f>
        <v>0</v>
      </c>
      <c r="L19" s="89">
        <f t="shared" ca="1" si="4"/>
        <v>274926.03999999998</v>
      </c>
      <c r="M19" s="86">
        <f t="shared" ca="1" si="2"/>
        <v>43343</v>
      </c>
      <c r="N19" s="87">
        <f ca="1">ROUND(FV('Базис, экономия'!$M$3,1+INT(YEARFRAC('Базис, экономия'!$BB$2,J19)/0.5),0,-'Базис, экономия'!$L$3,0)*INDEX('Базис, экономия'!$AP$3:$BA$28,MATCH(MID(CELL("имяфайла",J18),SEARCH("]",CELL("имяфайла",J18))+1,20),'Базис, экономия'!$B$3:$B$28,),MONTH(J19)),2)</f>
        <v>905.69</v>
      </c>
      <c r="O19" s="90">
        <f t="shared" ca="1" si="5"/>
        <v>10800.950000000003</v>
      </c>
      <c r="R19" s="99"/>
      <c r="S19" s="96"/>
    </row>
    <row r="20" spans="1:19" x14ac:dyDescent="0.25">
      <c r="A20" s="86">
        <f t="shared" ca="1" si="0"/>
        <v>43373</v>
      </c>
      <c r="B20" s="87">
        <f ca="1">ROUND(FV('[1]Базис, экономия'!$W$3,1+INT(YEARFRAC('[1]Базис, экономия'!$BO$2,A20)/0.5),0,-'[1]Базис, экономия'!$T$3,0)*INDEX('[1]Базис, экономия'!$BO$3:$BZ$28,MATCH(MID(CELL("имяфайла",A19),SEARCH("]",CELL("имяфайла",A19))+1,20),'[1]Базис, экономия'!$B$3:$B$28,),MONTH(A20)),2)</f>
        <v>68606.350000000006</v>
      </c>
      <c r="C20" s="88">
        <f t="shared" ca="1" si="3"/>
        <v>343532.39</v>
      </c>
      <c r="J20" s="86">
        <f t="shared" ca="1" si="1"/>
        <v>43373</v>
      </c>
      <c r="K20" s="87">
        <f ca="1">ROUND(FV('Базис, экономия'!$M$3,1+INT(YEARFRAC('Базис, экономия'!$BB$2,J20)/0.5),0,-'Базис, экономия'!$K$3,0)*INDEX('Базис, экономия'!$BB$3:$BM$28,MATCH(MID(CELL("имяфайла",J19),SEARCH("]",CELL("имяфайла",J19))+1,20),'Базис, экономия'!$B$3:$B$28,),MONTH(J20)),2)</f>
        <v>68606.350000000006</v>
      </c>
      <c r="L20" s="89">
        <f t="shared" ca="1" si="4"/>
        <v>343532.39</v>
      </c>
      <c r="M20" s="86">
        <f t="shared" ca="1" si="2"/>
        <v>43373</v>
      </c>
      <c r="N20" s="87">
        <f ca="1">ROUND(FV('Базис, экономия'!$M$3,1+INT(YEARFRAC('Базис, экономия'!$BB$2,J20)/0.5),0,-'Базис, экономия'!$L$3,0)*INDEX('Базис, экономия'!$AP$3:$BA$28,MATCH(MID(CELL("имяфайла",J19),SEARCH("]",CELL("имяфайла",J19))+1,20),'Базис, экономия'!$B$3:$B$28,),MONTH(J20)),2)</f>
        <v>543.41</v>
      </c>
      <c r="O20" s="90">
        <f t="shared" ca="1" si="5"/>
        <v>11344.360000000002</v>
      </c>
    </row>
    <row r="21" spans="1:19" x14ac:dyDescent="0.25">
      <c r="A21" s="86">
        <f t="shared" ca="1" si="0"/>
        <v>43404</v>
      </c>
      <c r="B21" s="87">
        <f ca="1">ROUND(FV('[1]Базис, экономия'!$W$3,1+INT(YEARFRAC('[1]Базис, экономия'!$BO$2,A21)/0.5),0,-'[1]Базис, экономия'!$T$3,0)*INDEX('[1]Базис, экономия'!$BO$3:$BZ$28,MATCH(MID(CELL("имяфайла",A20),SEARCH("]",CELL("имяфайла",A20))+1,20),'[1]Базис, экономия'!$B$3:$B$28,),MONTH(A21)),2)</f>
        <v>33928.720000000001</v>
      </c>
      <c r="C21" s="88">
        <f t="shared" ca="1" si="3"/>
        <v>377461.11</v>
      </c>
      <c r="J21" s="86">
        <f t="shared" ca="1" si="1"/>
        <v>43404</v>
      </c>
      <c r="K21" s="87">
        <f ca="1">ROUND(FV('Базис, экономия'!$M$3,1+INT(YEARFRAC('Базис, экономия'!$BB$2,J21)/0.5),0,-'Базис, экономия'!$K$3,0)*INDEX('Базис, экономия'!$BB$3:$BM$28,MATCH(MID(CELL("имяфайла",J20),SEARCH("]",CELL("имяфайла",J20))+1,20),'Базис, экономия'!$B$3:$B$28,),MONTH(J21)),2)</f>
        <v>33928.720000000001</v>
      </c>
      <c r="L21" s="89">
        <f t="shared" ca="1" si="4"/>
        <v>377461.11</v>
      </c>
      <c r="M21" s="86">
        <f t="shared" ca="1" si="2"/>
        <v>43404</v>
      </c>
      <c r="N21" s="87">
        <f ca="1">ROUND(FV('Базис, экономия'!$M$3,1+INT(YEARFRAC('Базис, экономия'!$BB$2,J21)/0.5),0,-'Базис, экономия'!$L$3,0)*INDEX('Базис, экономия'!$AP$3:$BA$28,MATCH(MID(CELL("имяфайла",J20),SEARCH("]",CELL("имяфайла",J20))+1,20),'Базис, экономия'!$B$3:$B$28,),MONTH(J21)),2)</f>
        <v>362.28</v>
      </c>
      <c r="O21" s="90">
        <f t="shared" ca="1" si="5"/>
        <v>11706.640000000003</v>
      </c>
      <c r="R21" s="96"/>
    </row>
    <row r="22" spans="1:19" x14ac:dyDescent="0.25">
      <c r="A22" s="86">
        <f t="shared" ca="1" si="0"/>
        <v>43434</v>
      </c>
      <c r="B22" s="87">
        <f ca="1">ROUND(FV('[1]Базис, экономия'!$W$3,1+INT(YEARFRAC('[1]Базис, экономия'!$BO$2,A22)/0.5),0,-'[1]Базис, экономия'!$T$3,0)*INDEX('[1]Базис, экономия'!$BO$3:$BZ$28,MATCH(MID(CELL("имяфайла",A21),SEARCH("]",CELL("имяфайла",A21))+1,20),'[1]Базис, экономия'!$B$3:$B$28,),MONTH(A22)),2)</f>
        <v>35247.449999999997</v>
      </c>
      <c r="C22" s="88">
        <f t="shared" ca="1" si="3"/>
        <v>412708.56</v>
      </c>
      <c r="J22" s="86">
        <f t="shared" ca="1" si="1"/>
        <v>43434</v>
      </c>
      <c r="K22" s="87">
        <f ca="1">ROUND(FV('Базис, экономия'!$M$3,1+INT(YEARFRAC('Базис, экономия'!$BB$2,J22)/0.5),0,-'Базис, экономия'!$K$3,0)*INDEX('Базис, экономия'!$BB$3:$BM$28,MATCH(MID(CELL("имяфайла",J21),SEARCH("]",CELL("имяфайла",J21))+1,20),'Базис, экономия'!$B$3:$B$28,),MONTH(J22)),2)</f>
        <v>35247.449999999997</v>
      </c>
      <c r="L22" s="89">
        <f t="shared" ca="1" si="4"/>
        <v>412708.56</v>
      </c>
      <c r="M22" s="86">
        <f t="shared" ca="1" si="2"/>
        <v>43434</v>
      </c>
      <c r="N22" s="87">
        <f ca="1">ROUND(FV('Базис, экономия'!$M$3,1+INT(YEARFRAC('Базис, экономия'!$BB$2,J22)/0.5),0,-'Базис, экономия'!$L$3,0)*INDEX('Базис, экономия'!$AP$3:$BA$28,MATCH(MID(CELL("имяфайла",J21),SEARCH("]",CELL("имяфайла",J21))+1,20),'Базис, экономия'!$B$3:$B$28,),MONTH(J22)),2)</f>
        <v>181.14</v>
      </c>
      <c r="O22" s="90">
        <f t="shared" ca="1" si="5"/>
        <v>11887.780000000002</v>
      </c>
      <c r="S22" s="92"/>
    </row>
    <row r="23" spans="1:19" x14ac:dyDescent="0.25">
      <c r="A23" s="86">
        <f t="shared" ca="1" si="0"/>
        <v>43465</v>
      </c>
      <c r="B23" s="87">
        <f ca="1">ROUND(FV('[1]Базис, экономия'!$W$3,1+INT(YEARFRAC('[1]Базис, экономия'!$BO$2,A23)/0.5),0,-'[1]Базис, экономия'!$T$3,0)*INDEX('[1]Базис, экономия'!$BO$3:$BZ$28,MATCH(MID(CELL("имяфайла",A22),SEARCH("]",CELL("имяфайла",A22))+1,20),'[1]Базис, экономия'!$B$3:$B$28,),MONTH(A23)),2)</f>
        <v>17479.23</v>
      </c>
      <c r="C23" s="88">
        <f t="shared" ca="1" si="3"/>
        <v>430187.79</v>
      </c>
      <c r="J23" s="86">
        <f t="shared" ca="1" si="1"/>
        <v>43465</v>
      </c>
      <c r="K23" s="87">
        <f ca="1">ROUND(FV('Базис, экономия'!$M$3,1+INT(YEARFRAC('Базис, экономия'!$BB$2,J23)/0.5),0,-'Базис, экономия'!$K$3,0)*INDEX('Базис, экономия'!$BB$3:$BM$28,MATCH(MID(CELL("имяфайла",J22),SEARCH("]",CELL("имяфайла",J22))+1,20),'Базис, экономия'!$B$3:$B$28,),MONTH(J23)),2)</f>
        <v>17479.23</v>
      </c>
      <c r="L23" s="89">
        <f t="shared" ca="1" si="4"/>
        <v>430187.79</v>
      </c>
      <c r="M23" s="86">
        <f t="shared" ca="1" si="2"/>
        <v>43465</v>
      </c>
      <c r="N23" s="87">
        <f ca="1">ROUND(FV('Базис, экономия'!$M$3,1+INT(YEARFRAC('Базис, экономия'!$BB$2,J23)/0.5),0,-'Базис, экономия'!$L$3,0)*INDEX('Базис, экономия'!$AP$3:$BA$28,MATCH(MID(CELL("имяфайла",J22),SEARCH("]",CELL("имяфайла",J22))+1,20),'Базис, экономия'!$B$3:$B$28,),MONTH(J23)),2)</f>
        <v>674.18</v>
      </c>
      <c r="O23" s="90">
        <f t="shared" ca="1" si="5"/>
        <v>12561.960000000003</v>
      </c>
    </row>
    <row r="24" spans="1:19" x14ac:dyDescent="0.25">
      <c r="A24" s="86">
        <f t="shared" ca="1" si="0"/>
        <v>43496</v>
      </c>
      <c r="B24" s="87">
        <f ca="1">ROUND(FV('[1]Базис, экономия'!$W$3,1+INT(YEARFRAC('[1]Базис, экономия'!$BO$2,A24)/0.5),0,-'[1]Базис, экономия'!$T$3,0)*INDEX('[1]Базис, экономия'!$BO$3:$BZ$28,MATCH(MID(CELL("имяфайла",A23),SEARCH("]",CELL("имяфайла",A23))+1,20),'[1]Базис, экономия'!$B$3:$B$28,),MONTH(A24)),2)</f>
        <v>20642.14</v>
      </c>
      <c r="C24" s="88">
        <f t="shared" ca="1" si="3"/>
        <v>450829.93</v>
      </c>
      <c r="J24" s="86">
        <f t="shared" ca="1" si="1"/>
        <v>43496</v>
      </c>
      <c r="K24" s="87">
        <f ca="1">ROUND(FV('Базис, экономия'!$M$3,1+INT(YEARFRAC('Базис, экономия'!$BB$2,J24)/0.5),0,-'Базис, экономия'!$K$3,0)*INDEX('Базис, экономия'!$BB$3:$BM$28,MATCH(MID(CELL("имяфайла",J23),SEARCH("]",CELL("имяфайла",J23))+1,20),'Базис, экономия'!$B$3:$B$28,),MONTH(J24)),2)</f>
        <v>20642.14</v>
      </c>
      <c r="L24" s="89">
        <f t="shared" ca="1" si="4"/>
        <v>450829.93</v>
      </c>
      <c r="M24" s="86">
        <f t="shared" ca="1" si="2"/>
        <v>43496</v>
      </c>
      <c r="N24" s="87">
        <f ca="1">ROUND(FV('Базис, экономия'!$M$3,1+INT(YEARFRAC('Базис, экономия'!$BB$2,J24)/0.5),0,-'Базис, экономия'!$L$3,0)*INDEX('Базис, экономия'!$AP$3:$BA$28,MATCH(MID(CELL("имяфайла",J23),SEARCH("]",CELL("имяфайла",J23))+1,20),'Базис, экономия'!$B$3:$B$28,),MONTH(J24)),2)</f>
        <v>259.3</v>
      </c>
      <c r="O24" s="90">
        <f t="shared" ca="1" si="5"/>
        <v>12821.260000000002</v>
      </c>
    </row>
    <row r="25" spans="1:19" x14ac:dyDescent="0.25">
      <c r="A25" s="86">
        <f t="shared" ca="1" si="0"/>
        <v>43524</v>
      </c>
      <c r="B25" s="87">
        <f ca="1">ROUND(FV('[1]Базис, экономия'!$W$3,1+INT(YEARFRAC('[1]Базис, экономия'!$BO$2,A25)/0.5),0,-'[1]Базис, экономия'!$T$3,0)*INDEX('[1]Базис, экономия'!$BO$3:$BZ$28,MATCH(MID(CELL("имяфайла",A24),SEARCH("]",CELL("имяфайла",A24))+1,20),'[1]Базис, экономия'!$B$3:$B$28,),MONTH(A25)),2)</f>
        <v>30963.22</v>
      </c>
      <c r="C25" s="88">
        <f t="shared" ca="1" si="3"/>
        <v>481793.15</v>
      </c>
      <c r="J25" s="86">
        <f t="shared" ca="1" si="1"/>
        <v>43524</v>
      </c>
      <c r="K25" s="87">
        <f ca="1">ROUND(FV('Базис, экономия'!$M$3,1+INT(YEARFRAC('Базис, экономия'!$BB$2,J25)/0.5),0,-'Базис, экономия'!$K$3,0)*INDEX('Базис, экономия'!$BB$3:$BM$28,MATCH(MID(CELL("имяфайла",J24),SEARCH("]",CELL("имяфайла",J24))+1,20),'Базис, экономия'!$B$3:$B$28,),MONTH(J25)),2)</f>
        <v>30963.22</v>
      </c>
      <c r="L25" s="89">
        <f t="shared" ca="1" si="4"/>
        <v>481793.15</v>
      </c>
      <c r="M25" s="86">
        <f t="shared" ca="1" si="2"/>
        <v>43524</v>
      </c>
      <c r="N25" s="87">
        <f ca="1">ROUND(FV('Базис, экономия'!$M$3,1+INT(YEARFRAC('Базис, экономия'!$BB$2,J25)/0.5),0,-'Базис, экономия'!$L$3,0)*INDEX('Базис, экономия'!$AP$3:$BA$28,MATCH(MID(CELL("имяфайла",J24),SEARCH("]",CELL("имяфайла",J24))+1,20),'Базис, экономия'!$B$3:$B$28,),MONTH(J25)),2)</f>
        <v>555.64</v>
      </c>
      <c r="O25" s="90">
        <f t="shared" ca="1" si="5"/>
        <v>13376.900000000001</v>
      </c>
      <c r="R25" s="96"/>
    </row>
    <row r="26" spans="1:19" x14ac:dyDescent="0.25">
      <c r="A26" s="86">
        <f t="shared" ca="1" si="0"/>
        <v>43555</v>
      </c>
      <c r="B26" s="87">
        <f ca="1">ROUND(FV('[1]Базис, экономия'!$W$3,1+INT(YEARFRAC('[1]Базис, экономия'!$BO$2,A26)/0.5),0,-'[1]Базис, экономия'!$T$3,0)*INDEX('[1]Базис, экономия'!$BO$3:$BZ$28,MATCH(MID(CELL("имяфайла",A25),SEARCH("]",CELL("имяфайла",A25))+1,20),'[1]Базис, экономия'!$B$3:$B$28,),MONTH(A26)),2)</f>
        <v>32627.9</v>
      </c>
      <c r="C26" s="88">
        <f t="shared" ca="1" si="3"/>
        <v>514421.05000000005</v>
      </c>
      <c r="J26" s="86">
        <f t="shared" ca="1" si="1"/>
        <v>43555</v>
      </c>
      <c r="K26" s="87">
        <f ca="1">ROUND(FV('Базис, экономия'!$M$3,1+INT(YEARFRAC('Базис, экономия'!$BB$2,J26)/0.5),0,-'Базис, экономия'!$K$3,0)*INDEX('Базис, экономия'!$BB$3:$BM$28,MATCH(MID(CELL("имяфайла",J25),SEARCH("]",CELL("имяфайла",J25))+1,20),'Базис, экономия'!$B$3:$B$28,),MONTH(J26)),2)</f>
        <v>32627.9</v>
      </c>
      <c r="L26" s="89">
        <f t="shared" ca="1" si="4"/>
        <v>514421.05000000005</v>
      </c>
      <c r="M26" s="86">
        <f t="shared" ca="1" si="2"/>
        <v>43555</v>
      </c>
      <c r="N26" s="87">
        <f ca="1">ROUND(FV('Базис, экономия'!$M$3,1+INT(YEARFRAC('Базис, экономия'!$BB$2,J26)/0.5),0,-'Базис, экономия'!$L$3,0)*INDEX('Базис, экономия'!$AP$3:$BA$28,MATCH(MID(CELL("имяфайла",J25),SEARCH("]",CELL("имяфайла",J25))+1,20),'Базис, экономия'!$B$3:$B$28,),MONTH(J26)),2)</f>
        <v>266.70999999999998</v>
      </c>
      <c r="O26" s="90">
        <f t="shared" ca="1" si="5"/>
        <v>13643.61</v>
      </c>
    </row>
    <row r="27" spans="1:19" x14ac:dyDescent="0.25">
      <c r="A27" s="86">
        <f t="shared" ca="1" si="0"/>
        <v>43585</v>
      </c>
      <c r="B27" s="87">
        <f ca="1">ROUND(FV('[1]Базис, экономия'!$W$3,1+INT(YEARFRAC('[1]Базис, экономия'!$BO$2,A27)/0.5),0,-'[1]Базис, экономия'!$T$3,0)*INDEX('[1]Базис, экономия'!$BO$3:$BZ$28,MATCH(MID(CELL("имяфайла",A26),SEARCH("]",CELL("имяфайла",A26))+1,20),'[1]Базис, экономия'!$B$3:$B$28,),MONTH(A27)),2)</f>
        <v>24504.22</v>
      </c>
      <c r="C27" s="88">
        <f t="shared" ca="1" si="3"/>
        <v>538925.27</v>
      </c>
      <c r="J27" s="86">
        <f t="shared" ca="1" si="1"/>
        <v>43585</v>
      </c>
      <c r="K27" s="87">
        <f ca="1">ROUND(FV('Базис, экономия'!$M$3,1+INT(YEARFRAC('Базис, экономия'!$BB$2,J27)/0.5),0,-'Базис, экономия'!$K$3,0)*INDEX('Базис, экономия'!$BB$3:$BM$28,MATCH(MID(CELL("имяфайла",J26),SEARCH("]",CELL("имяфайла",J26))+1,20),'Базис, экономия'!$B$3:$B$28,),MONTH(J27)),2)</f>
        <v>24504.22</v>
      </c>
      <c r="L27" s="89">
        <f t="shared" ca="1" si="4"/>
        <v>538925.27</v>
      </c>
      <c r="M27" s="86">
        <f t="shared" ca="1" si="2"/>
        <v>43585</v>
      </c>
      <c r="N27" s="87">
        <f ca="1">ROUND(FV('Базис, экономия'!$M$3,1+INT(YEARFRAC('Базис, экономия'!$BB$2,J27)/0.5),0,-'Базис, экономия'!$L$3,0)*INDEX('Базис, экономия'!$AP$3:$BA$28,MATCH(MID(CELL("имяфайла",J26),SEARCH("]",CELL("имяфайла",J26))+1,20),'Базис, экономия'!$B$3:$B$28,),MONTH(J27)),2)</f>
        <v>100.02</v>
      </c>
      <c r="O27" s="90">
        <f t="shared" ca="1" si="5"/>
        <v>13743.630000000001</v>
      </c>
    </row>
    <row r="28" spans="1:19" x14ac:dyDescent="0.25">
      <c r="A28" s="86">
        <f t="shared" ca="1" si="0"/>
        <v>43616</v>
      </c>
      <c r="B28" s="87">
        <f ca="1">ROUND(FV('[1]Базис, экономия'!$W$3,1+INT(YEARFRAC('[1]Базис, экономия'!$BO$2,A28)/0.5),0,-'[1]Базис, экономия'!$T$3,0)*INDEX('[1]Базис, экономия'!$BO$3:$BZ$28,MATCH(MID(CELL("имяфайла",A27),SEARCH("]",CELL("имяфайла",A27))+1,20),'[1]Базис, экономия'!$B$3:$B$28,),MONTH(A28)),2)</f>
        <v>0</v>
      </c>
      <c r="C28" s="88">
        <f t="shared" ca="1" si="3"/>
        <v>538925.27</v>
      </c>
      <c r="J28" s="86">
        <f t="shared" ca="1" si="1"/>
        <v>43616</v>
      </c>
      <c r="K28" s="87">
        <f ca="1">ROUND(FV('Базис, экономия'!$M$3,1+INT(YEARFRAC('Базис, экономия'!$BB$2,J28)/0.5),0,-'Базис, экономия'!$K$3,0)*INDEX('Базис, экономия'!$BB$3:$BM$28,MATCH(MID(CELL("имяфайла",J27),SEARCH("]",CELL("имяфайла",J27))+1,20),'Базис, экономия'!$B$3:$B$28,),MONTH(J28)),2)</f>
        <v>0</v>
      </c>
      <c r="L28" s="89">
        <f t="shared" ca="1" si="4"/>
        <v>538925.27</v>
      </c>
      <c r="M28" s="86">
        <f t="shared" ca="1" si="2"/>
        <v>43616</v>
      </c>
      <c r="N28" s="87">
        <f ca="1">ROUND(FV('Базис, экономия'!$M$3,1+INT(YEARFRAC('Базис, экономия'!$BB$2,J28)/0.5),0,-'Базис, экономия'!$L$3,0)*INDEX('Базис, экономия'!$AP$3:$BA$28,MATCH(MID(CELL("имяфайла",J27),SEARCH("]",CELL("имяфайла",J27))+1,20),'Базис, экономия'!$B$3:$B$28,),MONTH(J28)),2)</f>
        <v>1111.28</v>
      </c>
      <c r="O28" s="90">
        <f t="shared" ca="1" si="5"/>
        <v>14854.910000000002</v>
      </c>
    </row>
    <row r="29" spans="1:19" x14ac:dyDescent="0.25">
      <c r="A29" s="86">
        <f t="shared" ca="1" si="0"/>
        <v>43646</v>
      </c>
      <c r="B29" s="87">
        <f ca="1">ROUND(FV('[1]Базис, экономия'!$W$3,1+INT(YEARFRAC('[1]Базис, экономия'!$BO$2,A29)/0.5),0,-'[1]Базис, экономия'!$T$3,0)*INDEX('[1]Базис, экономия'!$BO$3:$BZ$28,MATCH(MID(CELL("имяфайла",A28),SEARCH("]",CELL("имяфайла",A28))+1,20),'[1]Базис, экономия'!$B$3:$B$28,),MONTH(A29)),2)</f>
        <v>0</v>
      </c>
      <c r="C29" s="88">
        <f t="shared" ca="1" si="3"/>
        <v>538925.27</v>
      </c>
      <c r="J29" s="86">
        <f t="shared" ca="1" si="1"/>
        <v>43646</v>
      </c>
      <c r="K29" s="87">
        <f ca="1">ROUND(FV('Базис, экономия'!$M$3,1+INT(YEARFRAC('Базис, экономия'!$BB$2,J29)/0.5),0,-'Базис, экономия'!$K$3,0)*INDEX('Базис, экономия'!$BB$3:$BM$28,MATCH(MID(CELL("имяфайла",J28),SEARCH("]",CELL("имяфайла",J28))+1,20),'Базис, экономия'!$B$3:$B$28,),MONTH(J29)),2)</f>
        <v>0</v>
      </c>
      <c r="L29" s="89">
        <f t="shared" ca="1" si="4"/>
        <v>538925.27</v>
      </c>
      <c r="M29" s="86">
        <f t="shared" ca="1" si="2"/>
        <v>43646</v>
      </c>
      <c r="N29" s="87">
        <f ca="1">ROUND(FV('Базис, экономия'!$M$3,1+INT(YEARFRAC('Базис, экономия'!$BB$2,J29)/0.5),0,-'Базис, экономия'!$L$3,0)*INDEX('Базис, экономия'!$AP$3:$BA$28,MATCH(MID(CELL("имяфайла",J28),SEARCH("]",CELL("имяфайла",J28))+1,20),'Базис, экономия'!$B$3:$B$28,),MONTH(J29)),2)</f>
        <v>1100.17</v>
      </c>
      <c r="O29" s="90">
        <f t="shared" ca="1" si="5"/>
        <v>15955.080000000002</v>
      </c>
    </row>
    <row r="30" spans="1:19" x14ac:dyDescent="0.25">
      <c r="A30" s="86">
        <f t="shared" ca="1" si="0"/>
        <v>43677</v>
      </c>
      <c r="B30" s="87">
        <f ca="1">ROUND(FV('[1]Базис, экономия'!$W$3,1+INT(YEARFRAC('[1]Базис, экономия'!$BO$2,A30)/0.5),0,-'[1]Базис, экономия'!$T$3,0)*INDEX('[1]Базис, экономия'!$BO$3:$BZ$28,MATCH(MID(CELL("имяфайла",A29),SEARCH("]",CELL("имяфайла",A29))+1,20),'[1]Базис, экономия'!$B$3:$B$28,),MONTH(A30)),2)</f>
        <v>0</v>
      </c>
      <c r="C30" s="88">
        <f t="shared" ca="1" si="3"/>
        <v>538925.27</v>
      </c>
      <c r="J30" s="86">
        <f t="shared" ca="1" si="1"/>
        <v>43677</v>
      </c>
      <c r="K30" s="87">
        <f ca="1">ROUND(FV('Базис, экономия'!$M$3,1+INT(YEARFRAC('Базис, экономия'!$BB$2,J30)/0.5),0,-'Базис, экономия'!$K$3,0)*INDEX('Базис, экономия'!$BB$3:$BM$28,MATCH(MID(CELL("имяфайла",J29),SEARCH("]",CELL("имяфайла",J29))+1,20),'Базис, экономия'!$B$3:$B$28,),MONTH(J30)),2)</f>
        <v>0</v>
      </c>
      <c r="L30" s="89">
        <f t="shared" ca="1" si="4"/>
        <v>538925.27</v>
      </c>
      <c r="M30" s="86">
        <f t="shared" ca="1" si="2"/>
        <v>43677</v>
      </c>
      <c r="N30" s="87">
        <f ca="1">ROUND(FV('Базис, экономия'!$M$3,1+INT(YEARFRAC('Базис, экономия'!$BB$2,J30)/0.5),0,-'Базис, экономия'!$L$3,0)*INDEX('Базис, экономия'!$AP$3:$BA$28,MATCH(MID(CELL("имяфайла",J29),SEARCH("]",CELL("имяфайла",J29))+1,20),'Базис, экономия'!$B$3:$B$28,),MONTH(J30)),2)</f>
        <v>1060.53</v>
      </c>
      <c r="O30" s="90">
        <f t="shared" ca="1" si="5"/>
        <v>17015.61</v>
      </c>
    </row>
    <row r="31" spans="1:19" x14ac:dyDescent="0.25">
      <c r="A31" s="86">
        <f t="shared" ca="1" si="0"/>
        <v>43708</v>
      </c>
      <c r="B31" s="87">
        <f ca="1">ROUND(FV('[1]Базис, экономия'!$W$3,1+INT(YEARFRAC('[1]Базис, экономия'!$BO$2,A31)/0.5),0,-'[1]Базис, экономия'!$T$3,0)*INDEX('[1]Базис, экономия'!$BO$3:$BZ$28,MATCH(MID(CELL("имяфайла",A30),SEARCH("]",CELL("имяфайла",A30))+1,20),'[1]Базис, экономия'!$B$3:$B$28,),MONTH(A31)),2)</f>
        <v>0</v>
      </c>
      <c r="C31" s="88">
        <f t="shared" ca="1" si="3"/>
        <v>538925.27</v>
      </c>
      <c r="J31" s="86">
        <f t="shared" ca="1" si="1"/>
        <v>43708</v>
      </c>
      <c r="K31" s="87">
        <f ca="1">ROUND(FV('Базис, экономия'!$M$3,1+INT(YEARFRAC('Базис, экономия'!$BB$2,J31)/0.5),0,-'Базис, экономия'!$K$3,0)*INDEX('Базис, экономия'!$BB$3:$BM$28,MATCH(MID(CELL("имяфайла",J30),SEARCH("]",CELL("имяфайла",J30))+1,20),'Базис, экономия'!$B$3:$B$28,),MONTH(J31)),2)</f>
        <v>0</v>
      </c>
      <c r="L31" s="89">
        <f t="shared" ca="1" si="4"/>
        <v>538925.27</v>
      </c>
      <c r="M31" s="86">
        <f t="shared" ca="1" si="2"/>
        <v>43708</v>
      </c>
      <c r="N31" s="87">
        <f ca="1">ROUND(FV('Базис, экономия'!$M$3,1+INT(YEARFRAC('Базис, экономия'!$BB$2,J31)/0.5),0,-'Базис, экономия'!$L$3,0)*INDEX('Базис, экономия'!$AP$3:$BA$28,MATCH(MID(CELL("имяфайла",J30),SEARCH("]",CELL("имяфайла",J30))+1,20),'Базис, экономия'!$B$3:$B$28,),MONTH(J31)),2)</f>
        <v>946.9</v>
      </c>
      <c r="O31" s="90">
        <f t="shared" ca="1" si="5"/>
        <v>17962.510000000002</v>
      </c>
    </row>
    <row r="32" spans="1:19" x14ac:dyDescent="0.25">
      <c r="A32" s="86">
        <f t="shared" ca="1" si="0"/>
        <v>43738</v>
      </c>
      <c r="B32" s="87">
        <f ca="1">ROUND(FV('[1]Базис, экономия'!$W$3,1+INT(YEARFRAC('[1]Базис, экономия'!$BO$2,A32)/0.5),0,-'[1]Базис, экономия'!$T$3,0)*INDEX('[1]Базис, экономия'!$BO$3:$BZ$28,MATCH(MID(CELL("имяфайла",A31),SEARCH("]",CELL("имяфайла",A31))+1,20),'[1]Базис, экономия'!$B$3:$B$28,),MONTH(A32)),2)</f>
        <v>71728.37</v>
      </c>
      <c r="C32" s="88">
        <f t="shared" ca="1" si="3"/>
        <v>610653.64</v>
      </c>
      <c r="J32" s="86">
        <f t="shared" ca="1" si="1"/>
        <v>43738</v>
      </c>
      <c r="K32" s="87">
        <f ca="1">ROUND(FV('Базис, экономия'!$M$3,1+INT(YEARFRAC('Базис, экономия'!$BB$2,J32)/0.5),0,-'Базис, экономия'!$K$3,0)*INDEX('Базис, экономия'!$BB$3:$BM$28,MATCH(MID(CELL("имяфайла",J31),SEARCH("]",CELL("имяфайла",J31))+1,20),'Базис, экономия'!$B$3:$B$28,),MONTH(J32)),2)</f>
        <v>71728.37</v>
      </c>
      <c r="L32" s="89">
        <f t="shared" ca="1" si="4"/>
        <v>610653.64</v>
      </c>
      <c r="M32" s="86">
        <f t="shared" ca="1" si="2"/>
        <v>43738</v>
      </c>
      <c r="N32" s="87">
        <f ca="1">ROUND(FV('Базис, экономия'!$M$3,1+INT(YEARFRAC('Базис, экономия'!$BB$2,J32)/0.5),0,-'Базис, экономия'!$L$3,0)*INDEX('Базис, экономия'!$AP$3:$BA$28,MATCH(MID(CELL("имяфайла",J31),SEARCH("]",CELL("имяфайла",J31))+1,20),'Базис, экономия'!$B$3:$B$28,),MONTH(J32)),2)</f>
        <v>568.14</v>
      </c>
      <c r="O32" s="90">
        <f t="shared" ca="1" si="5"/>
        <v>18530.650000000001</v>
      </c>
    </row>
    <row r="33" spans="1:18" x14ac:dyDescent="0.25">
      <c r="A33" s="86">
        <f t="shared" ca="1" si="0"/>
        <v>43769</v>
      </c>
      <c r="B33" s="87">
        <f ca="1">ROUND(FV('[1]Базис, экономия'!$W$3,1+INT(YEARFRAC('[1]Базис, экономия'!$BO$2,A33)/0.5),0,-'[1]Базис, экономия'!$T$3,0)*INDEX('[1]Базис, экономия'!$BO$3:$BZ$28,MATCH(MID(CELL("имяфайла",A32),SEARCH("]",CELL("имяфайла",A32))+1,20),'[1]Базис, экономия'!$B$3:$B$28,),MONTH(A33)),2)</f>
        <v>35472.69</v>
      </c>
      <c r="C33" s="88">
        <f t="shared" ca="1" si="3"/>
        <v>646126.33000000007</v>
      </c>
      <c r="J33" s="86">
        <f t="shared" ca="1" si="1"/>
        <v>43769</v>
      </c>
      <c r="K33" s="87">
        <f ca="1">ROUND(FV('Базис, экономия'!$M$3,1+INT(YEARFRAC('Базис, экономия'!$BB$2,J33)/0.5),0,-'Базис, экономия'!$K$3,0)*INDEX('Базис, экономия'!$BB$3:$BM$28,MATCH(MID(CELL("имяфайла",J32),SEARCH("]",CELL("имяфайла",J32))+1,20),'Базис, экономия'!$B$3:$B$28,),MONTH(J33)),2)</f>
        <v>35472.69</v>
      </c>
      <c r="L33" s="89">
        <f t="shared" ca="1" si="4"/>
        <v>646126.33000000007</v>
      </c>
      <c r="M33" s="86">
        <f t="shared" ca="1" si="2"/>
        <v>43769</v>
      </c>
      <c r="N33" s="87">
        <f ca="1">ROUND(FV('Базис, экономия'!$M$3,1+INT(YEARFRAC('Базис, экономия'!$BB$2,J33)/0.5),0,-'Базис, экономия'!$L$3,0)*INDEX('Базис, экономия'!$AP$3:$BA$28,MATCH(MID(CELL("имяфайла",J32),SEARCH("]",CELL("имяфайла",J32))+1,20),'Базис, экономия'!$B$3:$B$28,),MONTH(J33)),2)</f>
        <v>378.76</v>
      </c>
      <c r="O33" s="90">
        <f t="shared" ca="1" si="5"/>
        <v>18909.41</v>
      </c>
    </row>
    <row r="34" spans="1:18" x14ac:dyDescent="0.25">
      <c r="A34" s="86">
        <f t="shared" ca="1" si="0"/>
        <v>43799</v>
      </c>
      <c r="B34" s="87">
        <f ca="1">ROUND(FV('[1]Базис, экономия'!$W$3,1+INT(YEARFRAC('[1]Базис, экономия'!$BO$2,A34)/0.5),0,-'[1]Базис, экономия'!$T$3,0)*INDEX('[1]Базис, экономия'!$BO$3:$BZ$28,MATCH(MID(CELL("имяфайла",A33),SEARCH("]",CELL("имяфайла",A33))+1,20),'[1]Базис, экономия'!$B$3:$B$28,),MONTH(A34)),2)</f>
        <v>36851.43</v>
      </c>
      <c r="C34" s="88">
        <f t="shared" ca="1" si="3"/>
        <v>682977.76000000013</v>
      </c>
      <c r="J34" s="86">
        <f t="shared" ca="1" si="1"/>
        <v>43799</v>
      </c>
      <c r="K34" s="87">
        <f ca="1">ROUND(FV('Базис, экономия'!$M$3,1+INT(YEARFRAC('Базис, экономия'!$BB$2,J34)/0.5),0,-'Базис, экономия'!$K$3,0)*INDEX('Базис, экономия'!$BB$3:$BM$28,MATCH(MID(CELL("имяфайла",J33),SEARCH("]",CELL("имяфайла",J33))+1,20),'Базис, экономия'!$B$3:$B$28,),MONTH(J34)),2)</f>
        <v>36851.43</v>
      </c>
      <c r="L34" s="89">
        <f t="shared" ca="1" si="4"/>
        <v>682977.76000000013</v>
      </c>
      <c r="M34" s="86">
        <f t="shared" ca="1" si="2"/>
        <v>43799</v>
      </c>
      <c r="N34" s="87">
        <f ca="1">ROUND(FV('Базис, экономия'!$M$3,1+INT(YEARFRAC('Базис, экономия'!$BB$2,J34)/0.5),0,-'Базис, экономия'!$L$3,0)*INDEX('Базис, экономия'!$AP$3:$BA$28,MATCH(MID(CELL("имяфайла",J33),SEARCH("]",CELL("имяфайла",J33))+1,20),'Базис, экономия'!$B$3:$B$28,),MONTH(J34)),2)</f>
        <v>189.38</v>
      </c>
      <c r="O34" s="90">
        <f t="shared" ca="1" si="5"/>
        <v>19098.79</v>
      </c>
      <c r="R34" s="100"/>
    </row>
    <row r="35" spans="1:18" x14ac:dyDescent="0.25">
      <c r="A35" s="86">
        <f t="shared" ca="1" si="0"/>
        <v>43830</v>
      </c>
      <c r="B35" s="87">
        <f ca="1">ROUND(FV('[1]Базис, экономия'!$W$3,1+INT(YEARFRAC('[1]Базис, экономия'!$BO$2,A35)/0.5),0,-'[1]Базис, экономия'!$T$3,0)*INDEX('[1]Базис, экономия'!$BO$3:$BZ$28,MATCH(MID(CELL("имяфайла",A34),SEARCH("]",CELL("имяфайла",A34))+1,20),'[1]Базис, экономия'!$B$3:$B$28,),MONTH(A35)),2)</f>
        <v>18274.650000000001</v>
      </c>
      <c r="C35" s="88">
        <f t="shared" ca="1" si="3"/>
        <v>701252.41000000015</v>
      </c>
      <c r="J35" s="86">
        <f t="shared" ca="1" si="1"/>
        <v>43830</v>
      </c>
      <c r="K35" s="87">
        <f ca="1">ROUND(FV('Базис, экономия'!$M$3,1+INT(YEARFRAC('Базис, экономия'!$BB$2,J35)/0.5),0,-'Базис, экономия'!$K$3,0)*INDEX('Базис, экономия'!$BB$3:$BM$28,MATCH(MID(CELL("имяфайла",J34),SEARCH("]",CELL("имяфайла",J34))+1,20),'Базис, экономия'!$B$3:$B$28,),MONTH(J35)),2)</f>
        <v>18274.650000000001</v>
      </c>
      <c r="L35" s="89">
        <f t="shared" ca="1" si="4"/>
        <v>701252.41000000015</v>
      </c>
      <c r="M35" s="86">
        <f t="shared" ca="1" si="2"/>
        <v>43830</v>
      </c>
      <c r="N35" s="87">
        <f ca="1">ROUND(FV('Базис, экономия'!$M$3,1+INT(YEARFRAC('Базис, экономия'!$BB$2,J35)/0.5),0,-'Базис, экономия'!$L$3,0)*INDEX('Базис, экономия'!$AP$3:$BA$28,MATCH(MID(CELL("имяфайла",J34),SEARCH("]",CELL("имяфайла",J34))+1,20),'Базис, экономия'!$B$3:$B$28,),MONTH(J35)),2)</f>
        <v>704.86</v>
      </c>
      <c r="O35" s="90">
        <f t="shared" ca="1" si="5"/>
        <v>19803.650000000001</v>
      </c>
      <c r="R35" s="92"/>
    </row>
    <row r="36" spans="1:18" x14ac:dyDescent="0.25">
      <c r="A36" s="86">
        <f t="shared" ca="1" si="0"/>
        <v>43861</v>
      </c>
      <c r="B36" s="87">
        <f ca="1">ROUND(FV('[1]Базис, экономия'!$W$3,1+INT(YEARFRAC('[1]Базис, экономия'!$BO$2,A36)/0.5),0,-'[1]Базис, экономия'!$T$3,0)*INDEX('[1]Базис, экономия'!$BO$3:$BZ$28,MATCH(MID(CELL("имяфайла",A35),SEARCH("]",CELL("имяфайла",A35))+1,20),'[1]Базис, экономия'!$B$3:$B$28,),MONTH(A36)),2)</f>
        <v>21581.49</v>
      </c>
      <c r="C36" s="88">
        <f t="shared" ca="1" si="3"/>
        <v>722833.90000000014</v>
      </c>
      <c r="J36" s="86">
        <f t="shared" ca="1" si="1"/>
        <v>43861</v>
      </c>
      <c r="K36" s="87">
        <f ca="1">ROUND(FV('Базис, экономия'!$M$3,1+INT(YEARFRAC('Базис, экономия'!$BB$2,J36)/0.5),0,-'Базис, экономия'!$K$3,0)*INDEX('Базис, экономия'!$BB$3:$BM$28,MATCH(MID(CELL("имяфайла",J35),SEARCH("]",CELL("имяфайла",J35))+1,20),'Базис, экономия'!$B$3:$B$28,),MONTH(J36)),2)</f>
        <v>21581.49</v>
      </c>
      <c r="L36" s="89">
        <f t="shared" ca="1" si="4"/>
        <v>722833.90000000014</v>
      </c>
      <c r="M36" s="86">
        <f t="shared" ca="1" si="2"/>
        <v>43861</v>
      </c>
      <c r="N36" s="87">
        <f ca="1">ROUND(FV('Базис, экономия'!$M$3,1+INT(YEARFRAC('Базис, экономия'!$BB$2,J36)/0.5),0,-'Базис, экономия'!$L$3,0)*INDEX('Базис, экономия'!$AP$3:$BA$28,MATCH(MID(CELL("имяфайла",J35),SEARCH("]",CELL("имяфайла",J35))+1,20),'Базис, экономия'!$B$3:$B$28,),MONTH(J36)),2)</f>
        <v>271.10000000000002</v>
      </c>
      <c r="O36" s="90">
        <f t="shared" ca="1" si="5"/>
        <v>20074.75</v>
      </c>
    </row>
    <row r="37" spans="1:18" x14ac:dyDescent="0.25">
      <c r="A37" s="86">
        <f t="shared" ca="1" si="0"/>
        <v>43890</v>
      </c>
      <c r="B37" s="87">
        <f ca="1">ROUND(FV('[1]Базис, экономия'!$W$3,1+INT(YEARFRAC('[1]Базис, экономия'!$BO$2,A37)/0.5),0,-'[1]Базис, экономия'!$T$3,0)*INDEX('[1]Базис, экономия'!$BO$3:$BZ$28,MATCH(MID(CELL("имяфайла",A36),SEARCH("]",CELL("имяфайла",A36))+1,20),'[1]Базис, экономия'!$B$3:$B$28,),MONTH(A37)),2)</f>
        <v>32372.240000000002</v>
      </c>
      <c r="C37" s="88">
        <f t="shared" ca="1" si="3"/>
        <v>755206.14000000013</v>
      </c>
      <c r="J37" s="86">
        <f t="shared" ca="1" si="1"/>
        <v>43890</v>
      </c>
      <c r="K37" s="87">
        <f ca="1">ROUND(FV('Базис, экономия'!$M$3,1+INT(YEARFRAC('Базис, экономия'!$BB$2,J37)/0.5),0,-'Базис, экономия'!$K$3,0)*INDEX('Базис, экономия'!$BB$3:$BM$28,MATCH(MID(CELL("имяфайла",J36),SEARCH("]",CELL("имяфайла",J36))+1,20),'Базис, экономия'!$B$3:$B$28,),MONTH(J37)),2)</f>
        <v>32372.240000000002</v>
      </c>
      <c r="L37" s="89">
        <f t="shared" ca="1" si="4"/>
        <v>755206.14000000013</v>
      </c>
      <c r="M37" s="86">
        <f t="shared" ca="1" si="2"/>
        <v>43890</v>
      </c>
      <c r="N37" s="87">
        <f ca="1">ROUND(FV('Базис, экономия'!$M$3,1+INT(YEARFRAC('Базис, экономия'!$BB$2,J37)/0.5),0,-'Базис, экономия'!$L$3,0)*INDEX('Базис, экономия'!$AP$3:$BA$28,MATCH(MID(CELL("имяфайла",J36),SEARCH("]",CELL("имяфайла",J36))+1,20),'Базис, экономия'!$B$3:$B$28,),MONTH(J37)),2)</f>
        <v>580.92999999999995</v>
      </c>
      <c r="O37" s="90">
        <f t="shared" ca="1" si="5"/>
        <v>20655.68</v>
      </c>
    </row>
    <row r="38" spans="1:18" x14ac:dyDescent="0.25">
      <c r="A38" s="86">
        <f t="shared" ca="1" si="0"/>
        <v>43921</v>
      </c>
      <c r="B38" s="87">
        <f ca="1">ROUND(FV('[1]Базис, экономия'!$W$3,1+INT(YEARFRAC('[1]Базис, экономия'!$BO$2,A38)/0.5),0,-'[1]Базис, экономия'!$T$3,0)*INDEX('[1]Базис, экономия'!$BO$3:$BZ$28,MATCH(MID(CELL("имяфайла",A37),SEARCH("]",CELL("имяфайла",A37))+1,20),'[1]Базис, экономия'!$B$3:$B$28,),MONTH(A38)),2)</f>
        <v>34112.68</v>
      </c>
      <c r="C38" s="88">
        <f t="shared" ca="1" si="3"/>
        <v>789318.82000000018</v>
      </c>
      <c r="J38" s="86">
        <f t="shared" ca="1" si="1"/>
        <v>43921</v>
      </c>
      <c r="K38" s="87">
        <f ca="1">ROUND(FV('Базис, экономия'!$M$3,1+INT(YEARFRAC('Базис, экономия'!$BB$2,J38)/0.5),0,-'Базис, экономия'!$K$3,0)*INDEX('Базис, экономия'!$BB$3:$BM$28,MATCH(MID(CELL("имяфайла",J37),SEARCH("]",CELL("имяфайла",J37))+1,20),'Базис, экономия'!$B$3:$B$28,),MONTH(J38)),2)</f>
        <v>34112.68</v>
      </c>
      <c r="L38" s="89">
        <f t="shared" ca="1" si="4"/>
        <v>789318.82000000018</v>
      </c>
      <c r="M38" s="86">
        <f t="shared" ca="1" si="2"/>
        <v>43921</v>
      </c>
      <c r="N38" s="87">
        <f ca="1">ROUND(FV('Базис, экономия'!$M$3,1+INT(YEARFRAC('Базис, экономия'!$BB$2,J38)/0.5),0,-'Базис, экономия'!$L$3,0)*INDEX('Базис, экономия'!$AP$3:$BA$28,MATCH(MID(CELL("имяфайла",J37),SEARCH("]",CELL("имяфайла",J37))+1,20),'Базис, экономия'!$B$3:$B$28,),MONTH(J38)),2)</f>
        <v>278.83999999999997</v>
      </c>
      <c r="O38" s="90">
        <f t="shared" ca="1" si="5"/>
        <v>20934.52</v>
      </c>
    </row>
    <row r="39" spans="1:18" x14ac:dyDescent="0.25">
      <c r="A39" s="86">
        <f t="shared" ca="1" si="0"/>
        <v>43951</v>
      </c>
      <c r="B39" s="87">
        <f ca="1">ROUND(FV('[1]Базис, экономия'!$W$3,1+INT(YEARFRAC('[1]Базис, экономия'!$BO$2,A39)/0.5),0,-'[1]Базис, экономия'!$T$3,0)*INDEX('[1]Базис, экономия'!$BO$3:$BZ$28,MATCH(MID(CELL("имяфайла",A38),SEARCH("]",CELL("имяфайла",A38))+1,20),'[1]Базис, экономия'!$B$3:$B$28,),MONTH(A39)),2)</f>
        <v>25619.32</v>
      </c>
      <c r="C39" s="88">
        <f t="shared" ca="1" si="3"/>
        <v>814938.14000000013</v>
      </c>
      <c r="J39" s="86">
        <f t="shared" ca="1" si="1"/>
        <v>43951</v>
      </c>
      <c r="K39" s="87">
        <f ca="1">ROUND(FV('Базис, экономия'!$M$3,1+INT(YEARFRAC('Базис, экономия'!$BB$2,J39)/0.5),0,-'Базис, экономия'!$K$3,0)*INDEX('Базис, экономия'!$BB$3:$BM$28,MATCH(MID(CELL("имяфайла",J38),SEARCH("]",CELL("имяфайла",J38))+1,20),'Базис, экономия'!$B$3:$B$28,),MONTH(J39)),2)</f>
        <v>25619.32</v>
      </c>
      <c r="L39" s="89">
        <f t="shared" ca="1" si="4"/>
        <v>814938.14000000013</v>
      </c>
      <c r="M39" s="86">
        <f t="shared" ca="1" si="2"/>
        <v>43951</v>
      </c>
      <c r="N39" s="87">
        <f ca="1">ROUND(FV('Базис, экономия'!$M$3,1+INT(YEARFRAC('Базис, экономия'!$BB$2,J39)/0.5),0,-'Базис, экономия'!$L$3,0)*INDEX('Базис, экономия'!$AP$3:$BA$28,MATCH(MID(CELL("имяфайла",J38),SEARCH("]",CELL("имяфайла",J38))+1,20),'Базис, экономия'!$B$3:$B$28,),MONTH(J39)),2)</f>
        <v>104.57</v>
      </c>
      <c r="O39" s="90">
        <f t="shared" ca="1" si="5"/>
        <v>21039.09</v>
      </c>
    </row>
    <row r="40" spans="1:18" x14ac:dyDescent="0.25">
      <c r="A40" s="86">
        <f t="shared" ca="1" si="0"/>
        <v>43982</v>
      </c>
      <c r="B40" s="87">
        <f ca="1">ROUND(FV('[1]Базис, экономия'!$W$3,1+INT(YEARFRAC('[1]Базис, экономия'!$BO$2,A40)/0.5),0,-'[1]Базис, экономия'!$T$3,0)*INDEX('[1]Базис, экономия'!$BO$3:$BZ$28,MATCH(MID(CELL("имяфайла",A39),SEARCH("]",CELL("имяфайла",A39))+1,20),'[1]Базис, экономия'!$B$3:$B$28,),MONTH(A40)),2)</f>
        <v>0</v>
      </c>
      <c r="C40" s="88">
        <f t="shared" ca="1" si="3"/>
        <v>814938.14000000013</v>
      </c>
      <c r="J40" s="86">
        <f t="shared" ca="1" si="1"/>
        <v>43982</v>
      </c>
      <c r="K40" s="87">
        <f ca="1">ROUND(FV('Базис, экономия'!$M$3,1+INT(YEARFRAC('Базис, экономия'!$BB$2,J40)/0.5),0,-'Базис, экономия'!$K$3,0)*INDEX('Базис, экономия'!$BB$3:$BM$28,MATCH(MID(CELL("имяфайла",J39),SEARCH("]",CELL("имяфайла",J39))+1,20),'Базис, экономия'!$B$3:$B$28,),MONTH(J40)),2)</f>
        <v>0</v>
      </c>
      <c r="L40" s="89">
        <f t="shared" ca="1" si="4"/>
        <v>814938.14000000013</v>
      </c>
      <c r="M40" s="86">
        <f t="shared" ca="1" si="2"/>
        <v>43982</v>
      </c>
      <c r="N40" s="87">
        <f ca="1">ROUND(FV('Базис, экономия'!$M$3,1+INT(YEARFRAC('Базис, экономия'!$BB$2,J40)/0.5),0,-'Базис, экономия'!$L$3,0)*INDEX('Базис, экономия'!$AP$3:$BA$28,MATCH(MID(CELL("имяфайла",J39),SEARCH("]",CELL("имяфайла",J39))+1,20),'Базис, экономия'!$B$3:$B$28,),MONTH(J40)),2)</f>
        <v>1161.8499999999999</v>
      </c>
      <c r="O40" s="90">
        <f t="shared" ca="1" si="5"/>
        <v>22200.94</v>
      </c>
    </row>
    <row r="41" spans="1:18" x14ac:dyDescent="0.25">
      <c r="A41" s="86">
        <f t="shared" ca="1" si="0"/>
        <v>44012</v>
      </c>
      <c r="B41" s="87">
        <f ca="1">ROUND(FV('[1]Базис, экономия'!$W$3,1+INT(YEARFRAC('[1]Базис, экономия'!$BO$2,A41)/0.5),0,-'[1]Базис, экономия'!$T$3,0)*INDEX('[1]Базис, экономия'!$BO$3:$BZ$28,MATCH(MID(CELL("имяфайла",A40),SEARCH("]",CELL("имяфайла",A40))+1,20),'[1]Базис, экономия'!$B$3:$B$28,),MONTH(A41)),2)</f>
        <v>0</v>
      </c>
      <c r="C41" s="88">
        <f t="shared" ca="1" si="3"/>
        <v>814938.14000000013</v>
      </c>
      <c r="J41" s="86">
        <f t="shared" ca="1" si="1"/>
        <v>44012</v>
      </c>
      <c r="K41" s="87">
        <f ca="1">ROUND(FV('Базис, экономия'!$M$3,1+INT(YEARFRAC('Базис, экономия'!$BB$2,J41)/0.5),0,-'Базис, экономия'!$K$3,0)*INDEX('Базис, экономия'!$BB$3:$BM$28,MATCH(MID(CELL("имяфайла",J40),SEARCH("]",CELL("имяфайла",J40))+1,20),'Базис, экономия'!$B$3:$B$28,),MONTH(J41)),2)</f>
        <v>0</v>
      </c>
      <c r="L41" s="89">
        <f t="shared" ca="1" si="4"/>
        <v>814938.14000000013</v>
      </c>
      <c r="M41" s="86">
        <f t="shared" ca="1" si="2"/>
        <v>44012</v>
      </c>
      <c r="N41" s="87">
        <f ca="1">ROUND(FV('Базис, экономия'!$M$3,1+INT(YEARFRAC('Базис, экономия'!$BB$2,J41)/0.5),0,-'Базис, экономия'!$L$3,0)*INDEX('Базис, экономия'!$AP$3:$BA$28,MATCH(MID(CELL("имяфайла",J40),SEARCH("]",CELL("имяфайла",J40))+1,20),'Базис, экономия'!$B$3:$B$28,),MONTH(J41)),2)</f>
        <v>1150.23</v>
      </c>
      <c r="O41" s="90">
        <f t="shared" ca="1" si="5"/>
        <v>23351.17</v>
      </c>
    </row>
    <row r="42" spans="1:18" x14ac:dyDescent="0.25">
      <c r="A42" s="86">
        <f t="shared" ca="1" si="0"/>
        <v>44043</v>
      </c>
      <c r="B42" s="87">
        <f ca="1">ROUND(FV('[1]Базис, экономия'!$W$3,1+INT(YEARFRAC('[1]Базис, экономия'!$BO$2,A42)/0.5),0,-'[1]Базис, экономия'!$T$3,0)*INDEX('[1]Базис, экономия'!$BO$3:$BZ$28,MATCH(MID(CELL("имяфайла",A41),SEARCH("]",CELL("имяфайла",A41))+1,20),'[1]Базис, экономия'!$B$3:$B$28,),MONTH(A42)),2)</f>
        <v>0</v>
      </c>
      <c r="C42" s="88">
        <f t="shared" ca="1" si="3"/>
        <v>814938.14000000013</v>
      </c>
      <c r="J42" s="86">
        <f t="shared" ca="1" si="1"/>
        <v>44043</v>
      </c>
      <c r="K42" s="87">
        <f ca="1">ROUND(FV('Базис, экономия'!$M$3,1+INT(YEARFRAC('Базис, экономия'!$BB$2,J42)/0.5),0,-'Базис, экономия'!$K$3,0)*INDEX('Базис, экономия'!$BB$3:$BM$28,MATCH(MID(CELL("имяфайла",J41),SEARCH("]",CELL("имяфайла",J41))+1,20),'Базис, экономия'!$B$3:$B$28,),MONTH(J42)),2)</f>
        <v>0</v>
      </c>
      <c r="L42" s="89">
        <f t="shared" ca="1" si="4"/>
        <v>814938.14000000013</v>
      </c>
      <c r="M42" s="86">
        <f t="shared" ca="1" si="2"/>
        <v>44043</v>
      </c>
      <c r="N42" s="87">
        <f ca="1">ROUND(FV('Базис, экономия'!$M$3,1+INT(YEARFRAC('Базис, экономия'!$BB$2,J42)/0.5),0,-'Базис, экономия'!$L$3,0)*INDEX('Базис, экономия'!$AP$3:$BA$28,MATCH(MID(CELL("имяфайла",J41),SEARCH("]",CELL("имяфайла",J41))+1,20),'Базис, экономия'!$B$3:$B$28,),MONTH(J42)),2)</f>
        <v>1108.79</v>
      </c>
      <c r="O42" s="90">
        <f t="shared" ca="1" si="5"/>
        <v>24459.96</v>
      </c>
    </row>
    <row r="43" spans="1:18" x14ac:dyDescent="0.25">
      <c r="A43" s="86">
        <f t="shared" ca="1" si="0"/>
        <v>44074</v>
      </c>
      <c r="B43" s="87">
        <f ca="1">ROUND(FV('[1]Базис, экономия'!$W$3,1+INT(YEARFRAC('[1]Базис, экономия'!$BO$2,A43)/0.5),0,-'[1]Базис, экономия'!$T$3,0)*INDEX('[1]Базис, экономия'!$BO$3:$BZ$28,MATCH(MID(CELL("имяфайла",A42),SEARCH("]",CELL("имяфайла",A42))+1,20),'[1]Базис, экономия'!$B$3:$B$28,),MONTH(A43)),2)</f>
        <v>0</v>
      </c>
      <c r="C43" s="88">
        <f t="shared" ca="1" si="3"/>
        <v>814938.14000000013</v>
      </c>
      <c r="J43" s="86">
        <f t="shared" ca="1" si="1"/>
        <v>44074</v>
      </c>
      <c r="K43" s="87">
        <f ca="1">ROUND(FV('Базис, экономия'!$M$3,1+INT(YEARFRAC('Базис, экономия'!$BB$2,J43)/0.5),0,-'Базис, экономия'!$K$3,0)*INDEX('Базис, экономия'!$BB$3:$BM$28,MATCH(MID(CELL("имяфайла",J42),SEARCH("]",CELL("имяфайла",J42))+1,20),'Базис, экономия'!$B$3:$B$28,),MONTH(J43)),2)</f>
        <v>0</v>
      </c>
      <c r="L43" s="89">
        <f t="shared" ca="1" si="4"/>
        <v>814938.14000000013</v>
      </c>
      <c r="M43" s="86">
        <f t="shared" ca="1" si="2"/>
        <v>44074</v>
      </c>
      <c r="N43" s="87">
        <f ca="1">ROUND(FV('Базис, экономия'!$M$3,1+INT(YEARFRAC('Базис, экономия'!$BB$2,J43)/0.5),0,-'Базис, экономия'!$L$3,0)*INDEX('Базис, экономия'!$AP$3:$BA$28,MATCH(MID(CELL("имяфайла",J42),SEARCH("]",CELL("имяфайла",J42))+1,20),'Базис, экономия'!$B$3:$B$28,),MONTH(J43)),2)</f>
        <v>989.99</v>
      </c>
      <c r="O43" s="90">
        <f t="shared" ca="1" si="5"/>
        <v>25449.95</v>
      </c>
    </row>
    <row r="44" spans="1:18" x14ac:dyDescent="0.25">
      <c r="A44" s="86">
        <f t="shared" ca="1" si="0"/>
        <v>44104</v>
      </c>
      <c r="B44" s="87">
        <f ca="1">ROUND(FV('[1]Базис, экономия'!$W$3,1+INT(YEARFRAC('[1]Базис, экономия'!$BO$2,A44)/0.5),0,-'[1]Базис, экономия'!$T$3,0)*INDEX('[1]Базис, экономия'!$BO$3:$BZ$28,MATCH(MID(CELL("имяфайла",A43),SEARCH("]",CELL("имяфайла",A43))+1,20),'[1]Базис, экономия'!$B$3:$B$28,),MONTH(A44)),2)</f>
        <v>74992.460000000006</v>
      </c>
      <c r="C44" s="88">
        <f t="shared" ca="1" si="3"/>
        <v>889930.60000000009</v>
      </c>
      <c r="J44" s="86">
        <f t="shared" ca="1" si="1"/>
        <v>44104</v>
      </c>
      <c r="K44" s="87">
        <f ca="1">ROUND(FV('Базис, экономия'!$M$3,1+INT(YEARFRAC('Базис, экономия'!$BB$2,J44)/0.5),0,-'Базис, экономия'!$K$3,0)*INDEX('Базис, экономия'!$BB$3:$BM$28,MATCH(MID(CELL("имяфайла",J43),SEARCH("]",CELL("имяфайла",J43))+1,20),'Базис, экономия'!$B$3:$B$28,),MONTH(J44)),2)</f>
        <v>74992.460000000006</v>
      </c>
      <c r="L44" s="89">
        <f t="shared" ca="1" si="4"/>
        <v>889930.60000000009</v>
      </c>
      <c r="M44" s="86">
        <f t="shared" ca="1" si="2"/>
        <v>44104</v>
      </c>
      <c r="N44" s="87">
        <f ca="1">ROUND(FV('Базис, экономия'!$M$3,1+INT(YEARFRAC('Базис, экономия'!$BB$2,J44)/0.5),0,-'Базис, экономия'!$L$3,0)*INDEX('Базис, экономия'!$AP$3:$BA$28,MATCH(MID(CELL("имяфайла",J43),SEARCH("]",CELL("имяфайла",J43))+1,20),'Базис, экономия'!$B$3:$B$28,),MONTH(J44)),2)</f>
        <v>594</v>
      </c>
      <c r="O44" s="90">
        <f t="shared" ca="1" si="5"/>
        <v>26043.95</v>
      </c>
    </row>
    <row r="45" spans="1:18" x14ac:dyDescent="0.25">
      <c r="A45" s="86">
        <f t="shared" ca="1" si="0"/>
        <v>44135</v>
      </c>
      <c r="B45" s="87">
        <f ca="1">ROUND(FV('[1]Базис, экономия'!$W$3,1+INT(YEARFRAC('[1]Базис, экономия'!$BO$2,A45)/0.5),0,-'[1]Базис, экономия'!$T$3,0)*INDEX('[1]Базис, экономия'!$BO$3:$BZ$28,MATCH(MID(CELL("имяфайла",A44),SEARCH("]",CELL("имяфайла",A44))+1,20),'[1]Базис, экономия'!$B$3:$B$28,),MONTH(A45)),2)</f>
        <v>37086.92</v>
      </c>
      <c r="C45" s="88">
        <f t="shared" ca="1" si="3"/>
        <v>927017.52000000014</v>
      </c>
      <c r="J45" s="86">
        <f t="shared" ca="1" si="1"/>
        <v>44135</v>
      </c>
      <c r="K45" s="87">
        <f ca="1">ROUND(FV('Базис, экономия'!$M$3,1+INT(YEARFRAC('Базис, экономия'!$BB$2,J45)/0.5),0,-'Базис, экономия'!$K$3,0)*INDEX('Базис, экономия'!$BB$3:$BM$28,MATCH(MID(CELL("имяфайла",J44),SEARCH("]",CELL("имяфайла",J44))+1,20),'Базис, экономия'!$B$3:$B$28,),MONTH(J45)),2)</f>
        <v>37086.92</v>
      </c>
      <c r="L45" s="89">
        <f t="shared" ca="1" si="4"/>
        <v>927017.52000000014</v>
      </c>
      <c r="M45" s="86">
        <f t="shared" ca="1" si="2"/>
        <v>44135</v>
      </c>
      <c r="N45" s="87">
        <f ca="1">ROUND(FV('Базис, экономия'!$M$3,1+INT(YEARFRAC('Базис, экономия'!$BB$2,J45)/0.5),0,-'Базис, экономия'!$L$3,0)*INDEX('Базис, экономия'!$AP$3:$BA$28,MATCH(MID(CELL("имяфайла",J44),SEARCH("]",CELL("имяфайла",J44))+1,20),'Базис, экономия'!$B$3:$B$28,),MONTH(J45)),2)</f>
        <v>396</v>
      </c>
      <c r="O45" s="90">
        <f t="shared" ca="1" si="5"/>
        <v>26439.95</v>
      </c>
    </row>
    <row r="46" spans="1:18" x14ac:dyDescent="0.25">
      <c r="A46" s="86">
        <f t="shared" ca="1" si="0"/>
        <v>44165</v>
      </c>
      <c r="B46" s="87">
        <f ca="1">ROUND(FV('[1]Базис, экономия'!$W$3,1+INT(YEARFRAC('[1]Базис, экономия'!$BO$2,A46)/0.5),0,-'[1]Базис, экономия'!$T$3,0)*INDEX('[1]Базис, экономия'!$BO$3:$BZ$28,MATCH(MID(CELL("имяфайла",A45),SEARCH("]",CELL("имяфайла",A45))+1,20),'[1]Базис, экономия'!$B$3:$B$28,),MONTH(A46)),2)</f>
        <v>38528.400000000001</v>
      </c>
      <c r="C46" s="88">
        <f t="shared" ca="1" si="3"/>
        <v>965545.92000000016</v>
      </c>
      <c r="J46" s="86">
        <f t="shared" ca="1" si="1"/>
        <v>44165</v>
      </c>
      <c r="K46" s="87">
        <f ca="1">ROUND(FV('Базис, экономия'!$M$3,1+INT(YEARFRAC('Базис, экономия'!$BB$2,J46)/0.5),0,-'Базис, экономия'!$K$3,0)*INDEX('Базис, экономия'!$BB$3:$BM$28,MATCH(MID(CELL("имяфайла",J45),SEARCH("]",CELL("имяфайла",J45))+1,20),'Базис, экономия'!$B$3:$B$28,),MONTH(J46)),2)</f>
        <v>38528.400000000001</v>
      </c>
      <c r="L46" s="89">
        <f t="shared" ca="1" si="4"/>
        <v>965545.92000000016</v>
      </c>
      <c r="M46" s="86">
        <f t="shared" ca="1" si="2"/>
        <v>44165</v>
      </c>
      <c r="N46" s="87">
        <f ca="1">ROUND(FV('Базис, экономия'!$M$3,1+INT(YEARFRAC('Базис, экономия'!$BB$2,J46)/0.5),0,-'Базис, экономия'!$L$3,0)*INDEX('Базис, экономия'!$AP$3:$BA$28,MATCH(MID(CELL("имяфайла",J45),SEARCH("]",CELL("имяфайла",J45))+1,20),'Базис, экономия'!$B$3:$B$28,),MONTH(J46)),2)</f>
        <v>198</v>
      </c>
      <c r="O46" s="90">
        <f t="shared" ca="1" si="5"/>
        <v>26637.95</v>
      </c>
      <c r="R46" s="100"/>
    </row>
    <row r="47" spans="1:18" x14ac:dyDescent="0.25">
      <c r="A47" s="86">
        <f t="shared" ca="1" si="0"/>
        <v>44196</v>
      </c>
      <c r="B47" s="87">
        <f ca="1">ROUND(FV('[1]Базис, экономия'!$W$3,1+INT(YEARFRAC('[1]Базис, экономия'!$BO$2,A47)/0.5),0,-'[1]Базис, экономия'!$T$3,0)*INDEX('[1]Базис, экономия'!$BO$3:$BZ$28,MATCH(MID(CELL("имяфайла",A46),SEARCH("]",CELL("имяфайла",A46))+1,20),'[1]Базис, экономия'!$B$3:$B$28,),MONTH(A47)),2)</f>
        <v>19106.259999999998</v>
      </c>
      <c r="C47" s="88">
        <f t="shared" ca="1" si="3"/>
        <v>984652.18000000017</v>
      </c>
      <c r="J47" s="86">
        <f t="shared" ca="1" si="1"/>
        <v>44196</v>
      </c>
      <c r="K47" s="87">
        <f ca="1">ROUND(FV('Базис, экономия'!$M$3,1+INT(YEARFRAC('Базис, экономия'!$BB$2,J47)/0.5),0,-'Базис, экономия'!$K$3,0)*INDEX('Базис, экономия'!$BB$3:$BM$28,MATCH(MID(CELL("имяфайла",J46),SEARCH("]",CELL("имяфайла",J46))+1,20),'Базис, экономия'!$B$3:$B$28,),MONTH(J47)),2)</f>
        <v>19106.259999999998</v>
      </c>
      <c r="L47" s="89">
        <f t="shared" ca="1" si="4"/>
        <v>984652.18000000017</v>
      </c>
      <c r="M47" s="86">
        <f t="shared" ca="1" si="2"/>
        <v>44196</v>
      </c>
      <c r="N47" s="87">
        <f ca="1">ROUND(FV('Базис, экономия'!$M$3,1+INT(YEARFRAC('Базис, экономия'!$BB$2,J47)/0.5),0,-'Базис, экономия'!$L$3,0)*INDEX('Базис, экономия'!$AP$3:$BA$28,MATCH(MID(CELL("имяфайла",J46),SEARCH("]",CELL("имяфайла",J46))+1,20),'Базис, экономия'!$B$3:$B$28,),MONTH(J47)),2)</f>
        <v>736.93</v>
      </c>
      <c r="O47" s="90">
        <f t="shared" ca="1" si="5"/>
        <v>27374.880000000001</v>
      </c>
    </row>
    <row r="48" spans="1:18" x14ac:dyDescent="0.25">
      <c r="A48" s="86">
        <f t="shared" ca="1" si="0"/>
        <v>44227</v>
      </c>
      <c r="B48" s="87">
        <f ca="1">ROUND(FV('[1]Базис, экономия'!$W$3,1+INT(YEARFRAC('[1]Базис, экономия'!$BO$2,A48)/0.5),0,-'[1]Базис, экономия'!$T$3,0)*INDEX('[1]Базис, экономия'!$BO$3:$BZ$28,MATCH(MID(CELL("имяфайла",A47),SEARCH("]",CELL("имяфайла",A47))+1,20),'[1]Базис, экономия'!$B$3:$B$28,),MONTH(A48)),2)</f>
        <v>22563.58</v>
      </c>
      <c r="C48" s="88">
        <f t="shared" ca="1" si="3"/>
        <v>1007215.7600000001</v>
      </c>
      <c r="J48" s="86">
        <f t="shared" ca="1" si="1"/>
        <v>44227</v>
      </c>
      <c r="K48" s="87">
        <f ca="1">ROUND(FV('Базис, экономия'!$M$3,1+INT(YEARFRAC('Базис, экономия'!$BB$2,J48)/0.5),0,-'Базис, экономия'!$K$3,0)*INDEX('Базис, экономия'!$BB$3:$BM$28,MATCH(MID(CELL("имяфайла",J47),SEARCH("]",CELL("имяфайла",J47))+1,20),'Базис, экономия'!$B$3:$B$28,),MONTH(J48)),2)</f>
        <v>22563.58</v>
      </c>
      <c r="L48" s="89">
        <f t="shared" ca="1" si="4"/>
        <v>1007215.7600000001</v>
      </c>
      <c r="M48" s="86">
        <f t="shared" ca="1" si="2"/>
        <v>44227</v>
      </c>
      <c r="N48" s="87">
        <f ca="1">ROUND(FV('Базис, экономия'!$M$3,1+INT(YEARFRAC('Базис, экономия'!$BB$2,J48)/0.5),0,-'Базис, экономия'!$L$3,0)*INDEX('Базис, экономия'!$AP$3:$BA$28,MATCH(MID(CELL("имяфайла",J47),SEARCH("]",CELL("имяфайла",J47))+1,20),'Базис, экономия'!$B$3:$B$28,),MONTH(J48)),2)</f>
        <v>283.44</v>
      </c>
      <c r="O48" s="90">
        <f t="shared" ca="1" si="5"/>
        <v>27658.32</v>
      </c>
    </row>
    <row r="49" spans="1:15" x14ac:dyDescent="0.25">
      <c r="A49" s="86">
        <f t="shared" ca="1" si="0"/>
        <v>44255</v>
      </c>
      <c r="B49" s="87">
        <f ca="1">ROUND(FV('[1]Базис, экономия'!$W$3,1+INT(YEARFRAC('[1]Базис, экономия'!$BO$2,A49)/0.5),0,-'[1]Базис, экономия'!$T$3,0)*INDEX('[1]Базис, экономия'!$BO$3:$BZ$28,MATCH(MID(CELL("имяфайла",A48),SEARCH("]",CELL("имяфайла",A48))+1,20),'[1]Базис, экономия'!$B$3:$B$28,),MONTH(A49)),2)</f>
        <v>33845.370000000003</v>
      </c>
      <c r="C49" s="88">
        <f t="shared" ca="1" si="3"/>
        <v>1041061.1300000001</v>
      </c>
      <c r="J49" s="86">
        <f t="shared" ca="1" si="1"/>
        <v>44255</v>
      </c>
      <c r="K49" s="87">
        <f ca="1">ROUND(FV('Базис, экономия'!$M$3,1+INT(YEARFRAC('Базис, экономия'!$BB$2,J49)/0.5),0,-'Базис, экономия'!$K$3,0)*INDEX('Базис, экономия'!$BB$3:$BM$28,MATCH(MID(CELL("имяфайла",J48),SEARCH("]",CELL("имяфайла",J48))+1,20),'Базис, экономия'!$B$3:$B$28,),MONTH(J49)),2)</f>
        <v>33845.370000000003</v>
      </c>
      <c r="L49" s="89">
        <f t="shared" ca="1" si="4"/>
        <v>1041061.1300000001</v>
      </c>
      <c r="M49" s="86">
        <f t="shared" ca="1" si="2"/>
        <v>44255</v>
      </c>
      <c r="N49" s="87">
        <f ca="1">ROUND(FV('Базис, экономия'!$M$3,1+INT(YEARFRAC('Базис, экономия'!$BB$2,J49)/0.5),0,-'Базис, экономия'!$L$3,0)*INDEX('Базис, экономия'!$AP$3:$BA$28,MATCH(MID(CELL("имяфайла",J48),SEARCH("]",CELL("имяфайла",J48))+1,20),'Базис, экономия'!$B$3:$B$28,),MONTH(J49)),2)</f>
        <v>607.36</v>
      </c>
      <c r="O49" s="90">
        <f t="shared" ca="1" si="5"/>
        <v>28265.68</v>
      </c>
    </row>
    <row r="50" spans="1:15" x14ac:dyDescent="0.25">
      <c r="A50" s="86">
        <f t="shared" ca="1" si="0"/>
        <v>44286</v>
      </c>
      <c r="B50" s="87">
        <f ca="1">ROUND(FV('[1]Базис, экономия'!$W$3,1+INT(YEARFRAC('[1]Базис, экономия'!$BO$2,A50)/0.5),0,-'[1]Базис, экономия'!$T$3,0)*INDEX('[1]Базис, экономия'!$BO$3:$BZ$28,MATCH(MID(CELL("имяфайла",A49),SEARCH("]",CELL("имяфайла",A49))+1,20),'[1]Базис, экономия'!$B$3:$B$28,),MONTH(A50)),2)</f>
        <v>35665.019999999997</v>
      </c>
      <c r="C50" s="88">
        <f t="shared" ca="1" si="3"/>
        <v>1076726.1500000001</v>
      </c>
      <c r="J50" s="86">
        <f t="shared" ca="1" si="1"/>
        <v>44286</v>
      </c>
      <c r="K50" s="87">
        <f ca="1">ROUND(FV('Базис, экономия'!$M$3,1+INT(YEARFRAC('Базис, экономия'!$BB$2,J50)/0.5),0,-'Базис, экономия'!$K$3,0)*INDEX('Базис, экономия'!$BB$3:$BM$28,MATCH(MID(CELL("имяфайла",J49),SEARCH("]",CELL("имяфайла",J49))+1,20),'Базис, экономия'!$B$3:$B$28,),MONTH(J50)),2)</f>
        <v>35665.019999999997</v>
      </c>
      <c r="L50" s="89">
        <f t="shared" ca="1" si="4"/>
        <v>1076726.1500000001</v>
      </c>
      <c r="M50" s="86">
        <f t="shared" ca="1" si="2"/>
        <v>44286</v>
      </c>
      <c r="N50" s="87">
        <f ca="1">ROUND(FV('Базис, экономия'!$M$3,1+INT(YEARFRAC('Базис, экономия'!$BB$2,J50)/0.5),0,-'Базис, экономия'!$L$3,0)*INDEX('Базис, экономия'!$AP$3:$BA$28,MATCH(MID(CELL("имяфайла",J49),SEARCH("]",CELL("имяфайла",J49))+1,20),'Базис, экономия'!$B$3:$B$28,),MONTH(J50)),2)</f>
        <v>291.52999999999997</v>
      </c>
      <c r="O50" s="90">
        <f t="shared" ca="1" si="5"/>
        <v>28557.21</v>
      </c>
    </row>
    <row r="51" spans="1:15" x14ac:dyDescent="0.25">
      <c r="A51" s="86">
        <f t="shared" ca="1" si="0"/>
        <v>44316</v>
      </c>
      <c r="B51" s="87">
        <f ca="1">ROUND(FV('[1]Базис, экономия'!$W$3,1+INT(YEARFRAC('[1]Базис, экономия'!$BO$2,A51)/0.5),0,-'[1]Базис, экономия'!$T$3,0)*INDEX('[1]Базис, экономия'!$BO$3:$BZ$28,MATCH(MID(CELL("имяфайла",A50),SEARCH("]",CELL("имяфайла",A50))+1,20),'[1]Базис, экономия'!$B$3:$B$28,),MONTH(A51)),2)</f>
        <v>26785.16</v>
      </c>
      <c r="C51" s="88">
        <f t="shared" ca="1" si="3"/>
        <v>1103511.31</v>
      </c>
      <c r="J51" s="86">
        <f t="shared" ca="1" si="1"/>
        <v>44316</v>
      </c>
      <c r="K51" s="87">
        <f ca="1">ROUND(FV('Базис, экономия'!$M$3,1+INT(YEARFRAC('Базис, экономия'!$BB$2,J51)/0.5),0,-'Базис, экономия'!$K$3,0)*INDEX('Базис, экономия'!$BB$3:$BM$28,MATCH(MID(CELL("имяфайла",J50),SEARCH("]",CELL("имяфайла",J50))+1,20),'Базис, экономия'!$B$3:$B$28,),MONTH(J51)),2)</f>
        <v>26785.16</v>
      </c>
      <c r="L51" s="89">
        <f t="shared" ca="1" si="4"/>
        <v>1103511.31</v>
      </c>
      <c r="M51" s="86">
        <f t="shared" ca="1" si="2"/>
        <v>44316</v>
      </c>
      <c r="N51" s="87">
        <f ca="1">ROUND(FV('Базис, экономия'!$M$3,1+INT(YEARFRAC('Базис, экономия'!$BB$2,J51)/0.5),0,-'Базис, экономия'!$L$3,0)*INDEX('Базис, экономия'!$AP$3:$BA$28,MATCH(MID(CELL("имяфайла",J50),SEARCH("]",CELL("имяфайла",J50))+1,20),'Базис, экономия'!$B$3:$B$28,),MONTH(J51)),2)</f>
        <v>109.33</v>
      </c>
      <c r="O51" s="90">
        <f t="shared" ca="1" si="5"/>
        <v>28666.54</v>
      </c>
    </row>
    <row r="52" spans="1:15" x14ac:dyDescent="0.25">
      <c r="A52" s="86">
        <f t="shared" ca="1" si="0"/>
        <v>44347</v>
      </c>
      <c r="B52" s="87">
        <f ca="1">ROUND(FV('[1]Базис, экономия'!$W$3,1+INT(YEARFRAC('[1]Базис, экономия'!$BO$2,A52)/0.5),0,-'[1]Базис, экономия'!$T$3,0)*INDEX('[1]Базис, экономия'!$BO$3:$BZ$28,MATCH(MID(CELL("имяфайла",A51),SEARCH("]",CELL("имяфайла",A51))+1,20),'[1]Базис, экономия'!$B$3:$B$28,),MONTH(A52)),2)</f>
        <v>0</v>
      </c>
      <c r="C52" s="88">
        <f t="shared" ca="1" si="3"/>
        <v>1103511.31</v>
      </c>
      <c r="J52" s="86">
        <f t="shared" ca="1" si="1"/>
        <v>44347</v>
      </c>
      <c r="K52" s="87">
        <f ca="1">ROUND(FV('Базис, экономия'!$M$3,1+INT(YEARFRAC('Базис, экономия'!$BB$2,J52)/0.5),0,-'Базис, экономия'!$K$3,0)*INDEX('Базис, экономия'!$BB$3:$BM$28,MATCH(MID(CELL("имяфайла",J51),SEARCH("]",CELL("имяфайла",J51))+1,20),'Базис, экономия'!$B$3:$B$28,),MONTH(J52)),2)</f>
        <v>0</v>
      </c>
      <c r="L52" s="89">
        <f t="shared" ca="1" si="4"/>
        <v>1103511.31</v>
      </c>
      <c r="M52" s="86">
        <f t="shared" ca="1" si="2"/>
        <v>44347</v>
      </c>
      <c r="N52" s="87">
        <f ca="1">ROUND(FV('Базис, экономия'!$M$3,1+INT(YEARFRAC('Базис, экономия'!$BB$2,J52)/0.5),0,-'Базис, экономия'!$L$3,0)*INDEX('Базис, экономия'!$AP$3:$BA$28,MATCH(MID(CELL("имяфайла",J51),SEARCH("]",CELL("имяфайла",J51))+1,20),'Базис, экономия'!$B$3:$B$28,),MONTH(J52)),2)</f>
        <v>1214.72</v>
      </c>
      <c r="O52" s="90">
        <f t="shared" ca="1" si="5"/>
        <v>29881.260000000002</v>
      </c>
    </row>
    <row r="53" spans="1:15" x14ac:dyDescent="0.25">
      <c r="A53" s="86">
        <f t="shared" ca="1" si="0"/>
        <v>44377</v>
      </c>
      <c r="B53" s="87">
        <f ca="1">ROUND(FV('[1]Базис, экономия'!$W$3,1+INT(YEARFRAC('[1]Базис, экономия'!$BO$2,A53)/0.5),0,-'[1]Базис, экономия'!$T$3,0)*INDEX('[1]Базис, экономия'!$BO$3:$BZ$28,MATCH(MID(CELL("имяфайла",A52),SEARCH("]",CELL("имяфайла",A52))+1,20),'[1]Базис, экономия'!$B$3:$B$28,),MONTH(A53)),2)</f>
        <v>0</v>
      </c>
      <c r="C53" s="88">
        <f t="shared" ca="1" si="3"/>
        <v>1103511.31</v>
      </c>
      <c r="J53" s="86">
        <f t="shared" ca="1" si="1"/>
        <v>44377</v>
      </c>
      <c r="K53" s="87">
        <f ca="1">ROUND(FV('Базис, экономия'!$M$3,1+INT(YEARFRAC('Базис, экономия'!$BB$2,J53)/0.5),0,-'Базис, экономия'!$K$3,0)*INDEX('Базис, экономия'!$BB$3:$BM$28,MATCH(MID(CELL("имяфайла",J52),SEARCH("]",CELL("имяфайла",J52))+1,20),'Базис, экономия'!$B$3:$B$28,),MONTH(J53)),2)</f>
        <v>0</v>
      </c>
      <c r="L53" s="89">
        <f t="shared" ca="1" si="4"/>
        <v>1103511.31</v>
      </c>
      <c r="M53" s="86">
        <f t="shared" ca="1" si="2"/>
        <v>44377</v>
      </c>
      <c r="N53" s="87">
        <f ca="1">ROUND(FV('Базис, экономия'!$M$3,1+INT(YEARFRAC('Базис, экономия'!$BB$2,J53)/0.5),0,-'Базис, экономия'!$L$3,0)*INDEX('Базис, экономия'!$AP$3:$BA$28,MATCH(MID(CELL("имяфайла",J52),SEARCH("]",CELL("имяфайла",J52))+1,20),'Базис, экономия'!$B$3:$B$28,),MONTH(J53)),2)</f>
        <v>1202.58</v>
      </c>
      <c r="O53" s="90">
        <f t="shared" ca="1" si="5"/>
        <v>31083.840000000004</v>
      </c>
    </row>
    <row r="54" spans="1:15" x14ac:dyDescent="0.25">
      <c r="A54" s="86">
        <f t="shared" ca="1" si="0"/>
        <v>44408</v>
      </c>
      <c r="B54" s="87">
        <f ca="1">ROUND(FV('[1]Базис, экономия'!$W$3,1+INT(YEARFRAC('[1]Базис, экономия'!$BO$2,A54)/0.5),0,-'[1]Базис, экономия'!$T$3,0)*INDEX('[1]Базис, экономия'!$BO$3:$BZ$28,MATCH(MID(CELL("имяфайла",A53),SEARCH("]",CELL("имяфайла",A53))+1,20),'[1]Базис, экономия'!$B$3:$B$28,),MONTH(A54)),2)</f>
        <v>0</v>
      </c>
      <c r="C54" s="88">
        <f t="shared" ca="1" si="3"/>
        <v>1103511.31</v>
      </c>
      <c r="J54" s="86">
        <f t="shared" ca="1" si="1"/>
        <v>44408</v>
      </c>
      <c r="K54" s="87">
        <f ca="1">ROUND(FV('Базис, экономия'!$M$3,1+INT(YEARFRAC('Базис, экономия'!$BB$2,J54)/0.5),0,-'Базис, экономия'!$K$3,0)*INDEX('Базис, экономия'!$BB$3:$BM$28,MATCH(MID(CELL("имяфайла",J53),SEARCH("]",CELL("имяфайла",J53))+1,20),'Базис, экономия'!$B$3:$B$28,),MONTH(J54)),2)</f>
        <v>0</v>
      </c>
      <c r="L54" s="89">
        <f t="shared" ca="1" si="4"/>
        <v>1103511.31</v>
      </c>
      <c r="M54" s="86">
        <f t="shared" ca="1" si="2"/>
        <v>44408</v>
      </c>
      <c r="N54" s="87">
        <f ca="1">ROUND(FV('Базис, экономия'!$M$3,1+INT(YEARFRAC('Базис, экономия'!$BB$2,J54)/0.5),0,-'Базис, экономия'!$L$3,0)*INDEX('Базис, экономия'!$AP$3:$BA$28,MATCH(MID(CELL("имяфайла",J53),SEARCH("]",CELL("имяфайла",J53))+1,20),'Базис, экономия'!$B$3:$B$28,),MONTH(J54)),2)</f>
        <v>1159.25</v>
      </c>
      <c r="O54" s="90">
        <f t="shared" ca="1" si="5"/>
        <v>32243.090000000004</v>
      </c>
    </row>
    <row r="55" spans="1:15" x14ac:dyDescent="0.25">
      <c r="A55" s="86">
        <f t="shared" ca="1" si="0"/>
        <v>44439</v>
      </c>
      <c r="B55" s="87">
        <f ca="1">ROUND(FV('[1]Базис, экономия'!$W$3,1+INT(YEARFRAC('[1]Базис, экономия'!$BO$2,A55)/0.5),0,-'[1]Базис, экономия'!$T$3,0)*INDEX('[1]Базис, экономия'!$BO$3:$BZ$28,MATCH(MID(CELL("имяфайла",A54),SEARCH("]",CELL("имяфайла",A54))+1,20),'[1]Базис, экономия'!$B$3:$B$28,),MONTH(A55)),2)</f>
        <v>0</v>
      </c>
      <c r="C55" s="88">
        <f t="shared" ca="1" si="3"/>
        <v>1103511.31</v>
      </c>
      <c r="J55" s="86">
        <f t="shared" ca="1" si="1"/>
        <v>44439</v>
      </c>
      <c r="K55" s="87">
        <f ca="1">ROUND(FV('Базис, экономия'!$M$3,1+INT(YEARFRAC('Базис, экономия'!$BB$2,J55)/0.5),0,-'Базис, экономия'!$K$3,0)*INDEX('Базис, экономия'!$BB$3:$BM$28,MATCH(MID(CELL("имяфайла",J54),SEARCH("]",CELL("имяфайла",J54))+1,20),'Базис, экономия'!$B$3:$B$28,),MONTH(J55)),2)</f>
        <v>0</v>
      </c>
      <c r="L55" s="89">
        <f t="shared" ca="1" si="4"/>
        <v>1103511.31</v>
      </c>
      <c r="M55" s="86">
        <f t="shared" ca="1" si="2"/>
        <v>44439</v>
      </c>
      <c r="N55" s="87">
        <f ca="1">ROUND(FV('Базис, экономия'!$M$3,1+INT(YEARFRAC('Базис, экономия'!$BB$2,J55)/0.5),0,-'Базис, экономия'!$L$3,0)*INDEX('Базис, экономия'!$AP$3:$BA$28,MATCH(MID(CELL("имяфайла",J54),SEARCH("]",CELL("имяфайла",J54))+1,20),'Базис, экономия'!$B$3:$B$28,),MONTH(J55)),2)</f>
        <v>1035.04</v>
      </c>
      <c r="O55" s="90">
        <f t="shared" ca="1" si="5"/>
        <v>33278.130000000005</v>
      </c>
    </row>
    <row r="56" spans="1:15" x14ac:dyDescent="0.25">
      <c r="A56" s="86">
        <f t="shared" ca="1" si="0"/>
        <v>44469</v>
      </c>
      <c r="B56" s="87">
        <f ca="1">ROUND(FV('[1]Базис, экономия'!$W$3,1+INT(YEARFRAC('[1]Базис, экономия'!$BO$2,A56)/0.5),0,-'[1]Базис, экономия'!$T$3,0)*INDEX('[1]Базис, экономия'!$BO$3:$BZ$28,MATCH(MID(CELL("имяфайла",A55),SEARCH("]",CELL("имяфайла",A55))+1,20),'[1]Базис, экономия'!$B$3:$B$28,),MONTH(A56)),2)</f>
        <v>78405.08</v>
      </c>
      <c r="C56" s="88">
        <f t="shared" ca="1" si="3"/>
        <v>1181916.3900000001</v>
      </c>
      <c r="J56" s="86">
        <f t="shared" ca="1" si="1"/>
        <v>44469</v>
      </c>
      <c r="K56" s="87">
        <f ca="1">ROUND(FV('Базис, экономия'!$M$3,1+INT(YEARFRAC('Базис, экономия'!$BB$2,J56)/0.5),0,-'Базис, экономия'!$K$3,0)*INDEX('Базис, экономия'!$BB$3:$BM$28,MATCH(MID(CELL("имяфайла",J55),SEARCH("]",CELL("имяфайла",J55))+1,20),'Базис, экономия'!$B$3:$B$28,),MONTH(J56)),2)</f>
        <v>78405.08</v>
      </c>
      <c r="L56" s="89">
        <f t="shared" ca="1" si="4"/>
        <v>1181916.3900000001</v>
      </c>
      <c r="M56" s="86">
        <f t="shared" ca="1" si="2"/>
        <v>44469</v>
      </c>
      <c r="N56" s="87">
        <f ca="1">ROUND(FV('Базис, экономия'!$M$3,1+INT(YEARFRAC('Базис, экономия'!$BB$2,J56)/0.5),0,-'Базис, экономия'!$L$3,0)*INDEX('Базис, экономия'!$AP$3:$BA$28,MATCH(MID(CELL("имяфайла",J55),SEARCH("]",CELL("имяфайла",J55))+1,20),'Базис, экономия'!$B$3:$B$28,),MONTH(J56)),2)</f>
        <v>621.03</v>
      </c>
      <c r="O56" s="90">
        <f t="shared" ca="1" si="5"/>
        <v>33899.160000000003</v>
      </c>
    </row>
    <row r="57" spans="1:15" x14ac:dyDescent="0.25">
      <c r="A57" s="86">
        <f t="shared" ca="1" si="0"/>
        <v>44500</v>
      </c>
      <c r="B57" s="87">
        <f ca="1">ROUND(FV('[1]Базис, экономия'!$W$3,1+INT(YEARFRAC('[1]Базис, экономия'!$BO$2,A57)/0.5),0,-'[1]Базис, экономия'!$T$3,0)*INDEX('[1]Базис, экономия'!$BO$3:$BZ$28,MATCH(MID(CELL("имяфайла",A56),SEARCH("]",CELL("имяфайла",A56))+1,20),'[1]Базис, экономия'!$B$3:$B$28,),MONTH(A57)),2)</f>
        <v>38774.61</v>
      </c>
      <c r="C57" s="88">
        <f t="shared" ca="1" si="3"/>
        <v>1220691.0000000002</v>
      </c>
      <c r="J57" s="86">
        <f t="shared" ca="1" si="1"/>
        <v>44500</v>
      </c>
      <c r="K57" s="87">
        <f ca="1">ROUND(FV('Базис, экономия'!$M$3,1+INT(YEARFRAC('Базис, экономия'!$BB$2,J57)/0.5),0,-'Базис, экономия'!$K$3,0)*INDEX('Базис, экономия'!$BB$3:$BM$28,MATCH(MID(CELL("имяфайла",J56),SEARCH("]",CELL("имяфайла",J56))+1,20),'Базис, экономия'!$B$3:$B$28,),MONTH(J57)),2)</f>
        <v>38774.61</v>
      </c>
      <c r="L57" s="89">
        <f t="shared" ca="1" si="4"/>
        <v>1220691.0000000002</v>
      </c>
      <c r="M57" s="86">
        <f t="shared" ca="1" si="2"/>
        <v>44500</v>
      </c>
      <c r="N57" s="87">
        <f ca="1">ROUND(FV('Базис, экономия'!$M$3,1+INT(YEARFRAC('Базис, экономия'!$BB$2,J57)/0.5),0,-'Базис, экономия'!$L$3,0)*INDEX('Базис, экономия'!$AP$3:$BA$28,MATCH(MID(CELL("имяфайла",J56),SEARCH("]",CELL("имяфайла",J56))+1,20),'Базис, экономия'!$B$3:$B$28,),MONTH(J57)),2)</f>
        <v>414.02</v>
      </c>
      <c r="O57" s="90">
        <f t="shared" ca="1" si="5"/>
        <v>34313.18</v>
      </c>
    </row>
    <row r="58" spans="1:15" x14ac:dyDescent="0.25">
      <c r="A58" s="86">
        <f t="shared" ca="1" si="0"/>
        <v>44530</v>
      </c>
      <c r="B58" s="87">
        <f ca="1">ROUND(FV('[1]Базис, экономия'!$W$3,1+INT(YEARFRAC('[1]Базис, экономия'!$BO$2,A58)/0.5),0,-'[1]Базис, экономия'!$T$3,0)*INDEX('[1]Базис, экономия'!$BO$3:$BZ$28,MATCH(MID(CELL("имяфайла",A57),SEARCH("]",CELL("имяфайла",A57))+1,20),'[1]Базис, экономия'!$B$3:$B$28,),MONTH(A58)),2)</f>
        <v>40281.68</v>
      </c>
      <c r="C58" s="88">
        <f t="shared" ca="1" si="3"/>
        <v>1260972.6800000002</v>
      </c>
      <c r="J58" s="86">
        <f t="shared" ca="1" si="1"/>
        <v>44530</v>
      </c>
      <c r="K58" s="87">
        <f ca="1">ROUND(FV('Базис, экономия'!$M$3,1+INT(YEARFRAC('Базис, экономия'!$BB$2,J58)/0.5),0,-'Базис, экономия'!$K$3,0)*INDEX('Базис, экономия'!$BB$3:$BM$28,MATCH(MID(CELL("имяфайла",J57),SEARCH("]",CELL("имяфайла",J57))+1,20),'Базис, экономия'!$B$3:$B$28,),MONTH(J58)),2)</f>
        <v>40281.68</v>
      </c>
      <c r="L58" s="89">
        <f t="shared" ca="1" si="4"/>
        <v>1260972.6800000002</v>
      </c>
      <c r="M58" s="86">
        <f t="shared" ca="1" si="2"/>
        <v>44530</v>
      </c>
      <c r="N58" s="87">
        <f ca="1">ROUND(FV('Базис, экономия'!$M$3,1+INT(YEARFRAC('Базис, экономия'!$BB$2,J58)/0.5),0,-'Базис, экономия'!$L$3,0)*INDEX('Базис, экономия'!$AP$3:$BA$28,MATCH(MID(CELL("имяфайла",J57),SEARCH("]",CELL("имяфайла",J57))+1,20),'Базис, экономия'!$B$3:$B$28,),MONTH(J58)),2)</f>
        <v>207.01</v>
      </c>
      <c r="O58" s="90">
        <f t="shared" ca="1" si="5"/>
        <v>34520.19</v>
      </c>
    </row>
    <row r="59" spans="1:15" x14ac:dyDescent="0.25">
      <c r="A59" s="86">
        <f t="shared" ca="1" si="0"/>
        <v>44561</v>
      </c>
      <c r="B59" s="87">
        <f ca="1">ROUND(FV('[1]Базис, экономия'!$W$3,1+INT(YEARFRAC('[1]Базис, экономия'!$BO$2,A59)/0.5),0,-'[1]Базис, экономия'!$T$3,0)*INDEX('[1]Базис, экономия'!$BO$3:$BZ$28,MATCH(MID(CELL("имяфайла",A58),SEARCH("]",CELL("имяфайла",A58))+1,20),'[1]Базис, экономия'!$B$3:$B$28,),MONTH(A59)),2)</f>
        <v>19975.71</v>
      </c>
      <c r="C59" s="88">
        <f t="shared" ca="1" si="3"/>
        <v>1280948.3900000001</v>
      </c>
      <c r="J59" s="86">
        <f t="shared" ca="1" si="1"/>
        <v>44561</v>
      </c>
      <c r="K59" s="87">
        <f ca="1">ROUND(FV('Базис, экономия'!$M$3,1+INT(YEARFRAC('Базис, экономия'!$BB$2,J59)/0.5),0,-'Базис, экономия'!$K$3,0)*INDEX('Базис, экономия'!$BB$3:$BM$28,MATCH(MID(CELL("имяфайла",J58),SEARCH("]",CELL("имяфайла",J58))+1,20),'Базис, экономия'!$B$3:$B$28,),MONTH(J59)),2)</f>
        <v>19975.71</v>
      </c>
      <c r="L59" s="89">
        <f t="shared" ca="1" si="4"/>
        <v>1280948.3900000001</v>
      </c>
      <c r="M59" s="86">
        <f t="shared" ca="1" si="2"/>
        <v>44561</v>
      </c>
      <c r="N59" s="87">
        <f ca="1">ROUND(FV('Базис, экономия'!$M$3,1+INT(YEARFRAC('Базис, экономия'!$BB$2,J59)/0.5),0,-'Базис, экономия'!$L$3,0)*INDEX('Базис, экономия'!$AP$3:$BA$28,MATCH(MID(CELL("имяфайла",J58),SEARCH("]",CELL("имяфайла",J58))+1,20),'Базис, экономия'!$B$3:$B$28,),MONTH(J59)),2)</f>
        <v>770.47</v>
      </c>
      <c r="O59" s="90">
        <f t="shared" ca="1" si="5"/>
        <v>35290.660000000003</v>
      </c>
    </row>
    <row r="60" spans="1:15" x14ac:dyDescent="0.25">
      <c r="A60" s="86">
        <f t="shared" ca="1" si="0"/>
        <v>44592</v>
      </c>
      <c r="B60" s="87">
        <f ca="1">ROUND(FV('[1]Базис, экономия'!$W$3,1+INT(YEARFRAC('[1]Базис, экономия'!$BO$2,A60)/0.5),0,-'[1]Базис, экономия'!$T$3,0)*INDEX('[1]Базис, экономия'!$BO$3:$BZ$28,MATCH(MID(CELL("имяфайла",A59),SEARCH("]",CELL("имяфайла",A59))+1,20),'[1]Базис, экономия'!$B$3:$B$28,),MONTH(A60)),2)</f>
        <v>23590.37</v>
      </c>
      <c r="C60" s="88">
        <f t="shared" ca="1" si="3"/>
        <v>1304538.7600000002</v>
      </c>
      <c r="J60" s="86">
        <f t="shared" ca="1" si="1"/>
        <v>44592</v>
      </c>
      <c r="K60" s="87">
        <f ca="1">ROUND(FV('Базис, экономия'!$M$3,1+INT(YEARFRAC('Базис, экономия'!$BB$2,J60)/0.5),0,-'Базис, экономия'!$K$3,0)*INDEX('Базис, экономия'!$BB$3:$BM$28,MATCH(MID(CELL("имяфайла",J59),SEARCH("]",CELL("имяфайла",J59))+1,20),'Базис, экономия'!$B$3:$B$28,),MONTH(J60)),2)</f>
        <v>23590.37</v>
      </c>
      <c r="L60" s="89">
        <f t="shared" ca="1" si="4"/>
        <v>1304538.7600000002</v>
      </c>
      <c r="M60" s="86">
        <f t="shared" ca="1" si="2"/>
        <v>44592</v>
      </c>
      <c r="N60" s="87">
        <f ca="1">ROUND(FV('Базис, экономия'!$M$3,1+INT(YEARFRAC('Базис, экономия'!$BB$2,J60)/0.5),0,-'Базис, экономия'!$L$3,0)*INDEX('Базис, экономия'!$AP$3:$BA$28,MATCH(MID(CELL("имяфайла",J59),SEARCH("]",CELL("имяфайла",J59))+1,20),'Базис, экономия'!$B$3:$B$28,),MONTH(J60)),2)</f>
        <v>296.33</v>
      </c>
      <c r="O60" s="90">
        <f t="shared" ca="1" si="5"/>
        <v>35586.990000000005</v>
      </c>
    </row>
    <row r="61" spans="1:15" x14ac:dyDescent="0.25">
      <c r="A61" s="86">
        <f t="shared" ca="1" si="0"/>
        <v>44620</v>
      </c>
      <c r="B61" s="87">
        <f ca="1">ROUND(FV('[1]Базис, экономия'!$W$3,1+INT(YEARFRAC('[1]Базис, экономия'!$BO$2,A61)/0.5),0,-'[1]Базис, экономия'!$T$3,0)*INDEX('[1]Базис, экономия'!$BO$3:$BZ$28,MATCH(MID(CELL("имяфайла",A60),SEARCH("]",CELL("имяфайла",A60))+1,20),'[1]Базис, экономия'!$B$3:$B$28,),MONTH(A61)),2)</f>
        <v>35385.550000000003</v>
      </c>
      <c r="C61" s="88">
        <f t="shared" ca="1" si="3"/>
        <v>1339924.3100000003</v>
      </c>
      <c r="J61" s="86">
        <f t="shared" ca="1" si="1"/>
        <v>44620</v>
      </c>
      <c r="K61" s="87">
        <f ca="1">ROUND(FV('Базис, экономия'!$M$3,1+INT(YEARFRAC('Базис, экономия'!$BB$2,J61)/0.5),0,-'Базис, экономия'!$K$3,0)*INDEX('Базис, экономия'!$BB$3:$BM$28,MATCH(MID(CELL("имяфайла",J60),SEARCH("]",CELL("имяфайла",J60))+1,20),'Базис, экономия'!$B$3:$B$28,),MONTH(J61)),2)</f>
        <v>35385.550000000003</v>
      </c>
      <c r="L61" s="89">
        <f t="shared" ca="1" si="4"/>
        <v>1339924.3100000003</v>
      </c>
      <c r="M61" s="86">
        <f t="shared" ca="1" si="2"/>
        <v>44620</v>
      </c>
      <c r="N61" s="87">
        <f ca="1">ROUND(FV('Базис, экономия'!$M$3,1+INT(YEARFRAC('Базис, экономия'!$BB$2,J61)/0.5),0,-'Базис, экономия'!$L$3,0)*INDEX('Базис, экономия'!$AP$3:$BA$28,MATCH(MID(CELL("имяфайла",J60),SEARCH("]",CELL("имяфайла",J60))+1,20),'Базис, экономия'!$B$3:$B$28,),MONTH(J61)),2)</f>
        <v>635</v>
      </c>
      <c r="O61" s="90">
        <f t="shared" ca="1" si="5"/>
        <v>36221.990000000005</v>
      </c>
    </row>
    <row r="62" spans="1:15" x14ac:dyDescent="0.25">
      <c r="A62" s="86">
        <f t="shared" ca="1" si="0"/>
        <v>44651</v>
      </c>
      <c r="B62" s="87">
        <f ca="1">ROUND(FV('[1]Базис, экономия'!$W$3,1+INT(YEARFRAC('[1]Базис, экономия'!$BO$2,A62)/0.5),0,-'[1]Базис, экономия'!$T$3,0)*INDEX('[1]Базис, экономия'!$BO$3:$BZ$28,MATCH(MID(CELL("имяфайла",A61),SEARCH("]",CELL("имяфайла",A61))+1,20),'[1]Базис, экономия'!$B$3:$B$28,),MONTH(A62)),2)</f>
        <v>37288</v>
      </c>
      <c r="C62" s="88">
        <f t="shared" ca="1" si="3"/>
        <v>1377212.3100000003</v>
      </c>
      <c r="J62" s="86">
        <f t="shared" ca="1" si="1"/>
        <v>44651</v>
      </c>
      <c r="K62" s="87">
        <f ca="1">ROUND(FV('Базис, экономия'!$M$3,1+INT(YEARFRAC('Базис, экономия'!$BB$2,J62)/0.5),0,-'Базис, экономия'!$K$3,0)*INDEX('Базис, экономия'!$BB$3:$BM$28,MATCH(MID(CELL("имяфайла",J61),SEARCH("]",CELL("имяфайла",J61))+1,20),'Базис, экономия'!$B$3:$B$28,),MONTH(J62)),2)</f>
        <v>37288</v>
      </c>
      <c r="L62" s="89">
        <f t="shared" ca="1" si="4"/>
        <v>1377212.3100000003</v>
      </c>
      <c r="M62" s="86">
        <f t="shared" ca="1" si="2"/>
        <v>44651</v>
      </c>
      <c r="N62" s="87">
        <f ca="1">ROUND(FV('Базис, экономия'!$M$3,1+INT(YEARFRAC('Базис, экономия'!$BB$2,J62)/0.5),0,-'Базис, экономия'!$L$3,0)*INDEX('Базис, экономия'!$AP$3:$BA$28,MATCH(MID(CELL("имяфайла",J61),SEARCH("]",CELL("имяфайла",J61))+1,20),'Базис, экономия'!$B$3:$B$28,),MONTH(J62)),2)</f>
        <v>304.8</v>
      </c>
      <c r="O62" s="90">
        <f t="shared" ca="1" si="5"/>
        <v>36526.790000000008</v>
      </c>
    </row>
    <row r="63" spans="1:15" x14ac:dyDescent="0.25">
      <c r="A63" s="86">
        <f t="shared" ca="1" si="0"/>
        <v>44681</v>
      </c>
      <c r="B63" s="87">
        <f ca="1">ROUND(FV('[1]Базис, экономия'!$W$3,1+INT(YEARFRAC('[1]Базис, экономия'!$BO$2,A63)/0.5),0,-'[1]Базис, экономия'!$T$3,0)*INDEX('[1]Базис, экономия'!$BO$3:$BZ$28,MATCH(MID(CELL("имяфайла",A62),SEARCH("]",CELL("имяфайла",A62))+1,20),'[1]Базис, экономия'!$B$3:$B$28,),MONTH(A63)),2)</f>
        <v>28004.05</v>
      </c>
      <c r="C63" s="88">
        <f t="shared" ca="1" si="3"/>
        <v>1405216.3600000003</v>
      </c>
      <c r="J63" s="86">
        <f t="shared" ca="1" si="1"/>
        <v>44681</v>
      </c>
      <c r="K63" s="87">
        <f ca="1">ROUND(FV('Базис, экономия'!$M$3,1+INT(YEARFRAC('Базис, экономия'!$BB$2,J63)/0.5),0,-'Базис, экономия'!$K$3,0)*INDEX('Базис, экономия'!$BB$3:$BM$28,MATCH(MID(CELL("имяфайла",J62),SEARCH("]",CELL("имяфайла",J62))+1,20),'Базис, экономия'!$B$3:$B$28,),MONTH(J63)),2)</f>
        <v>28004.05</v>
      </c>
      <c r="L63" s="89">
        <f t="shared" ca="1" si="4"/>
        <v>1405216.3600000003</v>
      </c>
      <c r="M63" s="86">
        <f t="shared" ca="1" si="2"/>
        <v>44681</v>
      </c>
      <c r="N63" s="87">
        <f ca="1">ROUND(FV('Базис, экономия'!$M$3,1+INT(YEARFRAC('Базис, экономия'!$BB$2,J63)/0.5),0,-'Базис, экономия'!$L$3,0)*INDEX('Базис, экономия'!$AP$3:$BA$28,MATCH(MID(CELL("имяфайла",J62),SEARCH("]",CELL("имяфайла",J62))+1,20),'Базис, экономия'!$B$3:$B$28,),MONTH(J63)),2)</f>
        <v>114.3</v>
      </c>
      <c r="O63" s="90">
        <f t="shared" ca="1" si="5"/>
        <v>36641.090000000011</v>
      </c>
    </row>
    <row r="64" spans="1:15" x14ac:dyDescent="0.25">
      <c r="A64" s="86">
        <f t="shared" ca="1" si="0"/>
        <v>44712</v>
      </c>
      <c r="B64" s="87">
        <f ca="1">ROUND(FV('[1]Базис, экономия'!$W$3,1+INT(YEARFRAC('[1]Базис, экономия'!$BO$2,A64)/0.5),0,-'[1]Базис, экономия'!$T$3,0)*INDEX('[1]Базис, экономия'!$BO$3:$BZ$28,MATCH(MID(CELL("имяфайла",A63),SEARCH("]",CELL("имяфайла",A63))+1,20),'[1]Базис, экономия'!$B$3:$B$28,),MONTH(A64)),2)</f>
        <v>0</v>
      </c>
      <c r="C64" s="88">
        <f t="shared" ca="1" si="3"/>
        <v>1405216.3600000003</v>
      </c>
      <c r="J64" s="86">
        <f t="shared" ca="1" si="1"/>
        <v>44712</v>
      </c>
      <c r="K64" s="87">
        <f ca="1">ROUND(FV('Базис, экономия'!$M$3,1+INT(YEARFRAC('Базис, экономия'!$BB$2,J64)/0.5),0,-'Базис, экономия'!$K$3,0)*INDEX('Базис, экономия'!$BB$3:$BM$28,MATCH(MID(CELL("имяфайла",J63),SEARCH("]",CELL("имяфайла",J63))+1,20),'Базис, экономия'!$B$3:$B$28,),MONTH(J64)),2)</f>
        <v>0</v>
      </c>
      <c r="L64" s="89">
        <f t="shared" ca="1" si="4"/>
        <v>1405216.3600000003</v>
      </c>
      <c r="M64" s="86">
        <f t="shared" ca="1" si="2"/>
        <v>44712</v>
      </c>
      <c r="N64" s="87">
        <f ca="1">ROUND(FV('Базис, экономия'!$M$3,1+INT(YEARFRAC('Базис, экономия'!$BB$2,J64)/0.5),0,-'Базис, экономия'!$L$3,0)*INDEX('Базис, экономия'!$AP$3:$BA$28,MATCH(MID(CELL("имяфайла",J63),SEARCH("]",CELL("имяфайла",J63))+1,20),'Базис, экономия'!$B$3:$B$28,),MONTH(J64)),2)</f>
        <v>1270</v>
      </c>
      <c r="O64" s="90">
        <f t="shared" ca="1" si="5"/>
        <v>37911.090000000011</v>
      </c>
    </row>
    <row r="65" spans="1:15" x14ac:dyDescent="0.25">
      <c r="A65" s="86">
        <f t="shared" ca="1" si="0"/>
        <v>44742</v>
      </c>
      <c r="B65" s="87">
        <f ca="1">ROUND(FV('[1]Базис, экономия'!$W$3,1+INT(YEARFRAC('[1]Базис, экономия'!$BO$2,A65)/0.5),0,-'[1]Базис, экономия'!$T$3,0)*INDEX('[1]Базис, экономия'!$BO$3:$BZ$28,MATCH(MID(CELL("имяфайла",A64),SEARCH("]",CELL("имяфайла",A64))+1,20),'[1]Базис, экономия'!$B$3:$B$28,),MONTH(A65)),2)</f>
        <v>0</v>
      </c>
      <c r="C65" s="88">
        <f t="shared" ca="1" si="3"/>
        <v>1405216.3600000003</v>
      </c>
      <c r="J65" s="86">
        <f t="shared" ca="1" si="1"/>
        <v>44742</v>
      </c>
      <c r="K65" s="87">
        <f ca="1">ROUND(FV('Базис, экономия'!$M$3,1+INT(YEARFRAC('Базис, экономия'!$BB$2,J65)/0.5),0,-'Базис, экономия'!$K$3,0)*INDEX('Базис, экономия'!$BB$3:$BM$28,MATCH(MID(CELL("имяфайла",J64),SEARCH("]",CELL("имяфайла",J64))+1,20),'Базис, экономия'!$B$3:$B$28,),MONTH(J65)),2)</f>
        <v>0</v>
      </c>
      <c r="L65" s="89">
        <f t="shared" ca="1" si="4"/>
        <v>1405216.3600000003</v>
      </c>
      <c r="M65" s="86">
        <f t="shared" ca="1" si="2"/>
        <v>44742</v>
      </c>
      <c r="N65" s="87">
        <f ca="1">ROUND(FV('Базис, экономия'!$M$3,1+INT(YEARFRAC('Базис, экономия'!$BB$2,J65)/0.5),0,-'Базис, экономия'!$L$3,0)*INDEX('Базис, экономия'!$AP$3:$BA$28,MATCH(MID(CELL("имяфайла",J64),SEARCH("]",CELL("имяфайла",J64))+1,20),'Базис, экономия'!$B$3:$B$28,),MONTH(J65)),2)</f>
        <v>1257.3</v>
      </c>
      <c r="O65" s="90">
        <f t="shared" ca="1" si="5"/>
        <v>39168.390000000014</v>
      </c>
    </row>
    <row r="66" spans="1:15" x14ac:dyDescent="0.25">
      <c r="A66" s="86">
        <f t="shared" ca="1" si="0"/>
        <v>44773</v>
      </c>
      <c r="B66" s="87">
        <f ca="1">ROUND(FV('[1]Базис, экономия'!$W$3,1+INT(YEARFRAC('[1]Базис, экономия'!$BO$2,A66)/0.5),0,-'[1]Базис, экономия'!$T$3,0)*INDEX('[1]Базис, экономия'!$BO$3:$BZ$28,MATCH(MID(CELL("имяфайла",A65),SEARCH("]",CELL("имяфайла",A65))+1,20),'[1]Базис, экономия'!$B$3:$B$28,),MONTH(A66)),2)</f>
        <v>0</v>
      </c>
      <c r="C66" s="88">
        <f t="shared" ca="1" si="3"/>
        <v>1405216.3600000003</v>
      </c>
      <c r="J66" s="86">
        <f t="shared" ca="1" si="1"/>
        <v>44773</v>
      </c>
      <c r="K66" s="87">
        <f ca="1">ROUND(FV('Базис, экономия'!$M$3,1+INT(YEARFRAC('Базис, экономия'!$BB$2,J66)/0.5),0,-'Базис, экономия'!$K$3,0)*INDEX('Базис, экономия'!$BB$3:$BM$28,MATCH(MID(CELL("имяфайла",J65),SEARCH("]",CELL("имяфайла",J65))+1,20),'Базис, экономия'!$B$3:$B$28,),MONTH(J66)),2)</f>
        <v>0</v>
      </c>
      <c r="L66" s="89">
        <f t="shared" ca="1" si="4"/>
        <v>1405216.3600000003</v>
      </c>
      <c r="M66" s="86">
        <f t="shared" ca="1" si="2"/>
        <v>44773</v>
      </c>
      <c r="N66" s="87">
        <f ca="1">ROUND(FV('Базис, экономия'!$M$3,1+INT(YEARFRAC('Базис, экономия'!$BB$2,J66)/0.5),0,-'Базис, экономия'!$L$3,0)*INDEX('Базис, экономия'!$AP$3:$BA$28,MATCH(MID(CELL("имяфайла",J65),SEARCH("]",CELL("имяфайла",J65))+1,20),'Базис, экономия'!$B$3:$B$28,),MONTH(J66)),2)</f>
        <v>1212</v>
      </c>
      <c r="O66" s="90">
        <f t="shared" ca="1" si="5"/>
        <v>40380.390000000014</v>
      </c>
    </row>
    <row r="67" spans="1:15" x14ac:dyDescent="0.25">
      <c r="A67" s="86">
        <f t="shared" ca="1" si="0"/>
        <v>44804</v>
      </c>
      <c r="B67" s="87">
        <f ca="1">ROUND(FV('[1]Базис, экономия'!$W$3,1+INT(YEARFRAC('[1]Базис, экономия'!$BO$2,A67)/0.5),0,-'[1]Базис, экономия'!$T$3,0)*INDEX('[1]Базис, экономия'!$BO$3:$BZ$28,MATCH(MID(CELL("имяфайла",A66),SEARCH("]",CELL("имяфайла",A66))+1,20),'[1]Базис, экономия'!$B$3:$B$28,),MONTH(A67)),2)</f>
        <v>0</v>
      </c>
      <c r="C67" s="88">
        <f t="shared" ca="1" si="3"/>
        <v>1405216.3600000003</v>
      </c>
      <c r="J67" s="86">
        <f t="shared" ca="1" si="1"/>
        <v>44804</v>
      </c>
      <c r="K67" s="87">
        <f ca="1">ROUND(FV('Базис, экономия'!$M$3,1+INT(YEARFRAC('Базис, экономия'!$BB$2,J67)/0.5),0,-'Базис, экономия'!$K$3,0)*INDEX('Базис, экономия'!$BB$3:$BM$28,MATCH(MID(CELL("имяфайла",J66),SEARCH("]",CELL("имяфайла",J66))+1,20),'Базис, экономия'!$B$3:$B$28,),MONTH(J67)),2)</f>
        <v>0</v>
      </c>
      <c r="L67" s="89">
        <f t="shared" ca="1" si="4"/>
        <v>1405216.3600000003</v>
      </c>
      <c r="M67" s="86">
        <f t="shared" ca="1" si="2"/>
        <v>44804</v>
      </c>
      <c r="N67" s="87">
        <f ca="1">ROUND(FV('Базис, экономия'!$M$3,1+INT(YEARFRAC('Базис, экономия'!$BB$2,J67)/0.5),0,-'Базис, экономия'!$L$3,0)*INDEX('Базис, экономия'!$AP$3:$BA$28,MATCH(MID(CELL("имяфайла",J66),SEARCH("]",CELL("имяфайла",J66))+1,20),'Базис, экономия'!$B$3:$B$28,),MONTH(J67)),2)</f>
        <v>1082.1500000000001</v>
      </c>
      <c r="O67" s="90">
        <f t="shared" ca="1" si="5"/>
        <v>41462.540000000015</v>
      </c>
    </row>
    <row r="68" spans="1:15" x14ac:dyDescent="0.25">
      <c r="A68" s="86">
        <f t="shared" ca="1" si="0"/>
        <v>44834</v>
      </c>
      <c r="B68" s="87">
        <f ca="1">ROUND(FV('[1]Базис, экономия'!$W$3,1+INT(YEARFRAC('[1]Базис, экономия'!$BO$2,A68)/0.5),0,-'[1]Базис, экономия'!$T$3,0)*INDEX('[1]Базис, экономия'!$BO$3:$BZ$28,MATCH(MID(CELL("имяфайла",A67),SEARCH("]",CELL("имяфайла",A67))+1,20),'[1]Базис, экономия'!$B$3:$B$28,),MONTH(A68)),2)</f>
        <v>81973.009999999995</v>
      </c>
      <c r="C68" s="88">
        <f t="shared" ca="1" si="3"/>
        <v>1487189.3700000003</v>
      </c>
      <c r="J68" s="86">
        <f t="shared" ca="1" si="1"/>
        <v>44834</v>
      </c>
      <c r="K68" s="87">
        <f ca="1">ROUND(FV('Базис, экономия'!$M$3,1+INT(YEARFRAC('Базис, экономия'!$BB$2,J68)/0.5),0,-'Базис, экономия'!$K$3,0)*INDEX('Базис, экономия'!$BB$3:$BM$28,MATCH(MID(CELL("имяфайла",J67),SEARCH("]",CELL("имяфайла",J67))+1,20),'Базис, экономия'!$B$3:$B$28,),MONTH(J68)),2)</f>
        <v>81973.009999999995</v>
      </c>
      <c r="L68" s="89">
        <f t="shared" ca="1" si="4"/>
        <v>1487189.3700000003</v>
      </c>
      <c r="M68" s="86">
        <f t="shared" ca="1" si="2"/>
        <v>44834</v>
      </c>
      <c r="N68" s="87">
        <f ca="1">ROUND(FV('Базис, экономия'!$M$3,1+INT(YEARFRAC('Базис, экономия'!$BB$2,J68)/0.5),0,-'Базис, экономия'!$L$3,0)*INDEX('Базис, экономия'!$AP$3:$BA$28,MATCH(MID(CELL("имяфайла",J67),SEARCH("]",CELL("имяфайла",J67))+1,20),'Базис, экономия'!$B$3:$B$28,),MONTH(J68)),2)</f>
        <v>649.29</v>
      </c>
      <c r="O68" s="90">
        <f t="shared" ca="1" si="5"/>
        <v>42111.830000000016</v>
      </c>
    </row>
    <row r="69" spans="1:15" x14ac:dyDescent="0.25">
      <c r="A69" s="86">
        <f t="shared" ref="A69:A96" ca="1" si="6">EOMONTH(A68,1)</f>
        <v>44865</v>
      </c>
      <c r="B69" s="87">
        <f ca="1">ROUND(FV('[1]Базис, экономия'!$W$3,1+INT(YEARFRAC('[1]Базис, экономия'!$BO$2,A69)/0.5),0,-'[1]Базис, экономия'!$T$3,0)*INDEX('[1]Базис, экономия'!$BO$3:$BZ$28,MATCH(MID(CELL("имяфайла",A68),SEARCH("]",CELL("имяфайла",A68))+1,20),'[1]Базис, экономия'!$B$3:$B$28,),MONTH(A69)),2)</f>
        <v>40539.089999999997</v>
      </c>
      <c r="C69" s="88">
        <f t="shared" ca="1" si="3"/>
        <v>1527728.4600000004</v>
      </c>
      <c r="J69" s="86">
        <f t="shared" ref="J69:J96" ca="1" si="7">EOMONTH(J68,1)</f>
        <v>44865</v>
      </c>
      <c r="K69" s="87">
        <f ca="1">ROUND(FV('Базис, экономия'!$M$3,1+INT(YEARFRAC('Базис, экономия'!$BB$2,J69)/0.5),0,-'Базис, экономия'!$K$3,0)*INDEX('Базис, экономия'!$BB$3:$BM$28,MATCH(MID(CELL("имяфайла",J68),SEARCH("]",CELL("имяфайла",J68))+1,20),'Базис, экономия'!$B$3:$B$28,),MONTH(J69)),2)</f>
        <v>40539.089999999997</v>
      </c>
      <c r="L69" s="89">
        <f t="shared" ca="1" si="4"/>
        <v>1527728.4600000004</v>
      </c>
      <c r="M69" s="86">
        <f t="shared" ref="M69:M96" ca="1" si="8">EOMONTH(M68,1)</f>
        <v>44865</v>
      </c>
      <c r="N69" s="87">
        <f ca="1">ROUND(FV('Базис, экономия'!$M$3,1+INT(YEARFRAC('Базис, экономия'!$BB$2,J69)/0.5),0,-'Базис, экономия'!$L$3,0)*INDEX('Базис, экономия'!$AP$3:$BA$28,MATCH(MID(CELL("имяфайла",J68),SEARCH("]",CELL("имяфайла",J68))+1,20),'Базис, экономия'!$B$3:$B$28,),MONTH(J69)),2)</f>
        <v>432.86</v>
      </c>
      <c r="O69" s="90">
        <f t="shared" ca="1" si="5"/>
        <v>42544.690000000017</v>
      </c>
    </row>
    <row r="70" spans="1:15" x14ac:dyDescent="0.25">
      <c r="A70" s="86">
        <f t="shared" ca="1" si="6"/>
        <v>44895</v>
      </c>
      <c r="B70" s="87">
        <f ca="1">ROUND(FV('[1]Базис, экономия'!$W$3,1+INT(YEARFRAC('[1]Базис, экономия'!$BO$2,A70)/0.5),0,-'[1]Базис, экономия'!$T$3,0)*INDEX('[1]Базис, экономия'!$BO$3:$BZ$28,MATCH(MID(CELL("имяфайла",A69),SEARCH("]",CELL("имяфайла",A69))+1,20),'[1]Базис, экономия'!$B$3:$B$28,),MONTH(A70)),2)</f>
        <v>42114.75</v>
      </c>
      <c r="C70" s="88">
        <f t="shared" ca="1" si="3"/>
        <v>1569843.2100000004</v>
      </c>
      <c r="J70" s="86">
        <f t="shared" ca="1" si="7"/>
        <v>44895</v>
      </c>
      <c r="K70" s="87">
        <f ca="1">ROUND(FV('Базис, экономия'!$M$3,1+INT(YEARFRAC('Базис, экономия'!$BB$2,J70)/0.5),0,-'Базис, экономия'!$K$3,0)*INDEX('Базис, экономия'!$BB$3:$BM$28,MATCH(MID(CELL("имяфайла",J69),SEARCH("]",CELL("имяфайла",J69))+1,20),'Базис, экономия'!$B$3:$B$28,),MONTH(J70)),2)</f>
        <v>42114.75</v>
      </c>
      <c r="L70" s="89">
        <f t="shared" ca="1" si="4"/>
        <v>1569843.2100000004</v>
      </c>
      <c r="M70" s="86">
        <f t="shared" ca="1" si="8"/>
        <v>44895</v>
      </c>
      <c r="N70" s="87">
        <f ca="1">ROUND(FV('Базис, экономия'!$M$3,1+INT(YEARFRAC('Базис, экономия'!$BB$2,J70)/0.5),0,-'Базис, экономия'!$L$3,0)*INDEX('Базис, экономия'!$AP$3:$BA$28,MATCH(MID(CELL("имяфайла",J69),SEARCH("]",CELL("имяфайла",J69))+1,20),'Базис, экономия'!$B$3:$B$28,),MONTH(J70)),2)</f>
        <v>216.43</v>
      </c>
      <c r="O70" s="90">
        <f t="shared" ca="1" si="5"/>
        <v>42761.120000000017</v>
      </c>
    </row>
    <row r="71" spans="1:15" x14ac:dyDescent="0.25">
      <c r="A71" s="86">
        <f t="shared" ca="1" si="6"/>
        <v>44926</v>
      </c>
      <c r="B71" s="87">
        <f ca="1">ROUND(FV('[1]Базис, экономия'!$W$3,1+INT(YEARFRAC('[1]Базис, экономия'!$BO$2,A71)/0.5),0,-'[1]Базис, экономия'!$T$3,0)*INDEX('[1]Базис, экономия'!$BO$3:$BZ$28,MATCH(MID(CELL("имяфайла",A70),SEARCH("]",CELL("имяфайла",A70))+1,20),'[1]Базис, экономия'!$B$3:$B$28,),MONTH(A71)),2)</f>
        <v>20884.73</v>
      </c>
      <c r="C71" s="88">
        <f t="shared" ca="1" si="3"/>
        <v>1590727.9400000004</v>
      </c>
      <c r="J71" s="86">
        <f t="shared" ca="1" si="7"/>
        <v>44926</v>
      </c>
      <c r="K71" s="87">
        <f ca="1">ROUND(FV('Базис, экономия'!$M$3,1+INT(YEARFRAC('Базис, экономия'!$BB$2,J71)/0.5),0,-'Базис, экономия'!$K$3,0)*INDEX('Базис, экономия'!$BB$3:$BM$28,MATCH(MID(CELL("имяфайла",J70),SEARCH("]",CELL("имяфайла",J70))+1,20),'Базис, экономия'!$B$3:$B$28,),MONTH(J71)),2)</f>
        <v>20884.73</v>
      </c>
      <c r="L71" s="89">
        <f t="shared" ca="1" si="4"/>
        <v>1590727.9400000004</v>
      </c>
      <c r="M71" s="86">
        <f t="shared" ca="1" si="8"/>
        <v>44926</v>
      </c>
      <c r="N71" s="87">
        <f ca="1">ROUND(FV('Базис, экономия'!$M$3,1+INT(YEARFRAC('Базис, экономия'!$BB$2,J71)/0.5),0,-'Базис, экономия'!$L$3,0)*INDEX('Базис, экономия'!$AP$3:$BA$28,MATCH(MID(CELL("имяфайла",J70),SEARCH("]",CELL("имяфайла",J70))+1,20),'Базис, экономия'!$B$3:$B$28,),MONTH(J71)),2)</f>
        <v>805.53</v>
      </c>
      <c r="O71" s="90">
        <f t="shared" ca="1" si="5"/>
        <v>43566.650000000016</v>
      </c>
    </row>
    <row r="72" spans="1:15" x14ac:dyDescent="0.25">
      <c r="A72" s="86">
        <f t="shared" ca="1" si="6"/>
        <v>44957</v>
      </c>
      <c r="B72" s="87">
        <f ca="1">ROUND(FV('[1]Базис, экономия'!$W$3,1+INT(YEARFRAC('[1]Базис, экономия'!$BO$2,A72)/0.5),0,-'[1]Базис, экономия'!$T$3,0)*INDEX('[1]Базис, экономия'!$BO$3:$BZ$28,MATCH(MID(CELL("имяфайла",A71),SEARCH("]",CELL("имяфайла",A71))+1,20),'[1]Базис, экономия'!$B$3:$B$28,),MONTH(A72)),2)</f>
        <v>24663.88</v>
      </c>
      <c r="C72" s="88">
        <f t="shared" ca="1" si="3"/>
        <v>1615391.8200000003</v>
      </c>
      <c r="J72" s="86">
        <f t="shared" ca="1" si="7"/>
        <v>44957</v>
      </c>
      <c r="K72" s="87">
        <f ca="1">ROUND(FV('Базис, экономия'!$M$3,1+INT(YEARFRAC('Базис, экономия'!$BB$2,J72)/0.5),0,-'Базис, экономия'!$K$3,0)*INDEX('Базис, экономия'!$BB$3:$BM$28,MATCH(MID(CELL("имяфайла",J71),SEARCH("]",CELL("имяфайла",J71))+1,20),'Базис, экономия'!$B$3:$B$28,),MONTH(J72)),2)</f>
        <v>24663.88</v>
      </c>
      <c r="L72" s="89">
        <f t="shared" ca="1" si="4"/>
        <v>1615391.8200000003</v>
      </c>
      <c r="M72" s="86">
        <f t="shared" ca="1" si="8"/>
        <v>44957</v>
      </c>
      <c r="N72" s="87">
        <f ca="1">ROUND(FV('Базис, экономия'!$M$3,1+INT(YEARFRAC('Базис, экономия'!$BB$2,J72)/0.5),0,-'Базис, экономия'!$L$3,0)*INDEX('Базис, экономия'!$AP$3:$BA$28,MATCH(MID(CELL("имяфайла",J71),SEARCH("]",CELL("имяфайла",J71))+1,20),'Базис, экономия'!$B$3:$B$28,),MONTH(J72)),2)</f>
        <v>309.82</v>
      </c>
      <c r="O72" s="90">
        <f t="shared" ca="1" si="5"/>
        <v>43876.470000000016</v>
      </c>
    </row>
    <row r="73" spans="1:15" x14ac:dyDescent="0.25">
      <c r="A73" s="86">
        <f t="shared" ca="1" si="6"/>
        <v>44985</v>
      </c>
      <c r="B73" s="87">
        <f ca="1">ROUND(FV('[1]Базис, экономия'!$W$3,1+INT(YEARFRAC('[1]Базис, экономия'!$BO$2,A73)/0.5),0,-'[1]Базис, экономия'!$T$3,0)*INDEX('[1]Базис, экономия'!$BO$3:$BZ$28,MATCH(MID(CELL("имяфайла",A72),SEARCH("]",CELL("имяфайла",A72))+1,20),'[1]Базис, экономия'!$B$3:$B$28,),MONTH(A73)),2)</f>
        <v>36995.81</v>
      </c>
      <c r="C73" s="88">
        <f t="shared" ref="C73:C96" ca="1" si="9">B73+C72</f>
        <v>1652387.6300000004</v>
      </c>
      <c r="J73" s="86">
        <f t="shared" ca="1" si="7"/>
        <v>44985</v>
      </c>
      <c r="K73" s="87">
        <f ca="1">ROUND(FV('Базис, экономия'!$M$3,1+INT(YEARFRAC('Базис, экономия'!$BB$2,J73)/0.5),0,-'Базис, экономия'!$K$3,0)*INDEX('Базис, экономия'!$BB$3:$BM$28,MATCH(MID(CELL("имяфайла",J72),SEARCH("]",CELL("имяфайла",J72))+1,20),'Базис, экономия'!$B$3:$B$28,),MONTH(J73)),2)</f>
        <v>36995.81</v>
      </c>
      <c r="L73" s="89">
        <f t="shared" ref="L73:L96" ca="1" si="10">K73+L72</f>
        <v>1652387.6300000004</v>
      </c>
      <c r="M73" s="86">
        <f t="shared" ca="1" si="8"/>
        <v>44985</v>
      </c>
      <c r="N73" s="87">
        <f ca="1">ROUND(FV('Базис, экономия'!$M$3,1+INT(YEARFRAC('Базис, экономия'!$BB$2,J73)/0.5),0,-'Базис, экономия'!$L$3,0)*INDEX('Базис, экономия'!$AP$3:$BA$28,MATCH(MID(CELL("имяфайла",J72),SEARCH("]",CELL("имяфайла",J72))+1,20),'Базис, экономия'!$B$3:$B$28,),MONTH(J73)),2)</f>
        <v>663.9</v>
      </c>
      <c r="O73" s="90">
        <f t="shared" ref="O73:O96" ca="1" si="11">N73+O72</f>
        <v>44540.370000000017</v>
      </c>
    </row>
    <row r="74" spans="1:15" x14ac:dyDescent="0.25">
      <c r="A74" s="86">
        <f t="shared" ca="1" si="6"/>
        <v>45016</v>
      </c>
      <c r="B74" s="87">
        <f ca="1">ROUND(FV('[1]Базис, экономия'!$W$3,1+INT(YEARFRAC('[1]Базис, экономия'!$BO$2,A74)/0.5),0,-'[1]Базис, экономия'!$T$3,0)*INDEX('[1]Базис, экономия'!$BO$3:$BZ$28,MATCH(MID(CELL("имяфайла",A73),SEARCH("]",CELL("имяфайла",A73))+1,20),'[1]Базис, экономия'!$B$3:$B$28,),MONTH(A74)),2)</f>
        <v>38984.839999999997</v>
      </c>
      <c r="C74" s="88">
        <f t="shared" ca="1" si="9"/>
        <v>1691372.4700000004</v>
      </c>
      <c r="J74" s="86">
        <f t="shared" ca="1" si="7"/>
        <v>45016</v>
      </c>
      <c r="K74" s="87">
        <f ca="1">ROUND(FV('Базис, экономия'!$M$3,1+INT(YEARFRAC('Базис, экономия'!$BB$2,J74)/0.5),0,-'Базис, экономия'!$K$3,0)*INDEX('Базис, экономия'!$BB$3:$BM$28,MATCH(MID(CELL("имяфайла",J73),SEARCH("]",CELL("имяфайла",J73))+1,20),'Базис, экономия'!$B$3:$B$28,),MONTH(J74)),2)</f>
        <v>38984.839999999997</v>
      </c>
      <c r="L74" s="89">
        <f t="shared" ca="1" si="10"/>
        <v>1691372.4700000004</v>
      </c>
      <c r="M74" s="86">
        <f t="shared" ca="1" si="8"/>
        <v>45016</v>
      </c>
      <c r="N74" s="87">
        <f ca="1">ROUND(FV('Базис, экономия'!$M$3,1+INT(YEARFRAC('Базис, экономия'!$BB$2,J74)/0.5),0,-'Базис, экономия'!$L$3,0)*INDEX('Базис, экономия'!$AP$3:$BA$28,MATCH(MID(CELL("имяфайла",J73),SEARCH("]",CELL("имяфайла",J73))+1,20),'Базис, экономия'!$B$3:$B$28,),MONTH(J74)),2)</f>
        <v>318.67</v>
      </c>
      <c r="O74" s="90">
        <f t="shared" ca="1" si="11"/>
        <v>44859.040000000015</v>
      </c>
    </row>
    <row r="75" spans="1:15" x14ac:dyDescent="0.25">
      <c r="A75" s="86">
        <f t="shared" ca="1" si="6"/>
        <v>45046</v>
      </c>
      <c r="B75" s="87">
        <f ca="1">ROUND(FV('[1]Базис, экономия'!$W$3,1+INT(YEARFRAC('[1]Базис, экономия'!$BO$2,A75)/0.5),0,-'[1]Базис, экономия'!$T$3,0)*INDEX('[1]Базис, экономия'!$BO$3:$BZ$28,MATCH(MID(CELL("имяфайла",A74),SEARCH("]",CELL("имяфайла",A74))+1,20),'[1]Базис, экономия'!$B$3:$B$28,),MONTH(A75)),2)</f>
        <v>29278.41</v>
      </c>
      <c r="C75" s="88">
        <f t="shared" ca="1" si="9"/>
        <v>1720650.8800000004</v>
      </c>
      <c r="J75" s="86">
        <f t="shared" ca="1" si="7"/>
        <v>45046</v>
      </c>
      <c r="K75" s="87">
        <f ca="1">ROUND(FV('Базис, экономия'!$M$3,1+INT(YEARFRAC('Базис, экономия'!$BB$2,J75)/0.5),0,-'Базис, экономия'!$K$3,0)*INDEX('Базис, экономия'!$BB$3:$BM$28,MATCH(MID(CELL("имяфайла",J74),SEARCH("]",CELL("имяфайла",J74))+1,20),'Базис, экономия'!$B$3:$B$28,),MONTH(J75)),2)</f>
        <v>29278.41</v>
      </c>
      <c r="L75" s="89">
        <f t="shared" ca="1" si="10"/>
        <v>1720650.8800000004</v>
      </c>
      <c r="M75" s="86">
        <f t="shared" ca="1" si="8"/>
        <v>45046</v>
      </c>
      <c r="N75" s="87">
        <f ca="1">ROUND(FV('Базис, экономия'!$M$3,1+INT(YEARFRAC('Базис, экономия'!$BB$2,J75)/0.5),0,-'Базис, экономия'!$L$3,0)*INDEX('Базис, экономия'!$AP$3:$BA$28,MATCH(MID(CELL("имяфайла",J74),SEARCH("]",CELL("имяфайла",J74))+1,20),'Базис, экономия'!$B$3:$B$28,),MONTH(J75)),2)</f>
        <v>119.5</v>
      </c>
      <c r="O75" s="90">
        <f t="shared" ca="1" si="11"/>
        <v>44978.540000000015</v>
      </c>
    </row>
    <row r="76" spans="1:15" x14ac:dyDescent="0.25">
      <c r="A76" s="86">
        <f t="shared" ca="1" si="6"/>
        <v>45077</v>
      </c>
      <c r="B76" s="87">
        <f ca="1">ROUND(FV('[1]Базис, экономия'!$W$3,1+INT(YEARFRAC('[1]Базис, экономия'!$BO$2,A76)/0.5),0,-'[1]Базис, экономия'!$T$3,0)*INDEX('[1]Базис, экономия'!$BO$3:$BZ$28,MATCH(MID(CELL("имяфайла",A75),SEARCH("]",CELL("имяфайла",A75))+1,20),'[1]Базис, экономия'!$B$3:$B$28,),MONTH(A76)),2)</f>
        <v>0</v>
      </c>
      <c r="C76" s="88">
        <f t="shared" ca="1" si="9"/>
        <v>1720650.8800000004</v>
      </c>
      <c r="J76" s="86">
        <f t="shared" ca="1" si="7"/>
        <v>45077</v>
      </c>
      <c r="K76" s="87">
        <f ca="1">ROUND(FV('Базис, экономия'!$M$3,1+INT(YEARFRAC('Базис, экономия'!$BB$2,J76)/0.5),0,-'Базис, экономия'!$K$3,0)*INDEX('Базис, экономия'!$BB$3:$BM$28,MATCH(MID(CELL("имяфайла",J75),SEARCH("]",CELL("имяфайла",J75))+1,20),'Базис, экономия'!$B$3:$B$28,),MONTH(J76)),2)</f>
        <v>0</v>
      </c>
      <c r="L76" s="89">
        <f t="shared" ca="1" si="10"/>
        <v>1720650.8800000004</v>
      </c>
      <c r="M76" s="86">
        <f t="shared" ca="1" si="8"/>
        <v>45077</v>
      </c>
      <c r="N76" s="87">
        <f ca="1">ROUND(FV('Базис, экономия'!$M$3,1+INT(YEARFRAC('Базис, экономия'!$BB$2,J76)/0.5),0,-'Базис, экономия'!$L$3,0)*INDEX('Базис, экономия'!$AP$3:$BA$28,MATCH(MID(CELL("имяфайла",J75),SEARCH("]",CELL("имяфайла",J75))+1,20),'Базис, экономия'!$B$3:$B$28,),MONTH(J76)),2)</f>
        <v>1327.79</v>
      </c>
      <c r="O76" s="90">
        <f t="shared" ca="1" si="11"/>
        <v>46306.330000000016</v>
      </c>
    </row>
    <row r="77" spans="1:15" x14ac:dyDescent="0.25">
      <c r="A77" s="86">
        <f t="shared" ca="1" si="6"/>
        <v>45107</v>
      </c>
      <c r="B77" s="87">
        <f ca="1">ROUND(FV('[1]Базис, экономия'!$W$3,1+INT(YEARFRAC('[1]Базис, экономия'!$BO$2,A77)/0.5),0,-'[1]Базис, экономия'!$T$3,0)*INDEX('[1]Базис, экономия'!$BO$3:$BZ$28,MATCH(MID(CELL("имяфайла",A76),SEARCH("]",CELL("имяфайла",A76))+1,20),'[1]Базис, экономия'!$B$3:$B$28,),MONTH(A77)),2)</f>
        <v>0</v>
      </c>
      <c r="C77" s="88">
        <f t="shared" ca="1" si="9"/>
        <v>1720650.8800000004</v>
      </c>
      <c r="J77" s="86">
        <f t="shared" ca="1" si="7"/>
        <v>45107</v>
      </c>
      <c r="K77" s="87">
        <f ca="1">ROUND(FV('Базис, экономия'!$M$3,1+INT(YEARFRAC('Базис, экономия'!$BB$2,J77)/0.5),0,-'Базис, экономия'!$K$3,0)*INDEX('Базис, экономия'!$BB$3:$BM$28,MATCH(MID(CELL("имяфайла",J76),SEARCH("]",CELL("имяфайла",J76))+1,20),'Базис, экономия'!$B$3:$B$28,),MONTH(J77)),2)</f>
        <v>0</v>
      </c>
      <c r="L77" s="89">
        <f t="shared" ca="1" si="10"/>
        <v>1720650.8800000004</v>
      </c>
      <c r="M77" s="86">
        <f t="shared" ca="1" si="8"/>
        <v>45107</v>
      </c>
      <c r="N77" s="87">
        <f ca="1">ROUND(FV('Базис, экономия'!$M$3,1+INT(YEARFRAC('Базис, экономия'!$BB$2,J77)/0.5),0,-'Базис, экономия'!$L$3,0)*INDEX('Базис, экономия'!$AP$3:$BA$28,MATCH(MID(CELL("имяфайла",J76),SEARCH("]",CELL("имяфайла",J76))+1,20),'Базис, экономия'!$B$3:$B$28,),MONTH(J77)),2)</f>
        <v>1314.51</v>
      </c>
      <c r="O77" s="90">
        <f t="shared" ca="1" si="11"/>
        <v>47620.840000000018</v>
      </c>
    </row>
    <row r="78" spans="1:15" x14ac:dyDescent="0.25">
      <c r="A78" s="86">
        <f t="shared" ca="1" si="6"/>
        <v>45138</v>
      </c>
      <c r="B78" s="87">
        <f ca="1">ROUND(FV('[1]Базис, экономия'!$W$3,1+INT(YEARFRAC('[1]Базис, экономия'!$BO$2,A78)/0.5),0,-'[1]Базис, экономия'!$T$3,0)*INDEX('[1]Базис, экономия'!$BO$3:$BZ$28,MATCH(MID(CELL("имяфайла",A77),SEARCH("]",CELL("имяфайла",A77))+1,20),'[1]Базис, экономия'!$B$3:$B$28,),MONTH(A78)),2)</f>
        <v>0</v>
      </c>
      <c r="C78" s="88">
        <f t="shared" ca="1" si="9"/>
        <v>1720650.8800000004</v>
      </c>
      <c r="J78" s="86">
        <f t="shared" ca="1" si="7"/>
        <v>45138</v>
      </c>
      <c r="K78" s="87">
        <f ca="1">ROUND(FV('Базис, экономия'!$M$3,1+INT(YEARFRAC('Базис, экономия'!$BB$2,J78)/0.5),0,-'Базис, экономия'!$K$3,0)*INDEX('Базис, экономия'!$BB$3:$BM$28,MATCH(MID(CELL("имяфайла",J77),SEARCH("]",CELL("имяфайла",J77))+1,20),'Базис, экономия'!$B$3:$B$28,),MONTH(J78)),2)</f>
        <v>0</v>
      </c>
      <c r="L78" s="89">
        <f t="shared" ca="1" si="10"/>
        <v>1720650.8800000004</v>
      </c>
      <c r="M78" s="86">
        <f t="shared" ca="1" si="8"/>
        <v>45138</v>
      </c>
      <c r="N78" s="87">
        <f ca="1">ROUND(FV('Базис, экономия'!$M$3,1+INT(YEARFRAC('Базис, экономия'!$BB$2,J78)/0.5),0,-'Базис, экономия'!$L$3,0)*INDEX('Базис, экономия'!$AP$3:$BA$28,MATCH(MID(CELL("имяфайла",J77),SEARCH("]",CELL("имяфайла",J77))+1,20),'Базис, экономия'!$B$3:$B$28,),MONTH(J78)),2)</f>
        <v>1267.1600000000001</v>
      </c>
      <c r="O78" s="90">
        <f t="shared" ca="1" si="11"/>
        <v>48888.000000000022</v>
      </c>
    </row>
    <row r="79" spans="1:15" x14ac:dyDescent="0.25">
      <c r="A79" s="86">
        <f t="shared" ca="1" si="6"/>
        <v>45169</v>
      </c>
      <c r="B79" s="87">
        <f ca="1">ROUND(FV('[1]Базис, экономия'!$W$3,1+INT(YEARFRAC('[1]Базис, экономия'!$BO$2,A79)/0.5),0,-'[1]Базис, экономия'!$T$3,0)*INDEX('[1]Базис, экономия'!$BO$3:$BZ$28,MATCH(MID(CELL("имяфайла",A78),SEARCH("]",CELL("имяфайла",A78))+1,20),'[1]Базис, экономия'!$B$3:$B$28,),MONTH(A79)),2)</f>
        <v>0</v>
      </c>
      <c r="C79" s="88">
        <f t="shared" ca="1" si="9"/>
        <v>1720650.8800000004</v>
      </c>
      <c r="J79" s="86">
        <f t="shared" ca="1" si="7"/>
        <v>45169</v>
      </c>
      <c r="K79" s="87">
        <f ca="1">ROUND(FV('Базис, экономия'!$M$3,1+INT(YEARFRAC('Базис, экономия'!$BB$2,J79)/0.5),0,-'Базис, экономия'!$K$3,0)*INDEX('Базис, экономия'!$BB$3:$BM$28,MATCH(MID(CELL("имяфайла",J78),SEARCH("]",CELL("имяфайла",J78))+1,20),'Базис, экономия'!$B$3:$B$28,),MONTH(J79)),2)</f>
        <v>0</v>
      </c>
      <c r="L79" s="89">
        <f t="shared" ca="1" si="10"/>
        <v>1720650.8800000004</v>
      </c>
      <c r="M79" s="86">
        <f t="shared" ca="1" si="8"/>
        <v>45169</v>
      </c>
      <c r="N79" s="87">
        <f ca="1">ROUND(FV('Базис, экономия'!$M$3,1+INT(YEARFRAC('Базис, экономия'!$BB$2,J79)/0.5),0,-'Базис, экономия'!$L$3,0)*INDEX('Базис, экономия'!$AP$3:$BA$28,MATCH(MID(CELL("имяфайла",J78),SEARCH("]",CELL("имяфайла",J78))+1,20),'Базис, экономия'!$B$3:$B$28,),MONTH(J79)),2)</f>
        <v>1131.3900000000001</v>
      </c>
      <c r="O79" s="90">
        <f t="shared" ca="1" si="11"/>
        <v>50019.390000000021</v>
      </c>
    </row>
    <row r="80" spans="1:15" x14ac:dyDescent="0.25">
      <c r="A80" s="86">
        <f t="shared" ca="1" si="6"/>
        <v>45199</v>
      </c>
      <c r="B80" s="87">
        <f ca="1">ROUND(FV('[1]Базис, экономия'!$W$3,1+INT(YEARFRAC('[1]Базис, экономия'!$BO$2,A80)/0.5),0,-'[1]Базис, экономия'!$T$3,0)*INDEX('[1]Базис, экономия'!$BO$3:$BZ$28,MATCH(MID(CELL("имяфайла",A79),SEARCH("]",CELL("имяфайла",A79))+1,20),'[1]Базис, экономия'!$B$3:$B$28,),MONTH(A80)),2)</f>
        <v>85703.29</v>
      </c>
      <c r="C80" s="88">
        <f t="shared" ca="1" si="9"/>
        <v>1806354.1700000004</v>
      </c>
      <c r="J80" s="86">
        <f t="shared" ca="1" si="7"/>
        <v>45199</v>
      </c>
      <c r="K80" s="87">
        <f ca="1">ROUND(FV('Базис, экономия'!$M$3,1+INT(YEARFRAC('Базис, экономия'!$BB$2,J80)/0.5),0,-'Базис, экономия'!$K$3,0)*INDEX('Базис, экономия'!$BB$3:$BM$28,MATCH(MID(CELL("имяфайла",J79),SEARCH("]",CELL("имяфайла",J79))+1,20),'Базис, экономия'!$B$3:$B$28,),MONTH(J80)),2)</f>
        <v>85703.29</v>
      </c>
      <c r="L80" s="89">
        <f t="shared" ca="1" si="10"/>
        <v>1806354.1700000004</v>
      </c>
      <c r="M80" s="86">
        <f t="shared" ca="1" si="8"/>
        <v>45199</v>
      </c>
      <c r="N80" s="87">
        <f ca="1">ROUND(FV('Базис, экономия'!$M$3,1+INT(YEARFRAC('Базис, экономия'!$BB$2,J80)/0.5),0,-'Базис, экономия'!$L$3,0)*INDEX('Базис, экономия'!$AP$3:$BA$28,MATCH(MID(CELL("имяфайла",J79),SEARCH("]",CELL("имяфайла",J79))+1,20),'Базис, экономия'!$B$3:$B$28,),MONTH(J80)),2)</f>
        <v>678.83</v>
      </c>
      <c r="O80" s="90">
        <f t="shared" ca="1" si="11"/>
        <v>50698.220000000023</v>
      </c>
    </row>
    <row r="81" spans="1:15" x14ac:dyDescent="0.25">
      <c r="A81" s="86">
        <f t="shared" ca="1" si="6"/>
        <v>45230</v>
      </c>
      <c r="B81" s="87">
        <f ca="1">ROUND(FV('[1]Базис, экономия'!$W$3,1+INT(YEARFRAC('[1]Базис, экономия'!$BO$2,A81)/0.5),0,-'[1]Базис, экономия'!$T$3,0)*INDEX('[1]Базис, экономия'!$BO$3:$BZ$28,MATCH(MID(CELL("имяфайла",A80),SEARCH("]",CELL("имяфайла",A80))+1,20),'[1]Базис, экономия'!$B$3:$B$28,),MONTH(A81)),2)</f>
        <v>42383.88</v>
      </c>
      <c r="C81" s="88">
        <f t="shared" ca="1" si="9"/>
        <v>1848738.0500000003</v>
      </c>
      <c r="J81" s="86">
        <f t="shared" ca="1" si="7"/>
        <v>45230</v>
      </c>
      <c r="K81" s="87">
        <f ca="1">ROUND(FV('Базис, экономия'!$M$3,1+INT(YEARFRAC('Базис, экономия'!$BB$2,J81)/0.5),0,-'Базис, экономия'!$K$3,0)*INDEX('Базис, экономия'!$BB$3:$BM$28,MATCH(MID(CELL("имяфайла",J80),SEARCH("]",CELL("имяфайла",J80))+1,20),'Базис, экономия'!$B$3:$B$28,),MONTH(J81)),2)</f>
        <v>42383.88</v>
      </c>
      <c r="L81" s="89">
        <f t="shared" ca="1" si="10"/>
        <v>1848738.0500000003</v>
      </c>
      <c r="M81" s="86">
        <f t="shared" ca="1" si="8"/>
        <v>45230</v>
      </c>
      <c r="N81" s="87">
        <f ca="1">ROUND(FV('Базис, экономия'!$M$3,1+INT(YEARFRAC('Базис, экономия'!$BB$2,J81)/0.5),0,-'Базис, экономия'!$L$3,0)*INDEX('Базис, экономия'!$AP$3:$BA$28,MATCH(MID(CELL("имяфайла",J80),SEARCH("]",CELL("имяфайла",J80))+1,20),'Базис, экономия'!$B$3:$B$28,),MONTH(J81)),2)</f>
        <v>452.56</v>
      </c>
      <c r="O81" s="90">
        <f t="shared" ca="1" si="11"/>
        <v>51150.780000000021</v>
      </c>
    </row>
    <row r="82" spans="1:15" x14ac:dyDescent="0.25">
      <c r="A82" s="86">
        <f t="shared" ca="1" si="6"/>
        <v>45260</v>
      </c>
      <c r="B82" s="87">
        <f ca="1">ROUND(FV('[1]Базис, экономия'!$W$3,1+INT(YEARFRAC('[1]Базис, экономия'!$BO$2,A82)/0.5),0,-'[1]Базис, экономия'!$T$3,0)*INDEX('[1]Базис, экономия'!$BO$3:$BZ$28,MATCH(MID(CELL("имяфайла",A81),SEARCH("]",CELL("имяфайла",A81))+1,20),'[1]Базис, экономия'!$B$3:$B$28,),MONTH(A82)),2)</f>
        <v>44031.23</v>
      </c>
      <c r="C82" s="88">
        <f t="shared" ca="1" si="9"/>
        <v>1892769.2800000003</v>
      </c>
      <c r="J82" s="86">
        <f t="shared" ca="1" si="7"/>
        <v>45260</v>
      </c>
      <c r="K82" s="87">
        <f ca="1">ROUND(FV('Базис, экономия'!$M$3,1+INT(YEARFRAC('Базис, экономия'!$BB$2,J82)/0.5),0,-'Базис, экономия'!$K$3,0)*INDEX('Базис, экономия'!$BB$3:$BM$28,MATCH(MID(CELL("имяфайла",J81),SEARCH("]",CELL("имяфайла",J81))+1,20),'Базис, экономия'!$B$3:$B$28,),MONTH(J82)),2)</f>
        <v>44031.23</v>
      </c>
      <c r="L82" s="89">
        <f t="shared" ca="1" si="10"/>
        <v>1892769.2800000003</v>
      </c>
      <c r="M82" s="86">
        <f t="shared" ca="1" si="8"/>
        <v>45260</v>
      </c>
      <c r="N82" s="87">
        <f ca="1">ROUND(FV('Базис, экономия'!$M$3,1+INT(YEARFRAC('Базис, экономия'!$BB$2,J82)/0.5),0,-'Базис, экономия'!$L$3,0)*INDEX('Базис, экономия'!$AP$3:$BA$28,MATCH(MID(CELL("имяфайла",J81),SEARCH("]",CELL("имяфайла",J81))+1,20),'Базис, экономия'!$B$3:$B$28,),MONTH(J82)),2)</f>
        <v>226.28</v>
      </c>
      <c r="O82" s="90">
        <f t="shared" ca="1" si="11"/>
        <v>51377.060000000019</v>
      </c>
    </row>
    <row r="83" spans="1:15" x14ac:dyDescent="0.25">
      <c r="A83" s="86">
        <f t="shared" ca="1" si="6"/>
        <v>45291</v>
      </c>
      <c r="B83" s="87">
        <f ca="1">ROUND(FV('[1]Базис, экономия'!$W$3,1+INT(YEARFRAC('[1]Базис, экономия'!$BO$2,A83)/0.5),0,-'[1]Базис, экономия'!$T$3,0)*INDEX('[1]Базис, экономия'!$BO$3:$BZ$28,MATCH(MID(CELL("имяфайла",A82),SEARCH("]",CELL("имяфайла",A82))+1,20),'[1]Базис, экономия'!$B$3:$B$28,),MONTH(A83)),2)</f>
        <v>21835.119999999999</v>
      </c>
      <c r="C83" s="88">
        <f t="shared" ca="1" si="9"/>
        <v>1914604.4000000004</v>
      </c>
      <c r="J83" s="86">
        <f t="shared" ca="1" si="7"/>
        <v>45291</v>
      </c>
      <c r="K83" s="87">
        <f ca="1">ROUND(FV('Базис, экономия'!$M$3,1+INT(YEARFRAC('Базис, экономия'!$BB$2,J83)/0.5),0,-'Базис, экономия'!$K$3,0)*INDEX('Базис, экономия'!$BB$3:$BM$28,MATCH(MID(CELL("имяфайла",J82),SEARCH("]",CELL("имяфайла",J82))+1,20),'Базис, экономия'!$B$3:$B$28,),MONTH(J83)),2)</f>
        <v>21835.119999999999</v>
      </c>
      <c r="L83" s="89">
        <f t="shared" ca="1" si="10"/>
        <v>1914604.4000000004</v>
      </c>
      <c r="M83" s="86">
        <f t="shared" ca="1" si="8"/>
        <v>45291</v>
      </c>
      <c r="N83" s="87">
        <f ca="1">ROUND(FV('Базис, экономия'!$M$3,1+INT(YEARFRAC('Базис, экономия'!$BB$2,J83)/0.5),0,-'Базис, экономия'!$L$3,0)*INDEX('Базис, экономия'!$AP$3:$BA$28,MATCH(MID(CELL("имяфайла",J82),SEARCH("]",CELL("имяфайла",J82))+1,20),'Базис, экономия'!$B$3:$B$28,),MONTH(J83)),2)</f>
        <v>842.18</v>
      </c>
      <c r="O83" s="90">
        <f t="shared" ca="1" si="11"/>
        <v>52219.24000000002</v>
      </c>
    </row>
    <row r="84" spans="1:15" x14ac:dyDescent="0.25">
      <c r="A84" s="86">
        <f t="shared" ca="1" si="6"/>
        <v>45322</v>
      </c>
      <c r="B84" s="87">
        <f ca="1">ROUND(FV('[1]Базис, экономия'!$W$3,1+INT(YEARFRAC('[1]Базис, экономия'!$BO$2,A84)/0.5),0,-'[1]Базис, экономия'!$T$3,0)*INDEX('[1]Базис, экономия'!$BO$3:$BZ$28,MATCH(MID(CELL("имяфайла",A83),SEARCH("]",CELL("имяфайла",A83))+1,20),'[1]Базис, экономия'!$B$3:$B$28,),MONTH(A84)),2)</f>
        <v>25786.240000000002</v>
      </c>
      <c r="C84" s="88">
        <f t="shared" ca="1" si="9"/>
        <v>1940390.6400000004</v>
      </c>
      <c r="J84" s="86">
        <f t="shared" ca="1" si="7"/>
        <v>45322</v>
      </c>
      <c r="K84" s="87">
        <f ca="1">ROUND(FV('Базис, экономия'!$M$3,1+INT(YEARFRAC('Базис, экономия'!$BB$2,J84)/0.5),0,-'Базис, экономия'!$K$3,0)*INDEX('Базис, экономия'!$BB$3:$BM$28,MATCH(MID(CELL("имяфайла",J83),SEARCH("]",CELL("имяфайла",J83))+1,20),'Базис, экономия'!$B$3:$B$28,),MONTH(J84)),2)</f>
        <v>25786.240000000002</v>
      </c>
      <c r="L84" s="89">
        <f t="shared" ca="1" si="10"/>
        <v>1940390.6400000004</v>
      </c>
      <c r="M84" s="86">
        <f t="shared" ca="1" si="8"/>
        <v>45322</v>
      </c>
      <c r="N84" s="87">
        <f ca="1">ROUND(FV('Базис, экономия'!$M$3,1+INT(YEARFRAC('Базис, экономия'!$BB$2,J84)/0.5),0,-'Базис, экономия'!$L$3,0)*INDEX('Базис, экономия'!$AP$3:$BA$28,MATCH(MID(CELL("имяфайла",J83),SEARCH("]",CELL("имяфайла",J83))+1,20),'Базис, экономия'!$B$3:$B$28,),MONTH(J84)),2)</f>
        <v>323.92</v>
      </c>
      <c r="O84" s="90">
        <f t="shared" ca="1" si="11"/>
        <v>52543.160000000018</v>
      </c>
    </row>
    <row r="85" spans="1:15" x14ac:dyDescent="0.25">
      <c r="A85" s="86">
        <f t="shared" ca="1" si="6"/>
        <v>45351</v>
      </c>
      <c r="B85" s="87">
        <f ca="1">ROUND(FV('[1]Базис, экономия'!$W$3,1+INT(YEARFRAC('[1]Базис, экономия'!$BO$2,A85)/0.5),0,-'[1]Базис, экономия'!$T$3,0)*INDEX('[1]Базис, экономия'!$BO$3:$BZ$28,MATCH(MID(CELL("имяфайла",A84),SEARCH("]",CELL("имяфайла",A84))+1,20),'[1]Базис, экономия'!$B$3:$B$28,),MONTH(A85)),2)</f>
        <v>38679.35</v>
      </c>
      <c r="C85" s="88">
        <f t="shared" ca="1" si="9"/>
        <v>1979069.9900000005</v>
      </c>
      <c r="J85" s="86">
        <f t="shared" ca="1" si="7"/>
        <v>45351</v>
      </c>
      <c r="K85" s="87">
        <f ca="1">ROUND(FV('Базис, экономия'!$M$3,1+INT(YEARFRAC('Базис, экономия'!$BB$2,J85)/0.5),0,-'Базис, экономия'!$K$3,0)*INDEX('Базис, экономия'!$BB$3:$BM$28,MATCH(MID(CELL("имяфайла",J84),SEARCH("]",CELL("имяфайла",J84))+1,20),'Базис, экономия'!$B$3:$B$28,),MONTH(J85)),2)</f>
        <v>38679.35</v>
      </c>
      <c r="L85" s="89">
        <f t="shared" ca="1" si="10"/>
        <v>1979069.9900000005</v>
      </c>
      <c r="M85" s="86">
        <f t="shared" ca="1" si="8"/>
        <v>45351</v>
      </c>
      <c r="N85" s="87">
        <f ca="1">ROUND(FV('Базис, экономия'!$M$3,1+INT(YEARFRAC('Базис, экономия'!$BB$2,J85)/0.5),0,-'Базис, экономия'!$L$3,0)*INDEX('Базис, экономия'!$AP$3:$BA$28,MATCH(MID(CELL("имяфайла",J84),SEARCH("]",CELL("имяфайла",J84))+1,20),'Базис, экономия'!$B$3:$B$28,),MONTH(J85)),2)</f>
        <v>694.11</v>
      </c>
      <c r="O85" s="90">
        <f t="shared" ca="1" si="11"/>
        <v>53237.270000000019</v>
      </c>
    </row>
    <row r="86" spans="1:15" x14ac:dyDescent="0.25">
      <c r="A86" s="86">
        <f t="shared" ca="1" si="6"/>
        <v>45382</v>
      </c>
      <c r="B86" s="87">
        <f ca="1">ROUND(FV('[1]Базис, экономия'!$W$3,1+INT(YEARFRAC('[1]Базис, экономия'!$BO$2,A86)/0.5),0,-'[1]Базис, экономия'!$T$3,0)*INDEX('[1]Базис, экономия'!$BO$3:$BZ$28,MATCH(MID(CELL("имяфайла",A85),SEARCH("]",CELL("имяфайла",A85))+1,20),'[1]Базис, экономия'!$B$3:$B$28,),MONTH(A86)),2)</f>
        <v>40758.89</v>
      </c>
      <c r="C86" s="88">
        <f t="shared" ca="1" si="9"/>
        <v>2019828.8800000004</v>
      </c>
      <c r="J86" s="86">
        <f t="shared" ca="1" si="7"/>
        <v>45382</v>
      </c>
      <c r="K86" s="87">
        <f ca="1">ROUND(FV('Базис, экономия'!$M$3,1+INT(YEARFRAC('Базис, экономия'!$BB$2,J86)/0.5),0,-'Базис, экономия'!$K$3,0)*INDEX('Базис, экономия'!$BB$3:$BM$28,MATCH(MID(CELL("имяфайла",J85),SEARCH("]",CELL("имяфайла",J85))+1,20),'Базис, экономия'!$B$3:$B$28,),MONTH(J86)),2)</f>
        <v>40758.89</v>
      </c>
      <c r="L86" s="89">
        <f t="shared" ca="1" si="10"/>
        <v>2019828.8800000004</v>
      </c>
      <c r="M86" s="86">
        <f t="shared" ca="1" si="8"/>
        <v>45382</v>
      </c>
      <c r="N86" s="87">
        <f ca="1">ROUND(FV('Базис, экономия'!$M$3,1+INT(YEARFRAC('Базис, экономия'!$BB$2,J86)/0.5),0,-'Базис, экономия'!$L$3,0)*INDEX('Базис, экономия'!$AP$3:$BA$28,MATCH(MID(CELL("имяфайла",J85),SEARCH("]",CELL("имяфайла",J85))+1,20),'Базис, экономия'!$B$3:$B$28,),MONTH(J86)),2)</f>
        <v>333.17</v>
      </c>
      <c r="O86" s="90">
        <f t="shared" ca="1" si="11"/>
        <v>53570.440000000017</v>
      </c>
    </row>
    <row r="87" spans="1:15" x14ac:dyDescent="0.25">
      <c r="A87" s="86">
        <f t="shared" ca="1" si="6"/>
        <v>45412</v>
      </c>
      <c r="B87" s="87">
        <f ca="1">ROUND(FV('[1]Базис, экономия'!$W$3,1+INT(YEARFRAC('[1]Базис, экономия'!$BO$2,A87)/0.5),0,-'[1]Базис, экономия'!$T$3,0)*INDEX('[1]Базис, экономия'!$BO$3:$BZ$28,MATCH(MID(CELL("имяфайла",A86),SEARCH("]",CELL("имяфайла",A86))+1,20),'[1]Базис, экономия'!$B$3:$B$28,),MONTH(A87)),2)</f>
        <v>30610.76</v>
      </c>
      <c r="C87" s="88">
        <f t="shared" ca="1" si="9"/>
        <v>2050439.6400000004</v>
      </c>
      <c r="J87" s="86">
        <f t="shared" ca="1" si="7"/>
        <v>45412</v>
      </c>
      <c r="K87" s="87">
        <f ca="1">ROUND(FV('Базис, экономия'!$M$3,1+INT(YEARFRAC('Базис, экономия'!$BB$2,J87)/0.5),0,-'Базис, экономия'!$K$3,0)*INDEX('Базис, экономия'!$BB$3:$BM$28,MATCH(MID(CELL("имяфайла",J86),SEARCH("]",CELL("имяфайла",J86))+1,20),'Базис, экономия'!$B$3:$B$28,),MONTH(J87)),2)</f>
        <v>30610.76</v>
      </c>
      <c r="L87" s="89">
        <f t="shared" ca="1" si="10"/>
        <v>2050439.6400000004</v>
      </c>
      <c r="M87" s="86">
        <f t="shared" ca="1" si="8"/>
        <v>45412</v>
      </c>
      <c r="N87" s="87">
        <f ca="1">ROUND(FV('Базис, экономия'!$M$3,1+INT(YEARFRAC('Базис, экономия'!$BB$2,J87)/0.5),0,-'Базис, экономия'!$L$3,0)*INDEX('Базис, экономия'!$AP$3:$BA$28,MATCH(MID(CELL("имяфайла",J86),SEARCH("]",CELL("имяфайла",J86))+1,20),'Базис, экономия'!$B$3:$B$28,),MONTH(J87)),2)</f>
        <v>124.94</v>
      </c>
      <c r="O87" s="90">
        <f t="shared" ca="1" si="11"/>
        <v>53695.380000000019</v>
      </c>
    </row>
    <row r="88" spans="1:15" x14ac:dyDescent="0.25">
      <c r="A88" s="86">
        <f t="shared" ca="1" si="6"/>
        <v>45443</v>
      </c>
      <c r="B88" s="87">
        <f ca="1">ROUND(FV('[1]Базис, экономия'!$W$3,1+INT(YEARFRAC('[1]Базис, экономия'!$BO$2,A88)/0.5),0,-'[1]Базис, экономия'!$T$3,0)*INDEX('[1]Базис, экономия'!$BO$3:$BZ$28,MATCH(MID(CELL("имяфайла",A87),SEARCH("]",CELL("имяфайла",A87))+1,20),'[1]Базис, экономия'!$B$3:$B$28,),MONTH(A88)),2)</f>
        <v>0</v>
      </c>
      <c r="C88" s="88">
        <f t="shared" ca="1" si="9"/>
        <v>2050439.6400000004</v>
      </c>
      <c r="J88" s="86">
        <f t="shared" ca="1" si="7"/>
        <v>45443</v>
      </c>
      <c r="K88" s="87">
        <f ca="1">ROUND(FV('Базис, экономия'!$M$3,1+INT(YEARFRAC('Базис, экономия'!$BB$2,J88)/0.5),0,-'Базис, экономия'!$K$3,0)*INDEX('Базис, экономия'!$BB$3:$BM$28,MATCH(MID(CELL("имяфайла",J87),SEARCH("]",CELL("имяфайла",J87))+1,20),'Базис, экономия'!$B$3:$B$28,),MONTH(J88)),2)</f>
        <v>0</v>
      </c>
      <c r="L88" s="89">
        <f t="shared" ca="1" si="10"/>
        <v>2050439.6400000004</v>
      </c>
      <c r="M88" s="86">
        <f t="shared" ca="1" si="8"/>
        <v>45443</v>
      </c>
      <c r="N88" s="87">
        <f ca="1">ROUND(FV('Базис, экономия'!$M$3,1+INT(YEARFRAC('Базис, экономия'!$BB$2,J88)/0.5),0,-'Базис, экономия'!$L$3,0)*INDEX('Базис, экономия'!$AP$3:$BA$28,MATCH(MID(CELL("имяфайла",J87),SEARCH("]",CELL("имяфайла",J87))+1,20),'Базис, экономия'!$B$3:$B$28,),MONTH(J88)),2)</f>
        <v>1388.22</v>
      </c>
      <c r="O88" s="90">
        <f t="shared" ca="1" si="11"/>
        <v>55083.60000000002</v>
      </c>
    </row>
    <row r="89" spans="1:15" x14ac:dyDescent="0.25">
      <c r="A89" s="86">
        <f t="shared" ca="1" si="6"/>
        <v>45473</v>
      </c>
      <c r="B89" s="87">
        <f ca="1">ROUND(FV('[1]Базис, экономия'!$W$3,1+INT(YEARFRAC('[1]Базис, экономия'!$BO$2,A89)/0.5),0,-'[1]Базис, экономия'!$T$3,0)*INDEX('[1]Базис, экономия'!$BO$3:$BZ$28,MATCH(MID(CELL("имяфайла",A88),SEARCH("]",CELL("имяфайла",A88))+1,20),'[1]Базис, экономия'!$B$3:$B$28,),MONTH(A89)),2)</f>
        <v>0</v>
      </c>
      <c r="C89" s="88">
        <f t="shared" ca="1" si="9"/>
        <v>2050439.6400000004</v>
      </c>
      <c r="J89" s="86">
        <f t="shared" ca="1" si="7"/>
        <v>45473</v>
      </c>
      <c r="K89" s="87">
        <f ca="1">ROUND(FV('Базис, экономия'!$M$3,1+INT(YEARFRAC('Базис, экономия'!$BB$2,J89)/0.5),0,-'Базис, экономия'!$K$3,0)*INDEX('Базис, экономия'!$BB$3:$BM$28,MATCH(MID(CELL("имяфайла",J88),SEARCH("]",CELL("имяфайла",J88))+1,20),'Базис, экономия'!$B$3:$B$28,),MONTH(J89)),2)</f>
        <v>0</v>
      </c>
      <c r="L89" s="89">
        <f t="shared" ca="1" si="10"/>
        <v>2050439.6400000004</v>
      </c>
      <c r="M89" s="86">
        <f t="shared" ca="1" si="8"/>
        <v>45473</v>
      </c>
      <c r="N89" s="87">
        <f ca="1">ROUND(FV('Базис, экономия'!$M$3,1+INT(YEARFRAC('Базис, экономия'!$BB$2,J89)/0.5),0,-'Базис, экономия'!$L$3,0)*INDEX('Базис, экономия'!$AP$3:$BA$28,MATCH(MID(CELL("имяфайла",J88),SEARCH("]",CELL("имяфайла",J88))+1,20),'Базис, экономия'!$B$3:$B$28,),MONTH(J89)),2)</f>
        <v>1374.33</v>
      </c>
      <c r="O89" s="90">
        <f t="shared" ca="1" si="11"/>
        <v>56457.930000000022</v>
      </c>
    </row>
    <row r="90" spans="1:15" x14ac:dyDescent="0.25">
      <c r="A90" s="86">
        <f t="shared" ca="1" si="6"/>
        <v>45504</v>
      </c>
      <c r="B90" s="87">
        <f ca="1">ROUND(FV('[1]Базис, экономия'!$W$3,1+INT(YEARFRAC('[1]Базис, экономия'!$BO$2,A90)/0.5),0,-'[1]Базис, экономия'!$T$3,0)*INDEX('[1]Базис, экономия'!$BO$3:$BZ$28,MATCH(MID(CELL("имяфайла",A89),SEARCH("]",CELL("имяфайла",A89))+1,20),'[1]Базис, экономия'!$B$3:$B$28,),MONTH(A90)),2)</f>
        <v>0</v>
      </c>
      <c r="C90" s="88">
        <f t="shared" ca="1" si="9"/>
        <v>2050439.6400000004</v>
      </c>
      <c r="J90" s="86">
        <f t="shared" ca="1" si="7"/>
        <v>45504</v>
      </c>
      <c r="K90" s="87">
        <f ca="1">ROUND(FV('Базис, экономия'!$M$3,1+INT(YEARFRAC('Базис, экономия'!$BB$2,J90)/0.5),0,-'Базис, экономия'!$K$3,0)*INDEX('Базис, экономия'!$BB$3:$BM$28,MATCH(MID(CELL("имяфайла",J89),SEARCH("]",CELL("имяфайла",J89))+1,20),'Базис, экономия'!$B$3:$B$28,),MONTH(J90)),2)</f>
        <v>0</v>
      </c>
      <c r="L90" s="89">
        <f t="shared" ca="1" si="10"/>
        <v>2050439.6400000004</v>
      </c>
      <c r="M90" s="86">
        <f t="shared" ca="1" si="8"/>
        <v>45504</v>
      </c>
      <c r="N90" s="87">
        <f ca="1">ROUND(FV('Базис, экономия'!$M$3,1+INT(YEARFRAC('Базис, экономия'!$BB$2,J90)/0.5),0,-'Базис, экономия'!$L$3,0)*INDEX('Базис, экономия'!$AP$3:$BA$28,MATCH(MID(CELL("имяфайла",J89),SEARCH("]",CELL("имяфайла",J89))+1,20),'Базис, экономия'!$B$3:$B$28,),MONTH(J90)),2)</f>
        <v>1324.82</v>
      </c>
      <c r="O90" s="90">
        <f t="shared" ca="1" si="11"/>
        <v>57782.750000000022</v>
      </c>
    </row>
    <row r="91" spans="1:15" x14ac:dyDescent="0.25">
      <c r="A91" s="86">
        <f t="shared" ca="1" si="6"/>
        <v>45535</v>
      </c>
      <c r="B91" s="87">
        <f ca="1">ROUND(FV('[1]Базис, экономия'!$W$3,1+INT(YEARFRAC('[1]Базис, экономия'!$BO$2,A91)/0.5),0,-'[1]Базис, экономия'!$T$3,0)*INDEX('[1]Базис, экономия'!$BO$3:$BZ$28,MATCH(MID(CELL("имяфайла",A90),SEARCH("]",CELL("имяфайла",A90))+1,20),'[1]Базис, экономия'!$B$3:$B$28,),MONTH(A91)),2)</f>
        <v>0</v>
      </c>
      <c r="C91" s="88">
        <f t="shared" ca="1" si="9"/>
        <v>2050439.6400000004</v>
      </c>
      <c r="J91" s="86">
        <f t="shared" ca="1" si="7"/>
        <v>45535</v>
      </c>
      <c r="K91" s="87">
        <f ca="1">ROUND(FV('Базис, экономия'!$M$3,1+INT(YEARFRAC('Базис, экономия'!$BB$2,J91)/0.5),0,-'Базис, экономия'!$K$3,0)*INDEX('Базис, экономия'!$BB$3:$BM$28,MATCH(MID(CELL("имяфайла",J90),SEARCH("]",CELL("имяфайла",J90))+1,20),'Базис, экономия'!$B$3:$B$28,),MONTH(J91)),2)</f>
        <v>0</v>
      </c>
      <c r="L91" s="89">
        <f t="shared" ca="1" si="10"/>
        <v>2050439.6400000004</v>
      </c>
      <c r="M91" s="86">
        <f t="shared" ca="1" si="8"/>
        <v>45535</v>
      </c>
      <c r="N91" s="87">
        <f ca="1">ROUND(FV('Базис, экономия'!$M$3,1+INT(YEARFRAC('Базис, экономия'!$BB$2,J91)/0.5),0,-'Базис, экономия'!$L$3,0)*INDEX('Базис, экономия'!$AP$3:$BA$28,MATCH(MID(CELL("имяфайла",J90),SEARCH("]",CELL("имяфайла",J90))+1,20),'Базис, экономия'!$B$3:$B$28,),MONTH(J91)),2)</f>
        <v>1182.8800000000001</v>
      </c>
      <c r="O91" s="90">
        <f t="shared" ca="1" si="11"/>
        <v>58965.630000000019</v>
      </c>
    </row>
    <row r="92" spans="1:15" x14ac:dyDescent="0.25">
      <c r="A92" s="86">
        <f t="shared" ca="1" si="6"/>
        <v>45565</v>
      </c>
      <c r="B92" s="87">
        <f ca="1">ROUND(FV('[1]Базис, экономия'!$W$3,1+INT(YEARFRAC('[1]Базис, экономия'!$BO$2,A92)/0.5),0,-'[1]Базис, экономия'!$T$3,0)*INDEX('[1]Базис, экономия'!$BO$3:$BZ$28,MATCH(MID(CELL("имяфайла",A91),SEARCH("]",CELL("имяфайла",A91))+1,20),'[1]Базис, экономия'!$B$3:$B$28,),MONTH(A92)),2)</f>
        <v>89603.32</v>
      </c>
      <c r="C92" s="88">
        <f t="shared" ca="1" si="9"/>
        <v>2140042.9600000004</v>
      </c>
      <c r="J92" s="86">
        <f t="shared" ca="1" si="7"/>
        <v>45565</v>
      </c>
      <c r="K92" s="87">
        <f ca="1">ROUND(FV('Базис, экономия'!$M$3,1+INT(YEARFRAC('Базис, экономия'!$BB$2,J92)/0.5),0,-'Базис, экономия'!$K$3,0)*INDEX('Базис, экономия'!$BB$3:$BM$28,MATCH(MID(CELL("имяфайла",J91),SEARCH("]",CELL("имяфайла",J91))+1,20),'Базис, экономия'!$B$3:$B$28,),MONTH(J92)),2)</f>
        <v>89603.32</v>
      </c>
      <c r="L92" s="89">
        <f t="shared" ca="1" si="10"/>
        <v>2140042.9600000004</v>
      </c>
      <c r="M92" s="86">
        <f t="shared" ca="1" si="8"/>
        <v>45565</v>
      </c>
      <c r="N92" s="87">
        <f ca="1">ROUND(FV('Базис, экономия'!$M$3,1+INT(YEARFRAC('Базис, экономия'!$BB$2,J92)/0.5),0,-'Базис, экономия'!$L$3,0)*INDEX('Базис, экономия'!$AP$3:$BA$28,MATCH(MID(CELL("имяфайла",J91),SEARCH("]",CELL("имяфайла",J91))+1,20),'Базис, экономия'!$B$3:$B$28,),MONTH(J92)),2)</f>
        <v>709.73</v>
      </c>
      <c r="O92" s="90">
        <f t="shared" ca="1" si="11"/>
        <v>59675.360000000022</v>
      </c>
    </row>
    <row r="93" spans="1:15" x14ac:dyDescent="0.25">
      <c r="A93" s="86">
        <f t="shared" ca="1" si="6"/>
        <v>45596</v>
      </c>
      <c r="B93" s="87">
        <f ca="1">ROUND(FV('[1]Базис, экономия'!$W$3,1+INT(YEARFRAC('[1]Базис, экономия'!$BO$2,A93)/0.5),0,-'[1]Базис, экономия'!$T$3,0)*INDEX('[1]Базис, экономия'!$BO$3:$BZ$28,MATCH(MID(CELL("имяфайла",A92),SEARCH("]",CELL("имяфайла",A92))+1,20),'[1]Базис, экономия'!$B$3:$B$28,),MONTH(A93)),2)</f>
        <v>44312.61</v>
      </c>
      <c r="C93" s="88">
        <f t="shared" ca="1" si="9"/>
        <v>2184355.5700000003</v>
      </c>
      <c r="J93" s="86">
        <f t="shared" ca="1" si="7"/>
        <v>45596</v>
      </c>
      <c r="K93" s="87">
        <f ca="1">ROUND(FV('Базис, экономия'!$M$3,1+INT(YEARFRAC('Базис, экономия'!$BB$2,J93)/0.5),0,-'Базис, экономия'!$K$3,0)*INDEX('Базис, экономия'!$BB$3:$BM$28,MATCH(MID(CELL("имяфайла",J92),SEARCH("]",CELL("имяфайла",J92))+1,20),'Базис, экономия'!$B$3:$B$28,),MONTH(J93)),2)</f>
        <v>44312.61</v>
      </c>
      <c r="L93" s="89">
        <f t="shared" ca="1" si="10"/>
        <v>2184355.5700000003</v>
      </c>
      <c r="M93" s="86">
        <f t="shared" ca="1" si="8"/>
        <v>45596</v>
      </c>
      <c r="N93" s="87">
        <f ca="1">ROUND(FV('Базис, экономия'!$M$3,1+INT(YEARFRAC('Базис, экономия'!$BB$2,J93)/0.5),0,-'Базис, экономия'!$L$3,0)*INDEX('Базис, экономия'!$AP$3:$BA$28,MATCH(MID(CELL("имяфайла",J92),SEARCH("]",CELL("имяфайла",J92))+1,20),'Базис, экономия'!$B$3:$B$28,),MONTH(J93)),2)</f>
        <v>473.15</v>
      </c>
      <c r="O93" s="90">
        <f t="shared" ca="1" si="11"/>
        <v>60148.510000000024</v>
      </c>
    </row>
    <row r="94" spans="1:15" x14ac:dyDescent="0.25">
      <c r="A94" s="86">
        <f t="shared" ca="1" si="6"/>
        <v>45626</v>
      </c>
      <c r="B94" s="87">
        <f ca="1">ROUND(FV('[1]Базис, экономия'!$W$3,1+INT(YEARFRAC('[1]Базис, экономия'!$BO$2,A94)/0.5),0,-'[1]Базис, экономия'!$T$3,0)*INDEX('[1]Базис, экономия'!$BO$3:$BZ$28,MATCH(MID(CELL("имяфайла",A93),SEARCH("]",CELL("имяфайла",A93))+1,20),'[1]Базис, экономия'!$B$3:$B$28,),MONTH(A94)),2)</f>
        <v>46034.93</v>
      </c>
      <c r="C94" s="88">
        <f t="shared" ca="1" si="9"/>
        <v>2230390.5000000005</v>
      </c>
      <c r="J94" s="86">
        <f t="shared" ca="1" si="7"/>
        <v>45626</v>
      </c>
      <c r="K94" s="87">
        <f ca="1">ROUND(FV('Базис, экономия'!$M$3,1+INT(YEARFRAC('Базис, экономия'!$BB$2,J94)/0.5),0,-'Базис, экономия'!$K$3,0)*INDEX('Базис, экономия'!$BB$3:$BM$28,MATCH(MID(CELL("имяфайла",J93),SEARCH("]",CELL("имяфайла",J93))+1,20),'Базис, экономия'!$B$3:$B$28,),MONTH(J94)),2)</f>
        <v>46034.93</v>
      </c>
      <c r="L94" s="89">
        <f t="shared" ca="1" si="10"/>
        <v>2230390.5000000005</v>
      </c>
      <c r="M94" s="86">
        <f t="shared" ca="1" si="8"/>
        <v>45626</v>
      </c>
      <c r="N94" s="87">
        <f ca="1">ROUND(FV('Базис, экономия'!$M$3,1+INT(YEARFRAC('Базис, экономия'!$BB$2,J94)/0.5),0,-'Базис, экономия'!$L$3,0)*INDEX('Базис, экономия'!$AP$3:$BA$28,MATCH(MID(CELL("имяфайла",J93),SEARCH("]",CELL("имяфайла",J93))+1,20),'Базис, экономия'!$B$3:$B$28,),MONTH(J94)),2)</f>
        <v>236.58</v>
      </c>
      <c r="O94" s="90">
        <f t="shared" ca="1" si="11"/>
        <v>60385.090000000026</v>
      </c>
    </row>
    <row r="95" spans="1:15" x14ac:dyDescent="0.25">
      <c r="A95" s="86">
        <f t="shared" ca="1" si="6"/>
        <v>45657</v>
      </c>
      <c r="B95" s="87">
        <f ca="1">ROUND(FV('[1]Базис, экономия'!$W$3,1+INT(YEARFRAC('[1]Базис, экономия'!$BO$2,A95)/0.5),0,-'[1]Базис, экономия'!$T$3,0)*INDEX('[1]Базис, экономия'!$BO$3:$BZ$28,MATCH(MID(CELL("имяфайла",A94),SEARCH("]",CELL("имяфайла",A94))+1,20),'[1]Базис, экономия'!$B$3:$B$28,),MONTH(A95)),2)</f>
        <v>22828.75</v>
      </c>
      <c r="C95" s="88">
        <f t="shared" ca="1" si="9"/>
        <v>2253219.2500000005</v>
      </c>
      <c r="J95" s="86">
        <f t="shared" ca="1" si="7"/>
        <v>45657</v>
      </c>
      <c r="K95" s="87">
        <f ca="1">ROUND(FV('Базис, экономия'!$M$3,1+INT(YEARFRAC('Базис, экономия'!$BB$2,J95)/0.5),0,-'Базис, экономия'!$K$3,0)*INDEX('Базис, экономия'!$BB$3:$BM$28,MATCH(MID(CELL("имяфайла",J94),SEARCH("]",CELL("имяфайла",J94))+1,20),'Базис, экономия'!$B$3:$B$28,),MONTH(J95)),2)</f>
        <v>22828.75</v>
      </c>
      <c r="L95" s="89">
        <f t="shared" ca="1" si="10"/>
        <v>2253219.2500000005</v>
      </c>
      <c r="M95" s="86">
        <f t="shared" ca="1" si="8"/>
        <v>45657</v>
      </c>
      <c r="N95" s="87">
        <f ca="1">ROUND(FV('Базис, экономия'!$M$3,1+INT(YEARFRAC('Базис, экономия'!$BB$2,J95)/0.5),0,-'Базис, экономия'!$L$3,0)*INDEX('Базис, экономия'!$AP$3:$BA$28,MATCH(MID(CELL("имяфайла",J94),SEARCH("]",CELL("имяфайла",J94))+1,20),'Базис, экономия'!$B$3:$B$28,),MONTH(J95)),2)</f>
        <v>880.51</v>
      </c>
      <c r="O95" s="90">
        <f t="shared" ca="1" si="11"/>
        <v>61265.600000000028</v>
      </c>
    </row>
    <row r="96" spans="1:15" ht="15.75" thickBot="1" x14ac:dyDescent="0.3">
      <c r="A96" s="101">
        <f t="shared" ca="1" si="6"/>
        <v>45688</v>
      </c>
      <c r="B96" s="87">
        <f ca="1">ROUND(FV('[1]Базис, экономия'!$W$3,1+INT(YEARFRAC('[1]Базис, экономия'!$BO$2,A96)/0.5),0,-'[1]Базис, экономия'!$T$3,0)*INDEX('[1]Базис, экономия'!$BO$3:$BZ$28,MATCH(MID(CELL("имяфайла",A95),SEARCH("]",CELL("имяфайла",A95))+1,20),'[1]Базис, экономия'!$B$3:$B$28,),MONTH(A96)),2)</f>
        <v>26959.67</v>
      </c>
      <c r="C96" s="102">
        <f t="shared" ca="1" si="9"/>
        <v>2280178.9200000004</v>
      </c>
      <c r="J96" s="101">
        <f t="shared" ca="1" si="7"/>
        <v>45688</v>
      </c>
      <c r="K96" s="87">
        <f ca="1">ROUND(FV('Базис, экономия'!$M$3,1+INT(YEARFRAC('Базис, экономия'!$BB$2,J96)/0.5),0,-'Базис, экономия'!$K$3,0)*INDEX('Базис, экономия'!$BB$3:$BM$28,MATCH(MID(CELL("имяфайла",J95),SEARCH("]",CELL("имяфайла",J95))+1,20),'Базис, экономия'!$B$3:$B$28,),MONTH(J96)),2)</f>
        <v>26959.67</v>
      </c>
      <c r="L96" s="103">
        <f t="shared" ca="1" si="10"/>
        <v>2280178.9200000004</v>
      </c>
      <c r="M96" s="104">
        <f t="shared" ca="1" si="8"/>
        <v>45688</v>
      </c>
      <c r="N96" s="87">
        <f ca="1">ROUND(FV('Базис, экономия'!$M$3,1+INT(YEARFRAC('Базис, экономия'!$BB$2,J96)/0.5),0,-'Базис, экономия'!$L$3,0)*INDEX('Базис, экономия'!$AP$3:$BA$28,MATCH(MID(CELL("имяфайла",J95),SEARCH("]",CELL("имяфайла",J95))+1,20),'Базис, экономия'!$B$3:$B$28,),MONTH(J96)),2)</f>
        <v>338.66</v>
      </c>
      <c r="O96" s="105">
        <f t="shared" ca="1" si="11"/>
        <v>61604.260000000031</v>
      </c>
    </row>
  </sheetData>
  <mergeCells count="3">
    <mergeCell ref="A1:C1"/>
    <mergeCell ref="J1:L1"/>
    <mergeCell ref="M1:O1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Базис, экономия</vt:lpstr>
      <vt:lpstr>CF</vt:lpstr>
      <vt:lpstr>Объект 1</vt:lpstr>
      <vt:lpstr>Объект 2</vt:lpstr>
      <vt:lpstr>Объект 3</vt:lpstr>
      <vt:lpstr>Объект 4</vt:lpstr>
      <vt:lpstr>CF!Область_печати</vt:lpstr>
      <vt:lpstr>'Объект 1'!Область_печати</vt:lpstr>
      <vt:lpstr>'Объект 2'!Область_печати</vt:lpstr>
      <vt:lpstr>'Объект 3'!Область_печати</vt:lpstr>
      <vt:lpstr>'Объект 4'!Область_печати</vt:lpstr>
      <vt:lpstr>'Объект 2'!ТДАТА</vt:lpstr>
      <vt:lpstr>'Объект 3'!ТДАТА</vt:lpstr>
      <vt:lpstr>'Объект 4'!ТДАТА</vt:lpstr>
      <vt:lpstr>ТДАТА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Автор</cp:lastModifiedBy>
  <dcterms:created xsi:type="dcterms:W3CDTF">2016-11-24T14:38:23Z</dcterms:created>
  <dcterms:modified xsi:type="dcterms:W3CDTF">2016-11-24T17:28:40Z</dcterms:modified>
</cp:coreProperties>
</file>