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tabRatio="694" activeTab="1"/>
  </bookViews>
  <sheets>
    <sheet name="накладная" sheetId="1" r:id="rId1"/>
    <sheet name="предзаказ" sheetId="2" r:id="rId2"/>
  </sheets>
  <definedNames>
    <definedName name="_xlnm._FilterDatabase" localSheetId="1" hidden="1">'предзаказ'!$D$1:$D$5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Q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 материаллу
</t>
        </r>
      </text>
    </comment>
    <comment ref="D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автоматическая установка номера накладно.
</t>
        </r>
      </text>
    </comment>
    <comment ref="B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первый раз заполняеться в ручную в дальнейшем всплывает из списка клиентов
</t>
        </r>
      </text>
    </comment>
    <comment ref="B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всплывающий список для выбора материалла</t>
        </r>
      </text>
    </comment>
    <comment ref="C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код ставится автоматом в зависимости от выбранного материалла</t>
        </r>
      </text>
    </comment>
    <comment ref="H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цена стоимости материалла со ссылко на лиды</t>
        </r>
      </text>
    </comment>
    <comment ref="D1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всплывающий список: кв.м,м/п,мин.</t>
        </r>
      </text>
    </comment>
    <comment ref="E1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цена автамотически прописываеться ссылаясь на материал и  код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первый раз заполняеться в ручную в дальнейшем всплывает из списка клиентов
</t>
        </r>
      </text>
    </comment>
    <comment ref="R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всплывающий список: кв.м,м/п,мин.</t>
        </r>
      </text>
    </comment>
    <comment ref="S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цена автамотически прописываеться ссылаясь на материал и  код</t>
        </r>
      </text>
    </comment>
    <comment ref="D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первый раз заполняеться в ручную в дальнейшем всплывает из списка клиентов
</t>
        </r>
      </text>
    </comment>
    <comment ref="R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всплывающий список: кв.м,м/п,мин.</t>
        </r>
      </text>
    </comment>
    <comment ref="S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цена автамотически прописываеться ссылаясь на материал и  код</t>
        </r>
      </text>
    </comment>
  </commentList>
</comments>
</file>

<file path=xl/sharedStrings.xml><?xml version="1.0" encoding="utf-8"?>
<sst xmlns="http://schemas.openxmlformats.org/spreadsheetml/2006/main" count="107" uniqueCount="72">
  <si>
    <t>№</t>
  </si>
  <si>
    <t>у.е</t>
  </si>
  <si>
    <t>Итого:</t>
  </si>
  <si>
    <t>наименование</t>
  </si>
  <si>
    <t>телефон</t>
  </si>
  <si>
    <t>заказчик</t>
  </si>
  <si>
    <t>материалл</t>
  </si>
  <si>
    <t>услуга</t>
  </si>
  <si>
    <t>доставка</t>
  </si>
  <si>
    <t>скидка</t>
  </si>
  <si>
    <t xml:space="preserve"> к оплате</t>
  </si>
  <si>
    <t>оплаченно</t>
  </si>
  <si>
    <t>остаток</t>
  </si>
  <si>
    <t>код</t>
  </si>
  <si>
    <t>L (м)</t>
  </si>
  <si>
    <t>H(м)</t>
  </si>
  <si>
    <t>шт</t>
  </si>
  <si>
    <t>кв.м</t>
  </si>
  <si>
    <t>ед.изм.</t>
  </si>
  <si>
    <t>цена</t>
  </si>
  <si>
    <t>кол-во</t>
  </si>
  <si>
    <t>ставка</t>
  </si>
  <si>
    <t>весь склад</t>
  </si>
  <si>
    <t>поиск</t>
  </si>
  <si>
    <t>Расчётная накладная №</t>
  </si>
  <si>
    <t>оформить</t>
  </si>
  <si>
    <t xml:space="preserve">отправить </t>
  </si>
  <si>
    <t>распечатать</t>
  </si>
  <si>
    <t>удалить</t>
  </si>
  <si>
    <t>ед.</t>
  </si>
  <si>
    <t>Заказчик</t>
  </si>
  <si>
    <t>имя</t>
  </si>
  <si>
    <t>адрес</t>
  </si>
  <si>
    <t>Менеджер</t>
  </si>
  <si>
    <t>Дата заказа</t>
  </si>
  <si>
    <t>материал:</t>
  </si>
  <si>
    <t>сумма безнал</t>
  </si>
  <si>
    <t>сумма нал</t>
  </si>
  <si>
    <t>услуга:</t>
  </si>
  <si>
    <t>доставка:</t>
  </si>
  <si>
    <t>начало маршрута</t>
  </si>
  <si>
    <t>конец маршрута</t>
  </si>
  <si>
    <t>общий км.</t>
  </si>
  <si>
    <t>легковой</t>
  </si>
  <si>
    <t>грузовой</t>
  </si>
  <si>
    <t>нет</t>
  </si>
  <si>
    <t>сумма:</t>
  </si>
  <si>
    <t>скидка:</t>
  </si>
  <si>
    <t xml:space="preserve"> б/р</t>
  </si>
  <si>
    <t xml:space="preserve"> н/р</t>
  </si>
  <si>
    <t>б/р</t>
  </si>
  <si>
    <t>н/р</t>
  </si>
  <si>
    <t>сумма</t>
  </si>
  <si>
    <t>месяц</t>
  </si>
  <si>
    <t>Фомекс:</t>
  </si>
  <si>
    <t>цена кв.м</t>
  </si>
  <si>
    <t>кв.м/мин/м.п</t>
  </si>
  <si>
    <t>контакт. лицо</t>
  </si>
  <si>
    <t>ф-4-37</t>
  </si>
  <si>
    <t>ноябрь</t>
  </si>
  <si>
    <t>ООО "ADPEOPLE GROUP"</t>
  </si>
  <si>
    <t>ф-1</t>
  </si>
  <si>
    <t xml:space="preserve"> </t>
  </si>
  <si>
    <t>19-002</t>
  </si>
  <si>
    <t>фомекс 4мм</t>
  </si>
  <si>
    <t>фрезерная резка</t>
  </si>
  <si>
    <t>к оплате:</t>
  </si>
  <si>
    <t>Дата</t>
  </si>
  <si>
    <t>тел</t>
  </si>
  <si>
    <t>Иван</t>
  </si>
  <si>
    <t>мир</t>
  </si>
  <si>
    <t>ф-4-38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</si>
</sst>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_);[Red]\(0.0\)"/>
    <numFmt numFmtId="187" formatCode="0_ "/>
    <numFmt numFmtId="188" formatCode="0.00_ "/>
    <numFmt numFmtId="189" formatCode="#,##0.0"/>
    <numFmt numFmtId="190" formatCode="#,##0_р_."/>
    <numFmt numFmtId="191" formatCode="[$-FC19]d\ mmmm\ yyyy\ &quot;г.&quot;"/>
    <numFmt numFmtId="192" formatCode="[$-419]d\ mmm;@"/>
    <numFmt numFmtId="193" formatCode="mmm/yyyy"/>
    <numFmt numFmtId="194" formatCode="#,##0.00\ _₽"/>
    <numFmt numFmtId="195" formatCode="#,##0\ _₽"/>
    <numFmt numFmtId="196" formatCode="#,##0.00_ ;\-#,##0.00\ "/>
  </numFmts>
  <fonts count="58">
    <font>
      <sz val="11"/>
      <color theme="1"/>
      <name val="Cambria"/>
      <family val="2"/>
    </font>
    <font>
      <sz val="11"/>
      <color indexed="8"/>
      <name val="Cambri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u val="single"/>
      <sz val="11"/>
      <color indexed="12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1"/>
      <color indexed="8"/>
      <name val="Cambria"/>
      <family val="2"/>
    </font>
    <font>
      <b/>
      <sz val="11"/>
      <color indexed="9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mbria"/>
      <family val="2"/>
    </font>
    <font>
      <sz val="11"/>
      <color indexed="8"/>
      <name val="Calibri"/>
      <family val="2"/>
    </font>
    <font>
      <u val="single"/>
      <sz val="11"/>
      <color indexed="20"/>
      <name val="Cambria"/>
      <family val="2"/>
    </font>
    <font>
      <sz val="11"/>
      <color indexed="20"/>
      <name val="Cambria"/>
      <family val="2"/>
    </font>
    <font>
      <i/>
      <sz val="11"/>
      <color indexed="23"/>
      <name val="Cambria"/>
      <family val="2"/>
    </font>
    <font>
      <sz val="11"/>
      <color indexed="52"/>
      <name val="Cambria"/>
      <family val="2"/>
    </font>
    <font>
      <sz val="11"/>
      <color indexed="10"/>
      <name val="Cambria"/>
      <family val="2"/>
    </font>
    <font>
      <sz val="11"/>
      <color indexed="17"/>
      <name val="Cambri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0"/>
      <name val="Calibri"/>
      <family val="2"/>
    </font>
    <font>
      <b/>
      <sz val="36"/>
      <color indexed="8"/>
      <name val="Calibri"/>
      <family val="2"/>
    </font>
    <font>
      <b/>
      <sz val="10"/>
      <color indexed="9"/>
      <name val="Calibri"/>
      <family val="2"/>
    </font>
    <font>
      <sz val="8"/>
      <name val="Segoe UI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u val="single"/>
      <sz val="11"/>
      <color theme="1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mbria"/>
      <family val="2"/>
    </font>
    <font>
      <sz val="11"/>
      <color theme="1"/>
      <name val="Calibri"/>
      <family val="2"/>
    </font>
    <font>
      <u val="single"/>
      <sz val="11"/>
      <color theme="11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36"/>
      <color theme="1"/>
      <name val="Calibri"/>
      <family val="2"/>
    </font>
    <font>
      <b/>
      <sz val="10"/>
      <color theme="0"/>
      <name val="Calibri"/>
      <family val="2"/>
    </font>
    <font>
      <b/>
      <sz val="8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/>
      <right style="medium"/>
      <top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4" fillId="0" borderId="0">
      <alignment vertical="center"/>
      <protection/>
    </xf>
  </cellStyleXfs>
  <cellXfs count="17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left"/>
    </xf>
    <xf numFmtId="0" fontId="52" fillId="0" borderId="12" xfId="0" applyFont="1" applyBorder="1" applyAlignment="1">
      <alignment horizontal="center"/>
    </xf>
    <xf numFmtId="190" fontId="53" fillId="0" borderId="13" xfId="0" applyNumberFormat="1" applyFont="1" applyBorder="1" applyAlignment="1">
      <alignment/>
    </xf>
    <xf numFmtId="180" fontId="53" fillId="0" borderId="14" xfId="0" applyNumberFormat="1" applyFont="1" applyBorder="1" applyAlignment="1">
      <alignment horizontal="center"/>
    </xf>
    <xf numFmtId="180" fontId="53" fillId="0" borderId="13" xfId="0" applyNumberFormat="1" applyFont="1" applyBorder="1" applyAlignment="1">
      <alignment horizontal="center"/>
    </xf>
    <xf numFmtId="180" fontId="53" fillId="0" borderId="15" xfId="0" applyNumberFormat="1" applyFont="1" applyBorder="1" applyAlignment="1">
      <alignment horizontal="center" vertical="center"/>
    </xf>
    <xf numFmtId="180" fontId="53" fillId="0" borderId="11" xfId="0" applyNumberFormat="1" applyFont="1" applyBorder="1" applyAlignment="1">
      <alignment horizontal="center"/>
    </xf>
    <xf numFmtId="180" fontId="53" fillId="0" borderId="11" xfId="0" applyNumberFormat="1" applyFont="1" applyBorder="1" applyAlignment="1">
      <alignment horizontal="center" vertical="center"/>
    </xf>
    <xf numFmtId="180" fontId="53" fillId="33" borderId="14" xfId="0" applyNumberFormat="1" applyFont="1" applyFill="1" applyBorder="1" applyAlignment="1">
      <alignment horizontal="center"/>
    </xf>
    <xf numFmtId="180" fontId="54" fillId="34" borderId="14" xfId="0" applyNumberFormat="1" applyFont="1" applyFill="1" applyBorder="1" applyAlignment="1">
      <alignment horizontal="center"/>
    </xf>
    <xf numFmtId="2" fontId="53" fillId="0" borderId="16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/>
    </xf>
    <xf numFmtId="0" fontId="53" fillId="0" borderId="11" xfId="0" applyFont="1" applyBorder="1" applyAlignment="1">
      <alignment/>
    </xf>
    <xf numFmtId="0" fontId="53" fillId="0" borderId="11" xfId="0" applyFont="1" applyBorder="1" applyAlignment="1">
      <alignment horizontal="left"/>
    </xf>
    <xf numFmtId="0" fontId="53" fillId="0" borderId="11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180" fontId="53" fillId="0" borderId="13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/>
    </xf>
    <xf numFmtId="0" fontId="52" fillId="0" borderId="17" xfId="0" applyFont="1" applyBorder="1" applyAlignment="1">
      <alignment horizontal="center"/>
    </xf>
    <xf numFmtId="0" fontId="52" fillId="0" borderId="17" xfId="0" applyFont="1" applyBorder="1" applyAlignment="1">
      <alignment/>
    </xf>
    <xf numFmtId="0" fontId="53" fillId="0" borderId="17" xfId="0" applyFont="1" applyBorder="1" applyAlignment="1">
      <alignment/>
    </xf>
    <xf numFmtId="180" fontId="53" fillId="0" borderId="18" xfId="0" applyNumberFormat="1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180" fontId="52" fillId="0" borderId="20" xfId="0" applyNumberFormat="1" applyFont="1" applyBorder="1" applyAlignment="1">
      <alignment horizontal="center"/>
    </xf>
    <xf numFmtId="0" fontId="52" fillId="0" borderId="20" xfId="0" applyFont="1" applyFill="1" applyBorder="1" applyAlignment="1">
      <alignment horizontal="center"/>
    </xf>
    <xf numFmtId="0" fontId="52" fillId="35" borderId="14" xfId="0" applyFont="1" applyFill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180" fontId="53" fillId="0" borderId="23" xfId="0" applyNumberFormat="1" applyFont="1" applyBorder="1" applyAlignment="1">
      <alignment horizontal="center"/>
    </xf>
    <xf numFmtId="180" fontId="53" fillId="0" borderId="16" xfId="0" applyNumberFormat="1" applyFont="1" applyBorder="1" applyAlignment="1">
      <alignment horizontal="center" vertical="center"/>
    </xf>
    <xf numFmtId="180" fontId="53" fillId="0" borderId="24" xfId="0" applyNumberFormat="1" applyFont="1" applyBorder="1" applyAlignment="1">
      <alignment horizontal="center" vertical="center"/>
    </xf>
    <xf numFmtId="180" fontId="53" fillId="0" borderId="25" xfId="0" applyNumberFormat="1" applyFont="1" applyBorder="1" applyAlignment="1">
      <alignment horizontal="center" vertical="center"/>
    </xf>
    <xf numFmtId="180" fontId="53" fillId="0" borderId="26" xfId="0" applyNumberFormat="1" applyFont="1" applyBorder="1" applyAlignment="1">
      <alignment horizontal="center" vertical="center"/>
    </xf>
    <xf numFmtId="180" fontId="52" fillId="0" borderId="14" xfId="0" applyNumberFormat="1" applyFont="1" applyBorder="1" applyAlignment="1">
      <alignment horizontal="center"/>
    </xf>
    <xf numFmtId="194" fontId="52" fillId="0" borderId="14" xfId="0" applyNumberFormat="1" applyFont="1" applyBorder="1" applyAlignment="1">
      <alignment/>
    </xf>
    <xf numFmtId="0" fontId="51" fillId="0" borderId="27" xfId="0" applyFont="1" applyBorder="1" applyAlignment="1">
      <alignment/>
    </xf>
    <xf numFmtId="0" fontId="51" fillId="0" borderId="28" xfId="0" applyFont="1" applyBorder="1" applyAlignment="1">
      <alignment/>
    </xf>
    <xf numFmtId="0" fontId="51" fillId="0" borderId="28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51" fillId="33" borderId="14" xfId="0" applyFont="1" applyFill="1" applyBorder="1" applyAlignment="1">
      <alignment/>
    </xf>
    <xf numFmtId="0" fontId="51" fillId="0" borderId="29" xfId="0" applyFont="1" applyBorder="1" applyAlignment="1">
      <alignment/>
    </xf>
    <xf numFmtId="0" fontId="28" fillId="33" borderId="14" xfId="0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0" fontId="51" fillId="0" borderId="3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31" xfId="0" applyFont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51" fillId="0" borderId="32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7" xfId="0" applyFont="1" applyBorder="1" applyAlignment="1">
      <alignment horizontal="left"/>
    </xf>
    <xf numFmtId="0" fontId="51" fillId="0" borderId="33" xfId="0" applyFont="1" applyBorder="1" applyAlignment="1">
      <alignment/>
    </xf>
    <xf numFmtId="0" fontId="51" fillId="0" borderId="34" xfId="0" applyFont="1" applyBorder="1" applyAlignment="1">
      <alignment/>
    </xf>
    <xf numFmtId="0" fontId="51" fillId="0" borderId="35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16" xfId="0" applyFont="1" applyBorder="1" applyAlignment="1">
      <alignment/>
    </xf>
    <xf numFmtId="0" fontId="51" fillId="0" borderId="13" xfId="0" applyFont="1" applyBorder="1" applyAlignment="1">
      <alignment horizontal="center"/>
    </xf>
    <xf numFmtId="0" fontId="52" fillId="0" borderId="36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1" fillId="0" borderId="38" xfId="0" applyFont="1" applyBorder="1" applyAlignment="1">
      <alignment/>
    </xf>
    <xf numFmtId="0" fontId="51" fillId="0" borderId="38" xfId="0" applyFont="1" applyBorder="1" applyAlignment="1">
      <alignment horizontal="center"/>
    </xf>
    <xf numFmtId="0" fontId="51" fillId="0" borderId="16" xfId="0" applyFont="1" applyBorder="1" applyAlignment="1">
      <alignment horizontal="left"/>
    </xf>
    <xf numFmtId="0" fontId="51" fillId="0" borderId="13" xfId="0" applyFont="1" applyBorder="1" applyAlignment="1">
      <alignment horizontal="left"/>
    </xf>
    <xf numFmtId="0" fontId="52" fillId="0" borderId="39" xfId="0" applyFont="1" applyBorder="1" applyAlignment="1">
      <alignment horizontal="center"/>
    </xf>
    <xf numFmtId="0" fontId="52" fillId="0" borderId="24" xfId="0" applyFont="1" applyBorder="1" applyAlignment="1">
      <alignment/>
    </xf>
    <xf numFmtId="0" fontId="52" fillId="0" borderId="25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41" xfId="0" applyFont="1" applyBorder="1" applyAlignment="1">
      <alignment/>
    </xf>
    <xf numFmtId="196" fontId="52" fillId="35" borderId="42" xfId="0" applyNumberFormat="1" applyFont="1" applyFill="1" applyBorder="1" applyAlignment="1">
      <alignment horizontal="center"/>
    </xf>
    <xf numFmtId="196" fontId="52" fillId="0" borderId="14" xfId="0" applyNumberFormat="1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1" fillId="0" borderId="43" xfId="0" applyFont="1" applyBorder="1" applyAlignment="1">
      <alignment horizontal="center"/>
    </xf>
    <xf numFmtId="4" fontId="51" fillId="0" borderId="44" xfId="0" applyNumberFormat="1" applyFont="1" applyBorder="1" applyAlignment="1">
      <alignment horizontal="center"/>
    </xf>
    <xf numFmtId="4" fontId="51" fillId="0" borderId="45" xfId="0" applyNumberFormat="1" applyFont="1" applyBorder="1" applyAlignment="1">
      <alignment horizontal="center"/>
    </xf>
    <xf numFmtId="4" fontId="52" fillId="35" borderId="46" xfId="0" applyNumberFormat="1" applyFont="1" applyFill="1" applyBorder="1" applyAlignment="1">
      <alignment horizontal="center"/>
    </xf>
    <xf numFmtId="0" fontId="52" fillId="35" borderId="46" xfId="0" applyFont="1" applyFill="1" applyBorder="1" applyAlignment="1">
      <alignment horizontal="center"/>
    </xf>
    <xf numFmtId="196" fontId="51" fillId="0" borderId="44" xfId="0" applyNumberFormat="1" applyFont="1" applyBorder="1" applyAlignment="1">
      <alignment horizontal="center"/>
    </xf>
    <xf numFmtId="196" fontId="51" fillId="0" borderId="45" xfId="0" applyNumberFormat="1" applyFont="1" applyBorder="1" applyAlignment="1">
      <alignment horizontal="center"/>
    </xf>
    <xf numFmtId="196" fontId="51" fillId="0" borderId="46" xfId="0" applyNumberFormat="1" applyFont="1" applyBorder="1" applyAlignment="1">
      <alignment horizontal="center"/>
    </xf>
    <xf numFmtId="4" fontId="51" fillId="0" borderId="47" xfId="0" applyNumberFormat="1" applyFont="1" applyBorder="1" applyAlignment="1">
      <alignment horizontal="center"/>
    </xf>
    <xf numFmtId="4" fontId="51" fillId="0" borderId="48" xfId="0" applyNumberFormat="1" applyFont="1" applyBorder="1" applyAlignment="1">
      <alignment horizontal="center"/>
    </xf>
    <xf numFmtId="4" fontId="52" fillId="35" borderId="49" xfId="0" applyNumberFormat="1" applyFont="1" applyFill="1" applyBorder="1" applyAlignment="1">
      <alignment horizontal="center"/>
    </xf>
    <xf numFmtId="196" fontId="51" fillId="0" borderId="47" xfId="0" applyNumberFormat="1" applyFont="1" applyBorder="1" applyAlignment="1">
      <alignment horizontal="center"/>
    </xf>
    <xf numFmtId="196" fontId="51" fillId="0" borderId="48" xfId="0" applyNumberFormat="1" applyFont="1" applyBorder="1" applyAlignment="1">
      <alignment horizontal="center"/>
    </xf>
    <xf numFmtId="196" fontId="51" fillId="0" borderId="49" xfId="0" applyNumberFormat="1" applyFont="1" applyBorder="1" applyAlignment="1">
      <alignment horizontal="center"/>
    </xf>
    <xf numFmtId="14" fontId="53" fillId="0" borderId="11" xfId="0" applyNumberFormat="1" applyFont="1" applyBorder="1" applyAlignment="1">
      <alignment/>
    </xf>
    <xf numFmtId="14" fontId="55" fillId="0" borderId="33" xfId="0" applyNumberFormat="1" applyFont="1" applyFill="1" applyBorder="1" applyAlignment="1">
      <alignment horizontal="center" vertical="center" textRotation="255" wrapText="1"/>
    </xf>
    <xf numFmtId="14" fontId="51" fillId="0" borderId="0" xfId="0" applyNumberFormat="1" applyFont="1" applyAlignment="1">
      <alignment/>
    </xf>
    <xf numFmtId="14" fontId="53" fillId="0" borderId="11" xfId="0" applyNumberFormat="1" applyFont="1" applyBorder="1" applyAlignment="1">
      <alignment horizontal="center"/>
    </xf>
    <xf numFmtId="185" fontId="51" fillId="0" borderId="36" xfId="0" applyNumberFormat="1" applyFont="1" applyBorder="1" applyAlignment="1">
      <alignment horizontal="center"/>
    </xf>
    <xf numFmtId="0" fontId="51" fillId="0" borderId="50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185" fontId="51" fillId="0" borderId="51" xfId="0" applyNumberFormat="1" applyFont="1" applyBorder="1" applyAlignment="1">
      <alignment/>
    </xf>
    <xf numFmtId="0" fontId="52" fillId="0" borderId="34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194" fontId="52" fillId="0" borderId="36" xfId="0" applyNumberFormat="1" applyFont="1" applyBorder="1" applyAlignment="1">
      <alignment/>
    </xf>
    <xf numFmtId="0" fontId="51" fillId="0" borderId="13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3" xfId="0" applyFont="1" applyBorder="1" applyAlignment="1">
      <alignment/>
    </xf>
    <xf numFmtId="0" fontId="51" fillId="0" borderId="23" xfId="0" applyFont="1" applyBorder="1" applyAlignment="1">
      <alignment/>
    </xf>
    <xf numFmtId="0" fontId="52" fillId="0" borderId="5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2" fillId="0" borderId="53" xfId="0" applyFont="1" applyFill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51" fillId="0" borderId="54" xfId="0" applyFont="1" applyBorder="1" applyAlignment="1">
      <alignment horizontal="center"/>
    </xf>
    <xf numFmtId="0" fontId="51" fillId="0" borderId="51" xfId="0" applyFont="1" applyBorder="1" applyAlignment="1">
      <alignment horizontal="center"/>
    </xf>
    <xf numFmtId="0" fontId="52" fillId="0" borderId="53" xfId="0" applyFont="1" applyBorder="1" applyAlignment="1">
      <alignment horizontal="left"/>
    </xf>
    <xf numFmtId="0" fontId="52" fillId="0" borderId="55" xfId="0" applyFont="1" applyBorder="1" applyAlignment="1">
      <alignment horizontal="left"/>
    </xf>
    <xf numFmtId="0" fontId="52" fillId="0" borderId="56" xfId="0" applyFont="1" applyBorder="1" applyAlignment="1">
      <alignment horizontal="left"/>
    </xf>
    <xf numFmtId="0" fontId="52" fillId="0" borderId="36" xfId="0" applyFont="1" applyBorder="1" applyAlignment="1">
      <alignment horizontal="left"/>
    </xf>
    <xf numFmtId="0" fontId="52" fillId="0" borderId="54" xfId="0" applyFont="1" applyBorder="1" applyAlignment="1">
      <alignment horizontal="left"/>
    </xf>
    <xf numFmtId="0" fontId="52" fillId="0" borderId="51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2" fillId="35" borderId="57" xfId="0" applyFont="1" applyFill="1" applyBorder="1" applyAlignment="1">
      <alignment horizontal="left"/>
    </xf>
    <xf numFmtId="0" fontId="52" fillId="35" borderId="58" xfId="0" applyFont="1" applyFill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2" fillId="33" borderId="36" xfId="0" applyFont="1" applyFill="1" applyBorder="1" applyAlignment="1">
      <alignment horizontal="center"/>
    </xf>
    <xf numFmtId="0" fontId="52" fillId="33" borderId="54" xfId="0" applyFont="1" applyFill="1" applyBorder="1" applyAlignment="1">
      <alignment horizontal="center"/>
    </xf>
    <xf numFmtId="0" fontId="52" fillId="33" borderId="51" xfId="0" applyFont="1" applyFill="1" applyBorder="1" applyAlignment="1">
      <alignment horizontal="center"/>
    </xf>
    <xf numFmtId="0" fontId="51" fillId="0" borderId="35" xfId="0" applyFont="1" applyBorder="1" applyAlignment="1">
      <alignment horizontal="center"/>
    </xf>
    <xf numFmtId="0" fontId="52" fillId="33" borderId="28" xfId="0" applyFont="1" applyFill="1" applyBorder="1" applyAlignment="1">
      <alignment horizontal="center"/>
    </xf>
    <xf numFmtId="0" fontId="52" fillId="35" borderId="27" xfId="0" applyFont="1" applyFill="1" applyBorder="1" applyAlignment="1">
      <alignment horizontal="left"/>
    </xf>
    <xf numFmtId="0" fontId="52" fillId="35" borderId="28" xfId="0" applyFont="1" applyFill="1" applyBorder="1" applyAlignment="1">
      <alignment horizontal="left"/>
    </xf>
    <xf numFmtId="0" fontId="52" fillId="35" borderId="29" xfId="0" applyFont="1" applyFill="1" applyBorder="1" applyAlignment="1">
      <alignment horizontal="left"/>
    </xf>
    <xf numFmtId="0" fontId="52" fillId="0" borderId="27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1" fillId="0" borderId="59" xfId="0" applyFont="1" applyBorder="1" applyAlignment="1">
      <alignment horizontal="center"/>
    </xf>
    <xf numFmtId="0" fontId="56" fillId="34" borderId="53" xfId="0" applyFont="1" applyFill="1" applyBorder="1" applyAlignment="1">
      <alignment horizontal="center" vertical="center"/>
    </xf>
    <xf numFmtId="0" fontId="56" fillId="34" borderId="55" xfId="0" applyFont="1" applyFill="1" applyBorder="1" applyAlignment="1">
      <alignment horizontal="center" vertical="center"/>
    </xf>
    <xf numFmtId="0" fontId="56" fillId="34" borderId="56" xfId="0" applyFont="1" applyFill="1" applyBorder="1" applyAlignment="1">
      <alignment horizontal="center" vertical="center"/>
    </xf>
    <xf numFmtId="0" fontId="53" fillId="36" borderId="27" xfId="0" applyFont="1" applyFill="1" applyBorder="1" applyAlignment="1">
      <alignment horizontal="center" vertical="center" textRotation="255" wrapText="1"/>
    </xf>
    <xf numFmtId="0" fontId="53" fillId="36" borderId="30" xfId="0" applyFont="1" applyFill="1" applyBorder="1" applyAlignment="1">
      <alignment horizontal="center" vertical="center" textRotation="255" wrapText="1"/>
    </xf>
    <xf numFmtId="0" fontId="53" fillId="36" borderId="33" xfId="0" applyFont="1" applyFill="1" applyBorder="1" applyAlignment="1">
      <alignment horizontal="center" vertical="center" textRotation="255" wrapText="1"/>
    </xf>
    <xf numFmtId="14" fontId="52" fillId="0" borderId="42" xfId="0" applyNumberFormat="1" applyFont="1" applyBorder="1" applyAlignment="1">
      <alignment horizontal="center" vertical="center"/>
    </xf>
    <xf numFmtId="14" fontId="52" fillId="0" borderId="60" xfId="0" applyNumberFormat="1" applyFont="1" applyBorder="1" applyAlignment="1">
      <alignment horizontal="center" vertical="center"/>
    </xf>
    <xf numFmtId="0" fontId="53" fillId="0" borderId="36" xfId="0" applyFont="1" applyBorder="1" applyAlignment="1">
      <alignment horizontal="center"/>
    </xf>
    <xf numFmtId="0" fontId="53" fillId="0" borderId="54" xfId="0" applyFont="1" applyBorder="1" applyAlignment="1">
      <alignment horizontal="center"/>
    </xf>
    <xf numFmtId="0" fontId="53" fillId="0" borderId="51" xfId="0" applyFont="1" applyBorder="1" applyAlignment="1">
      <alignment horizontal="center"/>
    </xf>
    <xf numFmtId="180" fontId="53" fillId="0" borderId="36" xfId="0" applyNumberFormat="1" applyFont="1" applyBorder="1" applyAlignment="1">
      <alignment horizontal="center"/>
    </xf>
    <xf numFmtId="180" fontId="53" fillId="0" borderId="54" xfId="0" applyNumberFormat="1" applyFont="1" applyBorder="1" applyAlignment="1">
      <alignment horizontal="center"/>
    </xf>
    <xf numFmtId="180" fontId="53" fillId="0" borderId="51" xfId="0" applyNumberFormat="1" applyFont="1" applyBorder="1" applyAlignment="1">
      <alignment horizontal="center"/>
    </xf>
    <xf numFmtId="0" fontId="52" fillId="0" borderId="47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52" fillId="0" borderId="61" xfId="0" applyFont="1" applyBorder="1" applyAlignment="1">
      <alignment horizontal="center" vertical="center"/>
    </xf>
    <xf numFmtId="0" fontId="52" fillId="37" borderId="53" xfId="0" applyFont="1" applyFill="1" applyBorder="1" applyAlignment="1">
      <alignment horizontal="center" vertical="center"/>
    </xf>
    <xf numFmtId="0" fontId="52" fillId="37" borderId="55" xfId="0" applyFont="1" applyFill="1" applyBorder="1" applyAlignment="1">
      <alignment horizontal="center" vertical="center"/>
    </xf>
    <xf numFmtId="0" fontId="52" fillId="37" borderId="56" xfId="0" applyFont="1" applyFill="1" applyBorder="1" applyAlignment="1">
      <alignment horizontal="center" vertical="center"/>
    </xf>
    <xf numFmtId="0" fontId="52" fillId="33" borderId="53" xfId="0" applyFont="1" applyFill="1" applyBorder="1" applyAlignment="1">
      <alignment horizontal="center" vertical="center"/>
    </xf>
    <xf numFmtId="0" fontId="52" fillId="33" borderId="55" xfId="0" applyFont="1" applyFill="1" applyBorder="1" applyAlignment="1">
      <alignment horizontal="center" vertical="center"/>
    </xf>
    <xf numFmtId="0" fontId="52" fillId="33" borderId="56" xfId="0" applyFont="1" applyFill="1" applyBorder="1" applyAlignment="1">
      <alignment horizontal="center" vertical="center"/>
    </xf>
    <xf numFmtId="0" fontId="52" fillId="35" borderId="27" xfId="0" applyFont="1" applyFill="1" applyBorder="1" applyAlignment="1">
      <alignment horizontal="center"/>
    </xf>
    <xf numFmtId="0" fontId="52" fillId="35" borderId="28" xfId="0" applyFont="1" applyFill="1" applyBorder="1" applyAlignment="1">
      <alignment horizontal="center"/>
    </xf>
    <xf numFmtId="0" fontId="52" fillId="35" borderId="29" xfId="0" applyFont="1" applyFill="1" applyBorder="1" applyAlignment="1">
      <alignment horizont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56" xfId="0" applyFont="1" applyFill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常规_Sheet1_Ivoice Bodo- Пластик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2</xdr:row>
      <xdr:rowOff>9525</xdr:rowOff>
    </xdr:from>
    <xdr:to>
      <xdr:col>5</xdr:col>
      <xdr:colOff>866775</xdr:colOff>
      <xdr:row>3</xdr:row>
      <xdr:rowOff>152400</xdr:rowOff>
    </xdr:to>
    <xdr:pic>
      <xdr:nvPicPr>
        <xdr:cNvPr id="1" name="ButtonPredZaka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52425"/>
          <a:ext cx="857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R35"/>
  <sheetViews>
    <sheetView zoomScale="110" zoomScaleNormal="110" zoomScalePageLayoutView="0" workbookViewId="0" topLeftCell="A1">
      <selection activeCell="G17" sqref="G17"/>
    </sheetView>
  </sheetViews>
  <sheetFormatPr defaultColWidth="9.00390625" defaultRowHeight="14.25"/>
  <cols>
    <col min="1" max="1" width="10.625" style="1" bestFit="1" customWidth="1"/>
    <col min="2" max="2" width="21.375" style="1" bestFit="1" customWidth="1"/>
    <col min="3" max="3" width="15.125" style="1" bestFit="1" customWidth="1"/>
    <col min="4" max="4" width="14.375" style="1" bestFit="1" customWidth="1"/>
    <col min="5" max="5" width="9.25390625" style="1" customWidth="1"/>
    <col min="6" max="6" width="11.375" style="1" customWidth="1"/>
    <col min="7" max="7" width="9.00390625" style="1" customWidth="1"/>
    <col min="8" max="8" width="14.625" style="1" bestFit="1" customWidth="1"/>
    <col min="9" max="9" width="13.00390625" style="1" bestFit="1" customWidth="1"/>
    <col min="10" max="11" width="9.00390625" style="1" customWidth="1"/>
    <col min="12" max="12" width="9.75390625" style="1" bestFit="1" customWidth="1"/>
    <col min="13" max="16384" width="9.00390625" style="1" customWidth="1"/>
  </cols>
  <sheetData>
    <row r="1" ht="13.5" thickBot="1"/>
    <row r="2" spans="1:18" ht="13.5" thickBot="1">
      <c r="A2" s="39"/>
      <c r="B2" s="40"/>
      <c r="C2" s="40"/>
      <c r="D2" s="40"/>
      <c r="E2" s="40"/>
      <c r="F2" s="40"/>
      <c r="G2" s="40"/>
      <c r="H2" s="40"/>
      <c r="I2" s="41" t="s">
        <v>21</v>
      </c>
      <c r="J2" s="42">
        <v>0.75</v>
      </c>
      <c r="L2" s="43" t="s">
        <v>22</v>
      </c>
      <c r="M2" s="40"/>
      <c r="N2" s="40"/>
      <c r="O2" s="40"/>
      <c r="P2" s="40"/>
      <c r="Q2" s="43" t="s">
        <v>23</v>
      </c>
      <c r="R2" s="44"/>
    </row>
    <row r="3" spans="1:18" ht="13.5" thickBot="1">
      <c r="A3" s="120" t="s">
        <v>24</v>
      </c>
      <c r="B3" s="121"/>
      <c r="C3" s="122"/>
      <c r="D3" s="96" t="s">
        <v>63</v>
      </c>
      <c r="E3" s="102"/>
      <c r="F3" s="45" t="s">
        <v>25</v>
      </c>
      <c r="G3" s="45" t="s">
        <v>26</v>
      </c>
      <c r="H3" s="46" t="s">
        <v>27</v>
      </c>
      <c r="I3" s="46"/>
      <c r="J3" s="46" t="s">
        <v>28</v>
      </c>
      <c r="L3" s="47"/>
      <c r="M3" s="48"/>
      <c r="N3" s="48"/>
      <c r="O3" s="48"/>
      <c r="P3" s="48"/>
      <c r="Q3" s="48"/>
      <c r="R3" s="49"/>
    </row>
    <row r="4" spans="1:18" ht="12.75">
      <c r="A4" s="70" t="s">
        <v>30</v>
      </c>
      <c r="B4" s="71" t="s">
        <v>60</v>
      </c>
      <c r="C4" s="71" t="s">
        <v>31</v>
      </c>
      <c r="D4" s="71" t="s">
        <v>4</v>
      </c>
      <c r="E4" s="72" t="s">
        <v>32</v>
      </c>
      <c r="F4" s="129"/>
      <c r="G4" s="129"/>
      <c r="H4" s="129"/>
      <c r="I4" s="129"/>
      <c r="J4" s="130"/>
      <c r="L4" s="47" t="s">
        <v>13</v>
      </c>
      <c r="M4" s="48" t="s">
        <v>3</v>
      </c>
      <c r="N4" s="48" t="s">
        <v>29</v>
      </c>
      <c r="O4" s="50" t="s">
        <v>12</v>
      </c>
      <c r="P4" s="50" t="s">
        <v>19</v>
      </c>
      <c r="Q4" s="48"/>
      <c r="R4" s="49"/>
    </row>
    <row r="5" spans="1:18" ht="12.75">
      <c r="A5" s="51" t="s">
        <v>33</v>
      </c>
      <c r="B5" s="53"/>
      <c r="C5" s="52" t="s">
        <v>69</v>
      </c>
      <c r="D5" s="52">
        <v>5555555</v>
      </c>
      <c r="E5" s="64" t="s">
        <v>70</v>
      </c>
      <c r="F5" s="129"/>
      <c r="G5" s="129"/>
      <c r="H5" s="129"/>
      <c r="I5" s="129"/>
      <c r="J5" s="130"/>
      <c r="L5" s="47"/>
      <c r="M5" s="48"/>
      <c r="N5" s="48"/>
      <c r="O5" s="48"/>
      <c r="P5" s="48"/>
      <c r="R5" s="49"/>
    </row>
    <row r="6" spans="1:18" ht="13.5" thickBot="1">
      <c r="A6" s="73" t="s">
        <v>34</v>
      </c>
      <c r="B6" s="94">
        <f ca="1">TODAY()</f>
        <v>42710</v>
      </c>
      <c r="C6" s="97"/>
      <c r="D6" s="97"/>
      <c r="E6" s="98"/>
      <c r="F6" s="129"/>
      <c r="G6" s="129"/>
      <c r="H6" s="129"/>
      <c r="I6" s="129"/>
      <c r="J6" s="130"/>
      <c r="L6" s="47"/>
      <c r="M6" s="48"/>
      <c r="N6" s="48"/>
      <c r="O6" s="48"/>
      <c r="P6" s="48"/>
      <c r="Q6" s="48"/>
      <c r="R6" s="49"/>
    </row>
    <row r="7" spans="1:18" ht="13.5" thickBot="1">
      <c r="A7" s="114"/>
      <c r="B7" s="115"/>
      <c r="C7" s="115"/>
      <c r="D7" s="115"/>
      <c r="E7" s="115"/>
      <c r="F7" s="129"/>
      <c r="G7" s="129"/>
      <c r="H7" s="129"/>
      <c r="I7" s="129"/>
      <c r="J7" s="130"/>
      <c r="L7" s="47"/>
      <c r="M7" s="48"/>
      <c r="N7" s="48"/>
      <c r="O7" s="48"/>
      <c r="P7" s="48"/>
      <c r="Q7" s="48"/>
      <c r="R7" s="49"/>
    </row>
    <row r="8" spans="1:18" ht="15" customHeight="1" thickBot="1">
      <c r="A8" s="131" t="s">
        <v>35</v>
      </c>
      <c r="B8" s="132"/>
      <c r="C8" s="132"/>
      <c r="D8" s="132"/>
      <c r="E8" s="132"/>
      <c r="F8" s="132"/>
      <c r="G8" s="132"/>
      <c r="H8" s="132"/>
      <c r="I8" s="133"/>
      <c r="J8" s="130"/>
      <c r="L8" s="47"/>
      <c r="M8" s="48"/>
      <c r="N8" s="48"/>
      <c r="O8" s="48"/>
      <c r="P8" s="48"/>
      <c r="Q8" s="48"/>
      <c r="R8" s="49"/>
    </row>
    <row r="9" spans="1:18" ht="13.5" thickBot="1">
      <c r="A9" s="18" t="s">
        <v>0</v>
      </c>
      <c r="B9" s="18" t="s">
        <v>3</v>
      </c>
      <c r="C9" s="18" t="s">
        <v>13</v>
      </c>
      <c r="D9" s="18" t="s">
        <v>14</v>
      </c>
      <c r="E9" s="18" t="s">
        <v>15</v>
      </c>
      <c r="F9" s="18" t="s">
        <v>20</v>
      </c>
      <c r="G9" s="18" t="s">
        <v>17</v>
      </c>
      <c r="H9" s="18" t="s">
        <v>36</v>
      </c>
      <c r="I9" s="18" t="s">
        <v>37</v>
      </c>
      <c r="J9" s="130"/>
      <c r="L9" s="47"/>
      <c r="M9" s="48"/>
      <c r="N9" s="48"/>
      <c r="O9" s="48"/>
      <c r="P9" s="48"/>
      <c r="Q9" s="48"/>
      <c r="R9" s="49"/>
    </row>
    <row r="10" spans="1:18" ht="12.75">
      <c r="A10" s="69">
        <v>1</v>
      </c>
      <c r="B10" s="61" t="s">
        <v>64</v>
      </c>
      <c r="C10" s="62" t="s">
        <v>58</v>
      </c>
      <c r="D10" s="62">
        <v>1.22</v>
      </c>
      <c r="E10" s="62">
        <v>0.8</v>
      </c>
      <c r="F10" s="62">
        <v>1</v>
      </c>
      <c r="G10" s="76">
        <v>0.97</v>
      </c>
      <c r="H10" s="89">
        <v>54611</v>
      </c>
      <c r="I10" s="83"/>
      <c r="J10" s="130"/>
      <c r="L10" s="47"/>
      <c r="M10" s="48"/>
      <c r="N10" s="48"/>
      <c r="O10" s="48"/>
      <c r="P10" s="48"/>
      <c r="Q10" s="48"/>
      <c r="R10" s="49"/>
    </row>
    <row r="11" spans="1:18" ht="12.75">
      <c r="A11" s="2">
        <v>2</v>
      </c>
      <c r="B11" s="54" t="s">
        <v>54</v>
      </c>
      <c r="C11" s="106" t="s">
        <v>71</v>
      </c>
      <c r="D11" s="106">
        <v>1.22</v>
      </c>
      <c r="E11" s="106">
        <v>0.8</v>
      </c>
      <c r="F11" s="106">
        <v>2</v>
      </c>
      <c r="G11" s="107">
        <v>1.94</v>
      </c>
      <c r="H11" s="90">
        <v>109222</v>
      </c>
      <c r="I11" s="84"/>
      <c r="J11" s="130"/>
      <c r="L11" s="47"/>
      <c r="M11" s="48"/>
      <c r="N11" s="48"/>
      <c r="O11" s="48"/>
      <c r="P11" s="48"/>
      <c r="Q11" s="48"/>
      <c r="R11" s="49"/>
    </row>
    <row r="12" spans="1:18" ht="12.75">
      <c r="A12" s="2">
        <v>3</v>
      </c>
      <c r="B12" s="55"/>
      <c r="C12" s="52"/>
      <c r="D12" s="52"/>
      <c r="E12" s="52"/>
      <c r="F12" s="52"/>
      <c r="G12" s="77"/>
      <c r="H12" s="90"/>
      <c r="I12" s="84"/>
      <c r="J12" s="130"/>
      <c r="L12" s="47"/>
      <c r="M12" s="48"/>
      <c r="N12" s="48"/>
      <c r="O12" s="48"/>
      <c r="P12" s="48"/>
      <c r="Q12" s="48"/>
      <c r="R12" s="49"/>
    </row>
    <row r="13" spans="1:18" ht="12.75">
      <c r="A13" s="2">
        <v>4</v>
      </c>
      <c r="B13" s="55"/>
      <c r="C13" s="52"/>
      <c r="D13" s="52"/>
      <c r="E13" s="52"/>
      <c r="F13" s="52"/>
      <c r="G13" s="77"/>
      <c r="H13" s="90"/>
      <c r="I13" s="84"/>
      <c r="J13" s="130"/>
      <c r="L13" s="47"/>
      <c r="M13" s="48"/>
      <c r="N13" s="48"/>
      <c r="O13" s="48"/>
      <c r="P13" s="48"/>
      <c r="Q13" s="48"/>
      <c r="R13" s="49"/>
    </row>
    <row r="14" spans="1:18" ht="13.5" thickBot="1">
      <c r="A14" s="4">
        <v>5</v>
      </c>
      <c r="B14" s="65"/>
      <c r="C14" s="66"/>
      <c r="D14" s="66"/>
      <c r="E14" s="66"/>
      <c r="F14" s="66"/>
      <c r="G14" s="78"/>
      <c r="H14" s="91"/>
      <c r="I14" s="85"/>
      <c r="J14" s="130"/>
      <c r="L14" s="47"/>
      <c r="M14" s="48"/>
      <c r="N14" s="48"/>
      <c r="O14" s="48"/>
      <c r="P14" s="48"/>
      <c r="Q14" s="48"/>
      <c r="R14" s="49"/>
    </row>
    <row r="15" spans="1:18" ht="13.5" thickBot="1">
      <c r="A15" s="136"/>
      <c r="B15" s="137"/>
      <c r="C15" s="137"/>
      <c r="D15" s="137"/>
      <c r="E15" s="137"/>
      <c r="F15" s="137"/>
      <c r="G15" s="138"/>
      <c r="H15" s="74">
        <f>SUM(H10:H11)</f>
        <v>163833</v>
      </c>
      <c r="I15" s="74"/>
      <c r="J15" s="130"/>
      <c r="L15" s="47"/>
      <c r="M15" s="48"/>
      <c r="N15" s="48"/>
      <c r="O15" s="48"/>
      <c r="P15" s="48"/>
      <c r="Q15" s="48"/>
      <c r="R15" s="49"/>
    </row>
    <row r="16" spans="1:18" ht="13.5" thickBot="1">
      <c r="A16" s="131" t="s">
        <v>38</v>
      </c>
      <c r="B16" s="132"/>
      <c r="C16" s="132"/>
      <c r="D16" s="132"/>
      <c r="E16" s="132"/>
      <c r="F16" s="132"/>
      <c r="G16" s="132"/>
      <c r="H16" s="132"/>
      <c r="I16" s="133"/>
      <c r="J16" s="130"/>
      <c r="L16" s="47"/>
      <c r="M16" s="48"/>
      <c r="N16" s="48"/>
      <c r="O16" s="48"/>
      <c r="P16" s="48"/>
      <c r="Q16" s="48"/>
      <c r="R16" s="49"/>
    </row>
    <row r="17" spans="1:18" ht="13.5" thickBot="1">
      <c r="A17" s="63" t="s">
        <v>0</v>
      </c>
      <c r="B17" s="18" t="s">
        <v>3</v>
      </c>
      <c r="C17" s="18" t="s">
        <v>13</v>
      </c>
      <c r="D17" s="18" t="s">
        <v>18</v>
      </c>
      <c r="E17" s="18" t="s">
        <v>19</v>
      </c>
      <c r="F17" s="113" t="s">
        <v>20</v>
      </c>
      <c r="G17" s="171"/>
      <c r="H17" s="18" t="s">
        <v>36</v>
      </c>
      <c r="I17" s="18" t="s">
        <v>37</v>
      </c>
      <c r="J17" s="130"/>
      <c r="L17" s="47"/>
      <c r="M17" s="48"/>
      <c r="N17" s="48"/>
      <c r="O17" s="48"/>
      <c r="P17" s="48"/>
      <c r="Q17" s="48"/>
      <c r="R17" s="49"/>
    </row>
    <row r="18" spans="1:18" ht="12.75">
      <c r="A18" s="69">
        <v>1</v>
      </c>
      <c r="B18" s="48" t="s">
        <v>65</v>
      </c>
      <c r="C18" s="62" t="s">
        <v>61</v>
      </c>
      <c r="D18" s="62" t="s">
        <v>17</v>
      </c>
      <c r="E18" s="62">
        <v>7500</v>
      </c>
      <c r="F18" s="112">
        <v>0.97</v>
      </c>
      <c r="G18" s="110"/>
      <c r="H18" s="86">
        <v>7275</v>
      </c>
      <c r="I18" s="79"/>
      <c r="J18" s="130"/>
      <c r="L18" s="47"/>
      <c r="M18" s="48"/>
      <c r="N18" s="48"/>
      <c r="O18" s="48"/>
      <c r="P18" s="48"/>
      <c r="Q18" s="48"/>
      <c r="R18" s="49"/>
    </row>
    <row r="19" spans="1:18" ht="12.75">
      <c r="A19" s="2">
        <v>2</v>
      </c>
      <c r="B19" s="55"/>
      <c r="C19" s="60"/>
      <c r="D19" s="52"/>
      <c r="E19" s="52"/>
      <c r="F19" s="126"/>
      <c r="G19" s="141"/>
      <c r="H19" s="87">
        <f>E19*F19</f>
        <v>0</v>
      </c>
      <c r="I19" s="80"/>
      <c r="J19" s="130"/>
      <c r="L19" s="47"/>
      <c r="M19" s="48"/>
      <c r="N19" s="48"/>
      <c r="O19" s="48"/>
      <c r="P19" s="48"/>
      <c r="Q19" s="48"/>
      <c r="R19" s="49"/>
    </row>
    <row r="20" spans="1:18" ht="12.75">
      <c r="A20" s="2">
        <v>3</v>
      </c>
      <c r="B20" s="54"/>
      <c r="C20" s="52"/>
      <c r="D20" s="52"/>
      <c r="E20" s="52"/>
      <c r="F20" s="125"/>
      <c r="G20" s="126"/>
      <c r="H20" s="87">
        <f>E20*F20</f>
        <v>0</v>
      </c>
      <c r="I20" s="80"/>
      <c r="J20" s="130"/>
      <c r="L20" s="47"/>
      <c r="M20" s="48"/>
      <c r="N20" s="48"/>
      <c r="O20" s="48"/>
      <c r="P20" s="48"/>
      <c r="Q20" s="48"/>
      <c r="R20" s="49"/>
    </row>
    <row r="21" spans="1:18" ht="12.75">
      <c r="A21" s="2">
        <v>4</v>
      </c>
      <c r="B21" s="55"/>
      <c r="C21" s="52"/>
      <c r="D21" s="52"/>
      <c r="E21" s="52"/>
      <c r="F21" s="126"/>
      <c r="G21" s="141"/>
      <c r="H21" s="87"/>
      <c r="I21" s="80"/>
      <c r="J21" s="130"/>
      <c r="L21" s="47"/>
      <c r="M21" s="48"/>
      <c r="N21" s="48"/>
      <c r="O21" s="48"/>
      <c r="P21" s="48"/>
      <c r="Q21" s="48"/>
      <c r="R21" s="49"/>
    </row>
    <row r="22" spans="1:18" ht="12.75">
      <c r="A22" s="2">
        <v>5</v>
      </c>
      <c r="B22" s="55"/>
      <c r="C22" s="52"/>
      <c r="D22" s="52"/>
      <c r="E22" s="52"/>
      <c r="F22" s="126"/>
      <c r="G22" s="141"/>
      <c r="H22" s="87"/>
      <c r="I22" s="80"/>
      <c r="J22" s="130"/>
      <c r="L22" s="47"/>
      <c r="M22" s="48"/>
      <c r="N22" s="48"/>
      <c r="O22" s="48"/>
      <c r="P22" s="48"/>
      <c r="Q22" s="48"/>
      <c r="R22" s="49"/>
    </row>
    <row r="23" spans="1:18" ht="13.5" thickBot="1">
      <c r="A23" s="127"/>
      <c r="B23" s="128"/>
      <c r="C23" s="128"/>
      <c r="D23" s="128"/>
      <c r="E23" s="128"/>
      <c r="F23" s="128"/>
      <c r="G23" s="128"/>
      <c r="H23" s="88">
        <f>SUM(H18:H20)</f>
        <v>7275</v>
      </c>
      <c r="I23" s="82"/>
      <c r="J23" s="130"/>
      <c r="L23" s="47"/>
      <c r="M23" s="48"/>
      <c r="N23" s="48"/>
      <c r="O23" s="48"/>
      <c r="P23" s="48"/>
      <c r="Q23" s="48"/>
      <c r="R23" s="49"/>
    </row>
    <row r="24" spans="1:18" ht="13.5" thickBot="1">
      <c r="A24" s="131" t="s">
        <v>39</v>
      </c>
      <c r="B24" s="132"/>
      <c r="C24" s="132"/>
      <c r="D24" s="135"/>
      <c r="E24" s="132"/>
      <c r="F24" s="132"/>
      <c r="G24" s="132"/>
      <c r="H24" s="132"/>
      <c r="I24" s="133"/>
      <c r="J24" s="130"/>
      <c r="L24" s="47"/>
      <c r="M24" s="48"/>
      <c r="N24" s="48"/>
      <c r="O24" s="48"/>
      <c r="P24" s="48"/>
      <c r="Q24" s="48"/>
      <c r="R24" s="49"/>
    </row>
    <row r="25" spans="1:18" ht="13.5" thickBot="1">
      <c r="A25" s="18" t="s">
        <v>0</v>
      </c>
      <c r="B25" s="18" t="s">
        <v>3</v>
      </c>
      <c r="C25" s="18" t="s">
        <v>40</v>
      </c>
      <c r="D25" s="18" t="s">
        <v>41</v>
      </c>
      <c r="E25" s="18" t="s">
        <v>42</v>
      </c>
      <c r="F25" s="139" t="s">
        <v>19</v>
      </c>
      <c r="G25" s="140"/>
      <c r="H25" s="18" t="s">
        <v>36</v>
      </c>
      <c r="I25" s="18" t="s">
        <v>37</v>
      </c>
      <c r="J25" s="130"/>
      <c r="L25" s="47"/>
      <c r="M25" s="48"/>
      <c r="N25" s="48"/>
      <c r="O25" s="48"/>
      <c r="P25" s="48"/>
      <c r="Q25" s="48"/>
      <c r="R25" s="49"/>
    </row>
    <row r="26" spans="1:18" ht="12.75">
      <c r="A26" s="69">
        <v>1</v>
      </c>
      <c r="B26" s="67" t="s">
        <v>43</v>
      </c>
      <c r="C26" s="68">
        <v>1</v>
      </c>
      <c r="D26" s="68">
        <v>2</v>
      </c>
      <c r="E26" s="62">
        <v>6</v>
      </c>
      <c r="F26" s="123">
        <v>7</v>
      </c>
      <c r="G26" s="124"/>
      <c r="H26" s="86">
        <v>42</v>
      </c>
      <c r="I26" s="79"/>
      <c r="J26" s="130"/>
      <c r="L26" s="47"/>
      <c r="M26" s="48"/>
      <c r="N26" s="48"/>
      <c r="O26" s="48"/>
      <c r="P26" s="48"/>
      <c r="Q26" s="48"/>
      <c r="R26" s="49"/>
    </row>
    <row r="27" spans="1:18" ht="12.75">
      <c r="A27" s="2">
        <v>2</v>
      </c>
      <c r="B27" s="56" t="s">
        <v>44</v>
      </c>
      <c r="C27" s="3"/>
      <c r="D27" s="3"/>
      <c r="E27" s="3"/>
      <c r="F27" s="125" t="s">
        <v>45</v>
      </c>
      <c r="G27" s="126"/>
      <c r="H27" s="87"/>
      <c r="I27" s="80"/>
      <c r="J27" s="130"/>
      <c r="L27" s="47"/>
      <c r="M27" s="48"/>
      <c r="N27" s="48"/>
      <c r="O27" s="48"/>
      <c r="P27" s="48"/>
      <c r="Q27" s="48"/>
      <c r="R27" s="49"/>
    </row>
    <row r="28" spans="1:18" ht="13.5" thickBot="1">
      <c r="A28" s="127"/>
      <c r="B28" s="128"/>
      <c r="C28" s="128"/>
      <c r="D28" s="128"/>
      <c r="E28" s="128"/>
      <c r="F28" s="128"/>
      <c r="G28" s="128"/>
      <c r="H28" s="88">
        <f>SUM(H26:H27)</f>
        <v>42</v>
      </c>
      <c r="I28" s="81">
        <f>SUM(H28*J2)</f>
        <v>31.5</v>
      </c>
      <c r="J28" s="130"/>
      <c r="L28" s="47"/>
      <c r="M28" s="48"/>
      <c r="N28" s="48"/>
      <c r="O28" s="48"/>
      <c r="P28" s="48"/>
      <c r="Q28" s="48"/>
      <c r="R28" s="49"/>
    </row>
    <row r="29" spans="1:18" ht="13.5" thickBot="1">
      <c r="A29" s="117" t="s">
        <v>46</v>
      </c>
      <c r="B29" s="118"/>
      <c r="C29" s="118"/>
      <c r="D29" s="118"/>
      <c r="E29" s="118"/>
      <c r="F29" s="118"/>
      <c r="G29" s="119"/>
      <c r="H29" s="75">
        <f>H23+H15</f>
        <v>171108</v>
      </c>
      <c r="I29" s="75">
        <f>I31</f>
        <v>0</v>
      </c>
      <c r="J29" s="130"/>
      <c r="L29" s="47"/>
      <c r="M29" s="48"/>
      <c r="N29" s="48"/>
      <c r="O29" s="48"/>
      <c r="P29" s="48"/>
      <c r="Q29" s="48"/>
      <c r="R29" s="49"/>
    </row>
    <row r="30" spans="1:18" ht="13.5" thickBot="1">
      <c r="A30" s="117" t="s">
        <v>47</v>
      </c>
      <c r="B30" s="118"/>
      <c r="C30" s="118"/>
      <c r="D30" s="118"/>
      <c r="E30" s="118"/>
      <c r="F30" s="118"/>
      <c r="G30" s="119"/>
      <c r="H30" s="75">
        <v>20</v>
      </c>
      <c r="I30" s="75"/>
      <c r="J30" s="130"/>
      <c r="L30" s="47"/>
      <c r="M30" s="48"/>
      <c r="N30" s="48"/>
      <c r="O30" s="48"/>
      <c r="P30" s="48"/>
      <c r="Q30" s="48"/>
      <c r="R30" s="49"/>
    </row>
    <row r="31" spans="1:18" ht="15" customHeight="1" thickBot="1">
      <c r="A31" s="120" t="s">
        <v>66</v>
      </c>
      <c r="B31" s="121"/>
      <c r="C31" s="121"/>
      <c r="D31" s="121"/>
      <c r="E31" s="121"/>
      <c r="F31" s="121"/>
      <c r="G31" s="122"/>
      <c r="H31" s="75">
        <f>H29-H30</f>
        <v>171088</v>
      </c>
      <c r="I31" s="75">
        <f>I10+I18</f>
        <v>0</v>
      </c>
      <c r="J31" s="130"/>
      <c r="L31" s="47"/>
      <c r="M31" s="48"/>
      <c r="N31" s="48"/>
      <c r="O31" s="48"/>
      <c r="P31" s="48"/>
      <c r="Q31" s="48"/>
      <c r="R31" s="49"/>
    </row>
    <row r="32" spans="1:18" ht="15" customHeight="1" thickBot="1">
      <c r="A32" s="114"/>
      <c r="B32" s="115"/>
      <c r="C32" s="115"/>
      <c r="D32" s="115"/>
      <c r="E32" s="115"/>
      <c r="F32" s="115"/>
      <c r="G32" s="115"/>
      <c r="H32" s="115"/>
      <c r="I32" s="116"/>
      <c r="J32" s="134"/>
      <c r="L32" s="57"/>
      <c r="M32" s="58"/>
      <c r="N32" s="58"/>
      <c r="O32" s="58"/>
      <c r="P32" s="58"/>
      <c r="Q32" s="58"/>
      <c r="R32" s="59"/>
    </row>
    <row r="35" ht="12.75">
      <c r="B35" s="1" t="s">
        <v>62</v>
      </c>
    </row>
  </sheetData>
  <sheetProtection/>
  <mergeCells count="21">
    <mergeCell ref="F20:G20"/>
    <mergeCell ref="A23:G23"/>
    <mergeCell ref="F19:G19"/>
    <mergeCell ref="F21:G21"/>
    <mergeCell ref="F22:G22"/>
    <mergeCell ref="A3:C3"/>
    <mergeCell ref="F4:J7"/>
    <mergeCell ref="A7:E7"/>
    <mergeCell ref="A16:I16"/>
    <mergeCell ref="J8:J32"/>
    <mergeCell ref="A8:I8"/>
    <mergeCell ref="A24:I24"/>
    <mergeCell ref="A15:G15"/>
    <mergeCell ref="F25:G25"/>
    <mergeCell ref="A32:I32"/>
    <mergeCell ref="A30:G30"/>
    <mergeCell ref="A31:G31"/>
    <mergeCell ref="F26:G26"/>
    <mergeCell ref="F27:G27"/>
    <mergeCell ref="A28:G28"/>
    <mergeCell ref="A29:G29"/>
  </mergeCells>
  <dataValidations count="1">
    <dataValidation type="list" allowBlank="1" showInputMessage="1" showErrorMessage="1" sqref="B11">
      <formula1>INDIRECT("Таблица2")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Worksheet____14"/>
  <dimension ref="A1:AG8"/>
  <sheetViews>
    <sheetView tabSelected="1"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11" sqref="S11"/>
    </sheetView>
  </sheetViews>
  <sheetFormatPr defaultColWidth="9.00390625" defaultRowHeight="14.25"/>
  <cols>
    <col min="1" max="1" width="5.50390625" style="15" customWidth="1"/>
    <col min="2" max="2" width="8.625" style="92" customWidth="1"/>
    <col min="3" max="3" width="8.625" style="17" customWidth="1"/>
    <col min="4" max="4" width="19.25390625" style="15" customWidth="1"/>
    <col min="5" max="5" width="10.75390625" style="16" bestFit="1" customWidth="1"/>
    <col min="6" max="7" width="10.75390625" style="16" customWidth="1"/>
    <col min="8" max="8" width="11.375" style="16" customWidth="1"/>
    <col min="9" max="9" width="8.25390625" style="16" bestFit="1" customWidth="1"/>
    <col min="10" max="10" width="5.00390625" style="15" customWidth="1"/>
    <col min="11" max="11" width="4.875" style="15" customWidth="1"/>
    <col min="12" max="12" width="3.375" style="15" customWidth="1"/>
    <col min="13" max="13" width="4.875" style="15" bestFit="1" customWidth="1"/>
    <col min="14" max="14" width="7.50390625" style="15" bestFit="1" customWidth="1"/>
    <col min="15" max="15" width="11.125" style="15" bestFit="1" customWidth="1"/>
    <col min="16" max="16" width="11.125" style="15" customWidth="1"/>
    <col min="17" max="17" width="3.875" style="17" bestFit="1" customWidth="1"/>
    <col min="18" max="18" width="6.75390625" style="17" bestFit="1" customWidth="1"/>
    <col min="19" max="19" width="9.625" style="9" bestFit="1" customWidth="1"/>
    <col min="20" max="20" width="11.125" style="17" bestFit="1" customWidth="1"/>
    <col min="21" max="21" width="12.625" style="15" customWidth="1"/>
    <col min="22" max="22" width="7.25390625" style="15" bestFit="1" customWidth="1"/>
    <col min="23" max="23" width="7.625" style="15" customWidth="1"/>
    <col min="24" max="24" width="10.875" style="17" bestFit="1" customWidth="1"/>
    <col min="25" max="25" width="10.00390625" style="17" customWidth="1"/>
    <col min="26" max="26" width="6.875" style="17" customWidth="1"/>
    <col min="27" max="27" width="11.50390625" style="15" bestFit="1" customWidth="1"/>
    <col min="28" max="28" width="11.00390625" style="15" customWidth="1"/>
    <col min="29" max="30" width="11.125" style="15" customWidth="1"/>
    <col min="31" max="31" width="11.25390625" style="15" customWidth="1"/>
    <col min="32" max="32" width="0.12890625" style="15" customWidth="1"/>
    <col min="33" max="33" width="10.875" style="15" customWidth="1"/>
    <col min="34" max="16384" width="9.00390625" style="15" customWidth="1"/>
  </cols>
  <sheetData>
    <row r="1" spans="1:33" s="20" customFormat="1" ht="14.25" customHeight="1" thickBot="1">
      <c r="A1" s="156" t="s">
        <v>53</v>
      </c>
      <c r="B1" s="148" t="s">
        <v>67</v>
      </c>
      <c r="C1" s="156" t="s">
        <v>0</v>
      </c>
      <c r="D1" s="156" t="s">
        <v>5</v>
      </c>
      <c r="E1" s="168" t="s">
        <v>57</v>
      </c>
      <c r="F1" s="169"/>
      <c r="G1" s="170"/>
      <c r="H1" s="165" t="s">
        <v>6</v>
      </c>
      <c r="I1" s="166"/>
      <c r="J1" s="166"/>
      <c r="K1" s="166"/>
      <c r="L1" s="166"/>
      <c r="M1" s="166"/>
      <c r="N1" s="166"/>
      <c r="O1" s="167"/>
      <c r="P1" s="165" t="s">
        <v>7</v>
      </c>
      <c r="Q1" s="166"/>
      <c r="R1" s="166"/>
      <c r="S1" s="166"/>
      <c r="T1" s="166"/>
      <c r="U1" s="167"/>
      <c r="V1" s="29" t="s">
        <v>8</v>
      </c>
      <c r="W1" s="29" t="s">
        <v>9</v>
      </c>
      <c r="X1" s="159" t="s">
        <v>10</v>
      </c>
      <c r="Y1" s="160"/>
      <c r="Z1" s="161"/>
      <c r="AA1" s="162" t="s">
        <v>11</v>
      </c>
      <c r="AB1" s="163"/>
      <c r="AC1" s="164"/>
      <c r="AD1" s="142" t="s">
        <v>12</v>
      </c>
      <c r="AE1" s="143"/>
      <c r="AF1" s="144"/>
      <c r="AG1" s="21">
        <v>6800</v>
      </c>
    </row>
    <row r="2" spans="1:33" s="20" customFormat="1" ht="15" customHeight="1" thickBot="1">
      <c r="A2" s="157"/>
      <c r="B2" s="149"/>
      <c r="C2" s="157"/>
      <c r="D2" s="158"/>
      <c r="E2" s="104" t="s">
        <v>31</v>
      </c>
      <c r="F2" s="104" t="s">
        <v>68</v>
      </c>
      <c r="G2" s="104" t="s">
        <v>32</v>
      </c>
      <c r="H2" s="103" t="s">
        <v>3</v>
      </c>
      <c r="I2" s="25" t="s">
        <v>13</v>
      </c>
      <c r="J2" s="26" t="s">
        <v>14</v>
      </c>
      <c r="K2" s="26" t="s">
        <v>15</v>
      </c>
      <c r="L2" s="26" t="s">
        <v>16</v>
      </c>
      <c r="M2" s="26" t="s">
        <v>17</v>
      </c>
      <c r="N2" s="26" t="s">
        <v>55</v>
      </c>
      <c r="O2" s="26" t="s">
        <v>52</v>
      </c>
      <c r="P2" s="26" t="s">
        <v>3</v>
      </c>
      <c r="Q2" s="26" t="s">
        <v>13</v>
      </c>
      <c r="R2" s="26" t="s">
        <v>18</v>
      </c>
      <c r="S2" s="27" t="s">
        <v>19</v>
      </c>
      <c r="T2" s="28" t="s">
        <v>56</v>
      </c>
      <c r="U2" s="30" t="s">
        <v>52</v>
      </c>
      <c r="V2" s="18" t="s">
        <v>52</v>
      </c>
      <c r="W2" s="18" t="s">
        <v>52</v>
      </c>
      <c r="X2" s="18" t="s">
        <v>50</v>
      </c>
      <c r="Y2" s="18" t="s">
        <v>51</v>
      </c>
      <c r="Z2" s="18" t="s">
        <v>1</v>
      </c>
      <c r="AA2" s="18" t="s">
        <v>48</v>
      </c>
      <c r="AB2" s="18" t="s">
        <v>51</v>
      </c>
      <c r="AC2" s="18" t="s">
        <v>1</v>
      </c>
      <c r="AD2" s="25" t="s">
        <v>48</v>
      </c>
      <c r="AE2" s="26" t="s">
        <v>49</v>
      </c>
      <c r="AF2" s="31" t="s">
        <v>1</v>
      </c>
      <c r="AG2" s="22"/>
    </row>
    <row r="3" spans="1:33" s="20" customFormat="1" ht="15" customHeight="1" thickBot="1">
      <c r="A3" s="145" t="s">
        <v>59</v>
      </c>
      <c r="B3" s="94"/>
      <c r="C3" s="13"/>
      <c r="D3" s="71"/>
      <c r="E3" s="99"/>
      <c r="F3" s="99"/>
      <c r="G3" s="64"/>
      <c r="H3" s="61"/>
      <c r="I3" s="100"/>
      <c r="J3" s="100"/>
      <c r="K3" s="100"/>
      <c r="L3" s="100"/>
      <c r="M3" s="101"/>
      <c r="N3" s="14"/>
      <c r="O3" s="5"/>
      <c r="P3" s="48"/>
      <c r="Q3" s="106"/>
      <c r="R3" s="106"/>
      <c r="S3" s="106"/>
      <c r="T3" s="109"/>
      <c r="U3" s="110"/>
      <c r="V3" s="7"/>
      <c r="W3" s="32"/>
      <c r="X3" s="34">
        <f>SUM(O3+U3+V3+W3)</f>
        <v>0</v>
      </c>
      <c r="Y3" s="35">
        <f>SUM(X3*0.75)</f>
        <v>0</v>
      </c>
      <c r="Z3" s="36">
        <f>SUM(Y3)/6700</f>
        <v>0</v>
      </c>
      <c r="AA3" s="33"/>
      <c r="AB3" s="19"/>
      <c r="AC3" s="19"/>
      <c r="AD3" s="10">
        <f>X3-((AC3*AG1+AB3)/0.75+AA3)</f>
        <v>0</v>
      </c>
      <c r="AE3" s="19">
        <f>SUM(AD3*0.75)</f>
        <v>0</v>
      </c>
      <c r="AF3" s="111"/>
      <c r="AG3" s="22"/>
    </row>
    <row r="4" spans="1:33" ht="12" customHeight="1" thickBot="1">
      <c r="A4" s="146"/>
      <c r="B4" s="94"/>
      <c r="C4" s="13"/>
      <c r="D4" s="71"/>
      <c r="E4" s="108"/>
      <c r="F4" s="108"/>
      <c r="G4" s="64"/>
      <c r="H4" s="54"/>
      <c r="I4" s="106"/>
      <c r="J4" s="106"/>
      <c r="K4" s="106"/>
      <c r="L4" s="106"/>
      <c r="M4" s="107"/>
      <c r="N4" s="14"/>
      <c r="O4" s="5"/>
      <c r="P4" s="48"/>
      <c r="Q4" s="106"/>
      <c r="R4" s="106"/>
      <c r="S4" s="106"/>
      <c r="T4" s="109"/>
      <c r="U4" s="110"/>
      <c r="V4" s="7"/>
      <c r="W4" s="32"/>
      <c r="X4" s="34">
        <f>SUM(O4+U4+V4+W4)</f>
        <v>0</v>
      </c>
      <c r="Y4" s="35">
        <f>SUM(X4*0.75)</f>
        <v>0</v>
      </c>
      <c r="Z4" s="36">
        <f>SUM(Y4)/6700</f>
        <v>0</v>
      </c>
      <c r="AA4" s="33"/>
      <c r="AB4" s="19"/>
      <c r="AC4" s="19"/>
      <c r="AD4" s="10">
        <f>X4-((AC4*AG2+AB4)/0.75+AA4)</f>
        <v>0</v>
      </c>
      <c r="AE4" s="19">
        <f>SUM(AD4*0.75)</f>
        <v>0</v>
      </c>
      <c r="AF4" s="8">
        <f>SUM(AE3/AG1)</f>
        <v>0</v>
      </c>
      <c r="AG4" s="23"/>
    </row>
    <row r="5" spans="1:33" ht="14.25" customHeight="1" thickBot="1">
      <c r="A5" s="147"/>
      <c r="B5" s="93"/>
      <c r="C5" s="120" t="s">
        <v>2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2"/>
      <c r="O5" s="38">
        <f>SUM(O3:O3)</f>
        <v>0</v>
      </c>
      <c r="P5" s="105"/>
      <c r="Q5" s="150"/>
      <c r="R5" s="151"/>
      <c r="S5" s="151"/>
      <c r="T5" s="152"/>
      <c r="U5" s="37">
        <f>SUM(U3:U3)</f>
        <v>0</v>
      </c>
      <c r="V5" s="153"/>
      <c r="W5" s="154"/>
      <c r="X5" s="154"/>
      <c r="Y5" s="154"/>
      <c r="Z5" s="155"/>
      <c r="AA5" s="11">
        <f>SUM(AA3:AA3)</f>
        <v>0</v>
      </c>
      <c r="AB5" s="11">
        <f>SUM(AB3:AB3)</f>
        <v>0</v>
      </c>
      <c r="AC5" s="11">
        <f>SUM(AC3:AC3)</f>
        <v>0</v>
      </c>
      <c r="AD5" s="12">
        <f>SUM(AD3:AD4)</f>
        <v>0</v>
      </c>
      <c r="AE5" s="6">
        <f>SUM(AD5*0.75)</f>
        <v>0</v>
      </c>
      <c r="AF5" s="24"/>
      <c r="AG5" s="23"/>
    </row>
    <row r="6" ht="12"/>
    <row r="7" ht="12"/>
    <row r="8" ht="12">
      <c r="C8" s="95"/>
    </row>
  </sheetData>
  <sheetProtection/>
  <autoFilter ref="D1:D5"/>
  <mergeCells count="14">
    <mergeCell ref="AA1:AC1"/>
    <mergeCell ref="H1:O1"/>
    <mergeCell ref="E1:G1"/>
    <mergeCell ref="P1:U1"/>
    <mergeCell ref="AD1:AF1"/>
    <mergeCell ref="A3:A5"/>
    <mergeCell ref="B1:B2"/>
    <mergeCell ref="C5:N5"/>
    <mergeCell ref="Q5:T5"/>
    <mergeCell ref="V5:Z5"/>
    <mergeCell ref="A1:A2"/>
    <mergeCell ref="C1:C2"/>
    <mergeCell ref="D1:D2"/>
    <mergeCell ref="X1:Z1"/>
  </mergeCells>
  <dataValidations count="1">
    <dataValidation type="list" allowBlank="1" showInputMessage="1" showErrorMessage="1" sqref="H4">
      <formula1>INDIRECT("Таблица2")</formula1>
    </dataValidation>
  </dataValidations>
  <printOptions/>
  <pageMargins left="0.7" right="0.7" top="0.75" bottom="0.75" header="0.3" footer="0.3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The_Prist</dc:creator>
  <cp:keywords/>
  <dc:description/>
  <cp:lastModifiedBy>Anton</cp:lastModifiedBy>
  <cp:lastPrinted>2016-12-04T08:29:54Z</cp:lastPrinted>
  <dcterms:created xsi:type="dcterms:W3CDTF">2011-10-22T10:14:23Z</dcterms:created>
  <dcterms:modified xsi:type="dcterms:W3CDTF">2016-12-05T22:55:42Z</dcterms:modified>
  <cp:category/>
  <cp:version/>
  <cp:contentType/>
  <cp:contentStatus/>
</cp:coreProperties>
</file>