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  <c r="A7" i="1"/>
  <c r="A6" i="1"/>
  <c r="A5" i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5" i="1"/>
  <c r="H5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6" i="1"/>
  <c r="G6" i="1" s="1"/>
  <c r="E7" i="1"/>
  <c r="G7" i="1" s="1"/>
  <c r="E8" i="1"/>
  <c r="G8" i="1" s="1"/>
  <c r="E5" i="1"/>
  <c r="G5" i="1" s="1"/>
</calcChain>
</file>

<file path=xl/comments1.xml><?xml version="1.0" encoding="utf-8"?>
<comments xmlns="http://schemas.openxmlformats.org/spreadsheetml/2006/main">
  <authors>
    <author>Борзенко Денис Андреевич</author>
  </authors>
  <commentList>
    <comment ref="B5" authorId="0">
      <text>
        <r>
          <rPr>
            <sz val="9"/>
            <color indexed="81"/>
            <rFont val="Tahoma"/>
            <family val="2"/>
            <charset val="204"/>
          </rPr>
          <t xml:space="preserve">
Выбрать из списка материал</t>
        </r>
      </text>
    </comment>
    <comment ref="D5" authorId="0">
      <text>
        <r>
          <rPr>
            <sz val="9"/>
            <color indexed="81"/>
            <rFont val="Tahoma"/>
            <family val="2"/>
            <charset val="204"/>
          </rPr>
          <t>написать толщину слоя</t>
        </r>
      </text>
    </comment>
    <comment ref="E5" authorId="0">
      <text>
        <r>
          <rPr>
            <sz val="9"/>
            <color indexed="81"/>
            <rFont val="Tahoma"/>
            <family val="2"/>
            <charset val="204"/>
          </rPr>
          <t xml:space="preserve">
Подскажи пожалуйста как решить проблему. Выбор данных происходит не корректно. "Листы гипсовые" соответствует 0,34 и 0,36, а выбирается 0,27
Тоже самое и для других ячеек. 
Почему так происходит? В чем ошибка?</t>
        </r>
      </text>
    </comment>
  </commentList>
</comments>
</file>

<file path=xl/sharedStrings.xml><?xml version="1.0" encoding="utf-8"?>
<sst xmlns="http://schemas.openxmlformats.org/spreadsheetml/2006/main" count="68" uniqueCount="60">
  <si>
    <t>№№ п.п.</t>
  </si>
  <si>
    <t>Наименование слоя</t>
  </si>
  <si>
    <t>Толщина, мм</t>
  </si>
  <si>
    <r>
      <t xml:space="preserve">Теплопроводность материала для условий эксплуатации </t>
    </r>
    <r>
      <rPr>
        <sz val="11"/>
        <color theme="1"/>
        <rFont val="Calibri"/>
        <family val="2"/>
        <charset val="204"/>
      </rPr>
      <t>λ, Вт/м°</t>
    </r>
    <r>
      <rPr>
        <sz val="11"/>
        <color theme="1"/>
        <rFont val="Calibri"/>
        <family val="2"/>
        <charset val="204"/>
        <scheme val="minor"/>
      </rPr>
      <t>С</t>
    </r>
  </si>
  <si>
    <t>А</t>
  </si>
  <si>
    <t>Б</t>
  </si>
  <si>
    <t>Картон строительный многослойный</t>
  </si>
  <si>
    <t>Параизоляционная пленка</t>
  </si>
  <si>
    <t>PIR-плита PirroMembrane</t>
  </si>
  <si>
    <t>ПВХ мембрана</t>
  </si>
  <si>
    <t>Название материала</t>
  </si>
  <si>
    <t>CARBON PROF</t>
  </si>
  <si>
    <t>PIR-плита PirroBitum</t>
  </si>
  <si>
    <t>PIR-плита PirroInterior</t>
  </si>
  <si>
    <t>PIR-плита PirroStucco</t>
  </si>
  <si>
    <t>PIR-плита PirroUniversal</t>
  </si>
  <si>
    <t>Бетон на гравии или щебне из природного камня</t>
  </si>
  <si>
    <t xml:space="preserve">Битумы нефтяные строительные и кровельные </t>
  </si>
  <si>
    <t>Гравий керамзитовый</t>
  </si>
  <si>
    <t>Дуб вдоль волокон</t>
  </si>
  <si>
    <t>Дуб поперек волокон (ГОСТ 9462, ГОСТ 2695)</t>
  </si>
  <si>
    <t>Железобетон (ГОСТ 26633)</t>
  </si>
  <si>
    <t>ИЗОВЕНТ</t>
  </si>
  <si>
    <t>ИЗОЛАЙТ</t>
  </si>
  <si>
    <t>ИЗОРУФ</t>
  </si>
  <si>
    <t>ИЗОРУФ В</t>
  </si>
  <si>
    <t>ИЗОРУФ Н</t>
  </si>
  <si>
    <t>Картон облицовочный (ГОСТ 8740)</t>
  </si>
  <si>
    <t>Керамического пустотного плотностью 1000 кг/м3 (брутто) (ГОСТ 530) на цементно-песчаном растворе</t>
  </si>
  <si>
    <t>Керамического пустотного плотностью 1300 кг/м3 (брутто) (ГОСТ 530) на цементно-песчаном растворе</t>
  </si>
  <si>
    <t>Керамического пустотного плотностью 1400 кг/м3 (брутто) (ГОСТ 530) на цементно-песчаном растворе</t>
  </si>
  <si>
    <t>ЛАЙТ БАТТС</t>
  </si>
  <si>
    <t>Листы асбестоцементные плоские (ГОСТ 18124)</t>
  </si>
  <si>
    <t xml:space="preserve">Листы гипсовые </t>
  </si>
  <si>
    <t>Пеноплекс XPS</t>
  </si>
  <si>
    <t>Пенополистирол</t>
  </si>
  <si>
    <t>Пеностекло или газостекло</t>
  </si>
  <si>
    <t>Песок для строительных работ (ГОСТ 8736)</t>
  </si>
  <si>
    <t>Полистиролбетон</t>
  </si>
  <si>
    <t>Профилированный настил</t>
  </si>
  <si>
    <t>Раствор известково-песчаный</t>
  </si>
  <si>
    <t>Раствор сложный (песок, известь, цемент)</t>
  </si>
  <si>
    <t>Раствор цементно-песчаный</t>
  </si>
  <si>
    <t>РУФ БАТТС В ОПТИМА</t>
  </si>
  <si>
    <t>РУФ БАТТС В ЭКСТРА</t>
  </si>
  <si>
    <t>РУФ БАТТС Н ОПТИМА</t>
  </si>
  <si>
    <t>РУФ БАТТС Н ЭКСТРА</t>
  </si>
  <si>
    <t>Силикатного одиннадцати пустотного (ГОСТ 379) на цементно-песчаном растворе</t>
  </si>
  <si>
    <t>Силикатного четырнадцатипустотного (ГОСТ 379) на цементно-песчаном растворе</t>
  </si>
  <si>
    <t>Сосна и ель вдоль волокон</t>
  </si>
  <si>
    <t>Сосна и ель поперек волокон (ГОСТ 8486, ГОСТ 9463)</t>
  </si>
  <si>
    <t>ТЕХНОЛАЙТ ЭКСТРА/ОПТИМА</t>
  </si>
  <si>
    <t>ТЕХНОПЛЕКС</t>
  </si>
  <si>
    <t>ТЕХНОРУФ В60</t>
  </si>
  <si>
    <t>ТЕХНОРУФ Н30</t>
  </si>
  <si>
    <t>ТЕХНОРУФ Н30 ВЕНТ</t>
  </si>
  <si>
    <t>Уклоно-ий слой керамзит</t>
  </si>
  <si>
    <t>Фанера клееная (ГОСТ 8673)</t>
  </si>
  <si>
    <t>Щебень и песок из перилита вспученного</t>
  </si>
  <si>
    <r>
      <t>Сопротивление слоя R, м2</t>
    </r>
    <r>
      <rPr>
        <sz val="11"/>
        <color theme="1"/>
        <rFont val="Calibri"/>
        <family val="2"/>
        <charset val="204"/>
      </rPr>
      <t>°С/Вт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</si>
</sst>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5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6" fillId="0" borderId="0" xfId="21" applyFont="1" applyFill="1"/>
    <xf numFmtId="0" fontId="5" fillId="0" borderId="0" xfId="21" applyFont="1" applyFill="1" applyBorder="1" applyAlignment="1">
      <alignment horizontal="center" vertical="center" wrapText="1"/>
    </xf>
    <xf numFmtId="0" fontId="6" fillId="0" borderId="0" xfId="21" applyFont="1" applyFill="1" applyBorder="1"/>
    <xf numFmtId="0" fontId="5" fillId="0" borderId="0" xfId="21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5" fillId="0" borderId="0" xfId="21" applyFont="1" applyFill="1" applyBorder="1" applyAlignment="1">
      <alignment horizontal="left" vertical="center" wrapText="1"/>
    </xf>
    <xf numFmtId="0" fontId="6" fillId="0" borderId="0" xfId="21" applyFont="1" applyFill="1" applyBorder="1" applyAlignment="1">
      <alignment horizontal="left"/>
    </xf>
    <xf numFmtId="0" fontId="5" fillId="0" borderId="0" xfId="21" applyFont="1" applyBorder="1" applyAlignment="1">
      <alignment horizontal="left" vertical="center" wrapText="1"/>
    </xf>
    <xf numFmtId="0" fontId="6" fillId="0" borderId="0" xfId="21" applyFont="1" applyFill="1" applyBorder="1" applyAlignment="1">
      <alignment horizontal="left" vertical="top" wrapText="1"/>
    </xf>
    <xf numFmtId="0" fontId="6" fillId="0" borderId="0" xfId="21" applyFont="1" applyBorder="1" applyAlignment="1">
      <alignment horizontal="left" vertical="top" wrapText="1"/>
    </xf>
    <xf numFmtId="0" fontId="6" fillId="0" borderId="0" xfId="2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1" fillId="0" borderId="0" xfId="21" applyFont="1" applyBorder="1" applyAlignment="1">
      <alignment horizontal="left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5" xfId="0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2">
    <cellStyle name="Гиперссылка 2" xfId="4"/>
    <cellStyle name="Обычный" xfId="0" builtinId="0"/>
    <cellStyle name="Обычный 10" xfId="2"/>
    <cellStyle name="Обычный 2" xfId="1"/>
    <cellStyle name="Обычный 3" xfId="3"/>
    <cellStyle name="Обычный 3 2" xfId="9"/>
    <cellStyle name="Обычный 3 2 2" xfId="18"/>
    <cellStyle name="Обычный 3 3" xfId="14"/>
    <cellStyle name="Обычный 4" xfId="5"/>
    <cellStyle name="Обычный 4 2" xfId="10"/>
    <cellStyle name="Обычный 4 2 2" xfId="19"/>
    <cellStyle name="Обычный 4 3" xfId="8"/>
    <cellStyle name="Обычный 4 4" xfId="15"/>
    <cellStyle name="Обычный 5" xfId="6"/>
    <cellStyle name="Обычный 5 2" xfId="11"/>
    <cellStyle name="Обычный 5 2 2" xfId="20"/>
    <cellStyle name="Обычный 5 3" xfId="16"/>
    <cellStyle name="Обычный 6" xfId="7"/>
    <cellStyle name="Обычный 6 2" xfId="17"/>
    <cellStyle name="Обычный 7" xfId="13"/>
    <cellStyle name="Обычный 8" xfId="12"/>
    <cellStyle name="Обычный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26" sqref="C26"/>
    </sheetView>
  </sheetViews>
  <sheetFormatPr defaultRowHeight="15" x14ac:dyDescent="0.25"/>
  <cols>
    <col min="3" max="3" width="63.5703125" customWidth="1"/>
    <col min="4" max="4" width="12.28515625" customWidth="1"/>
    <col min="5" max="5" width="14" customWidth="1"/>
    <col min="6" max="6" width="15.42578125" customWidth="1"/>
  </cols>
  <sheetData>
    <row r="1" spans="1:8" ht="15" customHeight="1" x14ac:dyDescent="0.25">
      <c r="A1" s="1" t="s">
        <v>0</v>
      </c>
      <c r="B1" s="3" t="s">
        <v>1</v>
      </c>
      <c r="C1" s="4"/>
      <c r="D1" s="1" t="s">
        <v>2</v>
      </c>
      <c r="E1" s="9" t="s">
        <v>3</v>
      </c>
      <c r="F1" s="10"/>
      <c r="G1" s="3" t="s">
        <v>59</v>
      </c>
      <c r="H1" s="39"/>
    </row>
    <row r="2" spans="1:8" x14ac:dyDescent="0.25">
      <c r="A2" s="2"/>
      <c r="B2" s="5"/>
      <c r="C2" s="6"/>
      <c r="D2" s="2"/>
      <c r="E2" s="11"/>
      <c r="F2" s="12"/>
      <c r="G2" s="5"/>
      <c r="H2" s="17"/>
    </row>
    <row r="3" spans="1:8" ht="15.75" thickBot="1" x14ac:dyDescent="0.3">
      <c r="A3" s="2"/>
      <c r="B3" s="5"/>
      <c r="C3" s="6"/>
      <c r="D3" s="2"/>
      <c r="E3" s="13"/>
      <c r="F3" s="14"/>
      <c r="G3" s="18"/>
      <c r="H3" s="19"/>
    </row>
    <row r="4" spans="1:8" ht="15.75" thickBot="1" x14ac:dyDescent="0.3">
      <c r="A4" s="2"/>
      <c r="B4" s="5"/>
      <c r="C4" s="6"/>
      <c r="D4" s="2"/>
      <c r="E4" s="43" t="s">
        <v>4</v>
      </c>
      <c r="F4" s="41" t="s">
        <v>5</v>
      </c>
      <c r="G4" s="40" t="s">
        <v>4</v>
      </c>
      <c r="H4" s="42" t="s">
        <v>5</v>
      </c>
    </row>
    <row r="5" spans="1:8" x14ac:dyDescent="0.25">
      <c r="A5" s="57">
        <f>IF(B5="","",1)</f>
        <v>1</v>
      </c>
      <c r="B5" s="15" t="s">
        <v>33</v>
      </c>
      <c r="C5" s="15"/>
      <c r="D5" s="44">
        <v>10</v>
      </c>
      <c r="E5" s="48">
        <f>IF(B5="","",INDEX(Лист2!$B$3:$B$10,MATCH(B5,Лист2!$A$3:$A$10)))</f>
        <v>0.27</v>
      </c>
      <c r="F5" s="48">
        <f>IF(B5="","",INDEX(Лист2!$C$3:$C$10,MATCH(B5,Лист2!$A$3:$A$10)))</f>
        <v>0.27</v>
      </c>
      <c r="G5" s="49">
        <f>IF(B5="","",D5/(E5*1000))</f>
        <v>3.7037037037037035E-2</v>
      </c>
      <c r="H5" s="50">
        <f>IF(B5="","",D5/(F5*1000))</f>
        <v>3.7037037037037035E-2</v>
      </c>
    </row>
    <row r="6" spans="1:8" x14ac:dyDescent="0.25">
      <c r="A6" s="58">
        <f>IF(B6="","",2)</f>
        <v>2</v>
      </c>
      <c r="B6" s="16" t="s">
        <v>28</v>
      </c>
      <c r="C6" s="16"/>
      <c r="D6" s="45">
        <v>20</v>
      </c>
      <c r="E6" s="51">
        <f>IF(B6="","",INDEX(Лист2!$B$3:$B$10,MATCH(B6,Лист2!$A$3:$A$10)))</f>
        <v>0.27</v>
      </c>
      <c r="F6" s="51">
        <f>IF(B6="","",INDEX(Лист2!$C$3:$C$10,MATCH(B6,Лист2!$A$3:$A$10)))</f>
        <v>0.27</v>
      </c>
      <c r="G6" s="52">
        <f t="shared" ref="G6:G15" si="0">IF(B6="","",D6/(E6*1000))</f>
        <v>7.407407407407407E-2</v>
      </c>
      <c r="H6" s="53">
        <f t="shared" ref="H6:H15" si="1">IF(B6="","",D6/(F6*1000))</f>
        <v>7.407407407407407E-2</v>
      </c>
    </row>
    <row r="7" spans="1:8" x14ac:dyDescent="0.25">
      <c r="A7" s="58">
        <f>IF(B7="","",3)</f>
        <v>3</v>
      </c>
      <c r="B7" s="7" t="s">
        <v>55</v>
      </c>
      <c r="C7" s="7"/>
      <c r="D7" s="45">
        <v>100</v>
      </c>
      <c r="E7" s="51">
        <f>IF(B7="","",INDEX(Лист2!$B$3:$B$10,MATCH(B7,Лист2!$A$3:$A$10)))</f>
        <v>0.27</v>
      </c>
      <c r="F7" s="51">
        <f>IF(B7="","",INDEX(Лист2!$C$3:$C$10,MATCH(B7,Лист2!$A$3:$A$10)))</f>
        <v>0.27</v>
      </c>
      <c r="G7" s="52">
        <f t="shared" si="0"/>
        <v>0.37037037037037035</v>
      </c>
      <c r="H7" s="53">
        <f t="shared" si="1"/>
        <v>0.37037037037037035</v>
      </c>
    </row>
    <row r="8" spans="1:8" x14ac:dyDescent="0.25">
      <c r="A8" s="58">
        <f>IF(B8="","",4)</f>
        <v>4</v>
      </c>
      <c r="B8" s="7" t="s">
        <v>12</v>
      </c>
      <c r="C8" s="7"/>
      <c r="D8" s="45">
        <v>1</v>
      </c>
      <c r="E8" s="51">
        <f>IF(B8="","",INDEX(Лист2!$B$3:$B$10,MATCH(B8,Лист2!$A$3:$A$10)))</f>
        <v>2.4E-2</v>
      </c>
      <c r="F8" s="51">
        <f>IF(B8="","",INDEX(Лист2!$C$3:$C$10,MATCH(B8,Лист2!$A$3:$A$10)))</f>
        <v>2.5000000000000001E-2</v>
      </c>
      <c r="G8" s="52">
        <f t="shared" si="0"/>
        <v>4.1666666666666664E-2</v>
      </c>
      <c r="H8" s="53">
        <f t="shared" si="1"/>
        <v>0.04</v>
      </c>
    </row>
    <row r="9" spans="1:8" x14ac:dyDescent="0.25">
      <c r="A9" s="58" t="str">
        <f>IF(B9="","",5)</f>
        <v/>
      </c>
      <c r="B9" s="7"/>
      <c r="C9" s="7"/>
      <c r="D9" s="45"/>
      <c r="E9" s="51" t="str">
        <f>IF(B9="","",INDEX(Лист2!$B$3:$B$10,MATCH(B9,Лист2!$A$3:$A$10)))</f>
        <v/>
      </c>
      <c r="F9" s="51" t="str">
        <f>IF(B9="","",INDEX(Лист2!$C$3:$C$10,MATCH(B9,Лист2!$A$3:$A$10)))</f>
        <v/>
      </c>
      <c r="G9" s="52" t="str">
        <f t="shared" si="0"/>
        <v/>
      </c>
      <c r="H9" s="53" t="str">
        <f t="shared" si="1"/>
        <v/>
      </c>
    </row>
    <row r="10" spans="1:8" x14ac:dyDescent="0.25">
      <c r="A10" s="58" t="str">
        <f>IF(B10="","",6)</f>
        <v/>
      </c>
      <c r="B10" s="7"/>
      <c r="C10" s="7"/>
      <c r="D10" s="45"/>
      <c r="E10" s="51" t="str">
        <f>IF(B10="","",INDEX(Лист2!$B$3:$B$10,MATCH(B10,Лист2!$A$3:$A$10)))</f>
        <v/>
      </c>
      <c r="F10" s="51" t="str">
        <f>IF(B10="","",INDEX(Лист2!$C$3:$C$10,MATCH(B10,Лист2!$A$3:$A$10)))</f>
        <v/>
      </c>
      <c r="G10" s="52" t="str">
        <f t="shared" si="0"/>
        <v/>
      </c>
      <c r="H10" s="53" t="str">
        <f t="shared" si="1"/>
        <v/>
      </c>
    </row>
    <row r="11" spans="1:8" x14ac:dyDescent="0.25">
      <c r="A11" s="58" t="str">
        <f>IF(B11="","",7)</f>
        <v/>
      </c>
      <c r="B11" s="7"/>
      <c r="C11" s="7"/>
      <c r="D11" s="45"/>
      <c r="E11" s="51" t="str">
        <f>IF(B11="","",INDEX(Лист2!$B$3:$B$10,MATCH(B11,Лист2!$A$3:$A$10)))</f>
        <v/>
      </c>
      <c r="F11" s="51" t="str">
        <f>IF(B11="","",INDEX(Лист2!$C$3:$C$10,MATCH(B11,Лист2!$A$3:$A$10)))</f>
        <v/>
      </c>
      <c r="G11" s="52" t="str">
        <f t="shared" si="0"/>
        <v/>
      </c>
      <c r="H11" s="53" t="str">
        <f t="shared" si="1"/>
        <v/>
      </c>
    </row>
    <row r="12" spans="1:8" x14ac:dyDescent="0.25">
      <c r="A12" s="58" t="str">
        <f>IF(B12="","",8)</f>
        <v/>
      </c>
      <c r="B12" s="7"/>
      <c r="C12" s="7"/>
      <c r="D12" s="45"/>
      <c r="E12" s="51" t="str">
        <f>IF(B12="","",INDEX(Лист2!$B$3:$B$10,MATCH(B12,Лист2!$A$3:$A$10)))</f>
        <v/>
      </c>
      <c r="F12" s="51" t="str">
        <f>IF(B12="","",INDEX(Лист2!$C$3:$C$10,MATCH(B12,Лист2!$A$3:$A$10)))</f>
        <v/>
      </c>
      <c r="G12" s="52" t="str">
        <f t="shared" si="0"/>
        <v/>
      </c>
      <c r="H12" s="53" t="str">
        <f t="shared" si="1"/>
        <v/>
      </c>
    </row>
    <row r="13" spans="1:8" x14ac:dyDescent="0.25">
      <c r="A13" s="58" t="str">
        <f>IF(B13="","",9)</f>
        <v/>
      </c>
      <c r="B13" s="7"/>
      <c r="C13" s="7"/>
      <c r="D13" s="46"/>
      <c r="E13" s="51" t="str">
        <f>IF(B13="","",INDEX(Лист2!$B$3:$B$10,MATCH(B13,Лист2!$A$3:$A$10)))</f>
        <v/>
      </c>
      <c r="F13" s="51" t="str">
        <f>IF(B13="","",INDEX(Лист2!$C$3:$C$10,MATCH(B13,Лист2!$A$3:$A$10)))</f>
        <v/>
      </c>
      <c r="G13" s="52" t="str">
        <f t="shared" si="0"/>
        <v/>
      </c>
      <c r="H13" s="53" t="str">
        <f t="shared" si="1"/>
        <v/>
      </c>
    </row>
    <row r="14" spans="1:8" x14ac:dyDescent="0.25">
      <c r="A14" s="58" t="str">
        <f>IF(B14="","",10)</f>
        <v/>
      </c>
      <c r="B14" s="7"/>
      <c r="C14" s="7"/>
      <c r="D14" s="45"/>
      <c r="E14" s="51" t="str">
        <f>IF(B14="","",INDEX(Лист2!$B$3:$B$10,MATCH(B14,Лист2!$A$3:$A$10)))</f>
        <v/>
      </c>
      <c r="F14" s="51" t="str">
        <f>IF(B14="","",INDEX(Лист2!$C$3:$C$10,MATCH(B14,Лист2!$A$3:$A$10)))</f>
        <v/>
      </c>
      <c r="G14" s="52" t="str">
        <f t="shared" si="0"/>
        <v/>
      </c>
      <c r="H14" s="53" t="str">
        <f t="shared" si="1"/>
        <v/>
      </c>
    </row>
    <row r="15" spans="1:8" ht="15.75" thickBot="1" x14ac:dyDescent="0.3">
      <c r="A15" s="59" t="str">
        <f>IF(B15="","",11)</f>
        <v/>
      </c>
      <c r="B15" s="8"/>
      <c r="C15" s="8"/>
      <c r="D15" s="47"/>
      <c r="E15" s="54" t="str">
        <f>IF(B15="","",INDEX(Лист2!$B$3:$B$10,MATCH(B15,Лист2!$A$3:$A$10)))</f>
        <v/>
      </c>
      <c r="F15" s="54" t="str">
        <f>IF(B15="","",INDEX(Лист2!$C$3:$C$10,MATCH(B15,Лист2!$A$3:$A$10)))</f>
        <v/>
      </c>
      <c r="G15" s="55" t="str">
        <f t="shared" si="0"/>
        <v/>
      </c>
      <c r="H15" s="56" t="str">
        <f t="shared" si="1"/>
        <v/>
      </c>
    </row>
  </sheetData>
  <mergeCells count="16">
    <mergeCell ref="G1:H3"/>
    <mergeCell ref="D1:D4"/>
    <mergeCell ref="E1:F3"/>
    <mergeCell ref="B5:C5"/>
    <mergeCell ref="B6:C6"/>
    <mergeCell ref="B7:C7"/>
    <mergeCell ref="B15:C15"/>
    <mergeCell ref="B10:C10"/>
    <mergeCell ref="B8:C8"/>
    <mergeCell ref="B11:C11"/>
    <mergeCell ref="B12:C12"/>
    <mergeCell ref="B1:C4"/>
    <mergeCell ref="B9:C9"/>
    <mergeCell ref="B13:C13"/>
    <mergeCell ref="B14:C14"/>
    <mergeCell ref="A1:A4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Лист2!$A$3:$A$55</xm:f>
          </x14:formula1>
          <xm:sqref>B6:C15</xm:sqref>
        </x14:dataValidation>
        <x14:dataValidation type="list" showInputMessage="1" showErrorMessage="1">
          <x14:formula1>
            <xm:f>Лист2!$A$3:$A$55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opLeftCell="A22" workbookViewId="0">
      <selection activeCell="A27" sqref="A27:C27"/>
    </sheetView>
  </sheetViews>
  <sheetFormatPr defaultRowHeight="15" x14ac:dyDescent="0.25"/>
  <cols>
    <col min="1" max="1" width="86.5703125" bestFit="1" customWidth="1"/>
  </cols>
  <sheetData>
    <row r="1" spans="1:17" x14ac:dyDescent="0.25">
      <c r="A1" s="28" t="s">
        <v>10</v>
      </c>
      <c r="B1" s="28" t="s">
        <v>4</v>
      </c>
      <c r="C1" s="28" t="s">
        <v>5</v>
      </c>
      <c r="D1" s="35"/>
      <c r="E1" s="35"/>
      <c r="F1" s="35"/>
      <c r="G1" s="35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8"/>
      <c r="B2" s="28"/>
      <c r="C2" s="28"/>
      <c r="D2" s="35"/>
      <c r="E2" s="35"/>
      <c r="F2" s="35"/>
      <c r="G2" s="35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30" t="s">
        <v>8</v>
      </c>
      <c r="B3" s="29">
        <v>2.1999999999999999E-2</v>
      </c>
      <c r="C3" s="29">
        <v>2.3E-2</v>
      </c>
      <c r="D3" s="29"/>
      <c r="E3" s="29"/>
      <c r="F3" s="29"/>
      <c r="G3" s="23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x14ac:dyDescent="0.25">
      <c r="A4" s="22" t="s">
        <v>11</v>
      </c>
      <c r="B4" s="22">
        <v>3.1E-2</v>
      </c>
      <c r="C4" s="22">
        <v>3.2000000000000001E-2</v>
      </c>
      <c r="D4" s="29"/>
      <c r="E4" s="29"/>
      <c r="F4" s="29"/>
      <c r="G4" s="23"/>
      <c r="H4" s="21"/>
      <c r="I4" s="27"/>
      <c r="J4" s="25"/>
      <c r="K4" s="25"/>
      <c r="L4" s="25"/>
      <c r="M4" s="25"/>
      <c r="N4" s="21"/>
      <c r="O4" s="21"/>
      <c r="P4" s="21"/>
      <c r="Q4" s="21"/>
    </row>
    <row r="5" spans="1:17" x14ac:dyDescent="0.25">
      <c r="A5" s="30" t="s">
        <v>12</v>
      </c>
      <c r="B5" s="29">
        <v>2.4E-2</v>
      </c>
      <c r="C5" s="29">
        <v>2.5000000000000001E-2</v>
      </c>
      <c r="D5" s="29"/>
      <c r="E5" s="29"/>
      <c r="F5" s="29"/>
      <c r="G5" s="23"/>
      <c r="H5" s="21"/>
      <c r="I5" s="27"/>
      <c r="J5" s="25"/>
      <c r="K5" s="25"/>
      <c r="L5" s="25"/>
      <c r="M5" s="25"/>
      <c r="N5" s="21"/>
      <c r="O5" s="21"/>
      <c r="P5" s="21"/>
      <c r="Q5" s="21"/>
    </row>
    <row r="6" spans="1:17" x14ac:dyDescent="0.25">
      <c r="A6" s="30" t="s">
        <v>13</v>
      </c>
      <c r="B6" s="29">
        <v>2.4E-2</v>
      </c>
      <c r="C6" s="29">
        <v>2.5000000000000001E-2</v>
      </c>
      <c r="D6" s="29"/>
      <c r="E6" s="29"/>
      <c r="F6" s="29"/>
      <c r="G6" s="23"/>
      <c r="H6" s="21"/>
      <c r="I6" s="27"/>
      <c r="J6" s="25"/>
      <c r="K6" s="25"/>
      <c r="L6" s="25"/>
      <c r="M6" s="25"/>
      <c r="N6" s="21"/>
      <c r="O6" s="21"/>
      <c r="P6" s="21"/>
      <c r="Q6" s="21"/>
    </row>
    <row r="7" spans="1:17" x14ac:dyDescent="0.25">
      <c r="A7" s="30" t="s">
        <v>14</v>
      </c>
      <c r="B7" s="29">
        <v>2.4E-2</v>
      </c>
      <c r="C7" s="29">
        <v>2.5000000000000001E-2</v>
      </c>
      <c r="D7" s="29"/>
      <c r="E7" s="29"/>
      <c r="F7" s="29"/>
      <c r="G7" s="23"/>
      <c r="H7" s="21"/>
      <c r="I7" s="27"/>
      <c r="J7" s="25"/>
      <c r="K7" s="25"/>
      <c r="L7" s="25"/>
      <c r="M7" s="25"/>
      <c r="N7" s="21"/>
      <c r="O7" s="21"/>
      <c r="P7" s="21"/>
      <c r="Q7" s="21"/>
    </row>
    <row r="8" spans="1:17" x14ac:dyDescent="0.25">
      <c r="A8" s="30" t="s">
        <v>15</v>
      </c>
      <c r="B8" s="29">
        <v>2.1999999999999999E-2</v>
      </c>
      <c r="C8" s="29">
        <v>2.3E-2</v>
      </c>
      <c r="D8" s="29"/>
      <c r="E8" s="29"/>
      <c r="F8" s="29"/>
      <c r="G8" s="23"/>
      <c r="H8" s="21"/>
      <c r="I8" s="26"/>
      <c r="J8" s="25"/>
      <c r="K8" s="25"/>
      <c r="L8" s="25"/>
      <c r="M8" s="25"/>
      <c r="N8" s="21"/>
      <c r="O8" s="21"/>
      <c r="P8" s="21"/>
      <c r="Q8" s="21"/>
    </row>
    <row r="9" spans="1:17" x14ac:dyDescent="0.25">
      <c r="A9" s="30" t="s">
        <v>16</v>
      </c>
      <c r="B9" s="29">
        <v>1.74</v>
      </c>
      <c r="C9" s="29">
        <v>1.86</v>
      </c>
      <c r="D9" s="29"/>
      <c r="E9" s="29"/>
      <c r="F9" s="29"/>
      <c r="G9" s="23"/>
      <c r="H9" s="21"/>
      <c r="I9" s="26"/>
      <c r="J9" s="25"/>
      <c r="K9" s="25"/>
      <c r="L9" s="25"/>
      <c r="M9" s="25"/>
      <c r="N9" s="21"/>
      <c r="O9" s="21"/>
      <c r="P9" s="21"/>
      <c r="Q9" s="21"/>
    </row>
    <row r="10" spans="1:17" x14ac:dyDescent="0.25">
      <c r="A10" s="29" t="s">
        <v>17</v>
      </c>
      <c r="B10" s="29">
        <v>0.27</v>
      </c>
      <c r="C10" s="29">
        <v>0.27</v>
      </c>
      <c r="D10" s="29"/>
      <c r="E10" s="29"/>
      <c r="F10" s="29"/>
      <c r="G10" s="23"/>
      <c r="H10" s="21"/>
      <c r="I10" s="26"/>
      <c r="J10" s="25"/>
      <c r="K10" s="25"/>
      <c r="L10" s="25"/>
      <c r="M10" s="25"/>
      <c r="N10" s="21"/>
      <c r="O10" s="21"/>
      <c r="P10" s="21"/>
      <c r="Q10" s="21"/>
    </row>
    <row r="11" spans="1:17" x14ac:dyDescent="0.25">
      <c r="A11" s="30" t="s">
        <v>18</v>
      </c>
      <c r="B11" s="29">
        <v>0.17</v>
      </c>
      <c r="C11" s="29">
        <v>0.19</v>
      </c>
      <c r="D11" s="29"/>
      <c r="E11" s="29"/>
      <c r="F11" s="29"/>
      <c r="G11" s="23"/>
      <c r="H11" s="21"/>
      <c r="I11" s="26"/>
      <c r="J11" s="25"/>
      <c r="K11" s="25"/>
      <c r="L11" s="25"/>
      <c r="M11" s="25"/>
      <c r="N11" s="21"/>
      <c r="O11" s="21"/>
      <c r="P11" s="21"/>
      <c r="Q11" s="21"/>
    </row>
    <row r="12" spans="1:17" x14ac:dyDescent="0.25">
      <c r="A12" s="29" t="s">
        <v>19</v>
      </c>
      <c r="B12" s="29">
        <v>0.35</v>
      </c>
      <c r="C12" s="29">
        <v>0.41</v>
      </c>
      <c r="D12" s="29"/>
      <c r="E12" s="31"/>
      <c r="F12" s="31"/>
      <c r="G12" s="36"/>
      <c r="H12" s="21"/>
      <c r="I12" s="27"/>
      <c r="J12" s="25"/>
      <c r="K12" s="25"/>
      <c r="L12" s="25"/>
      <c r="M12" s="25"/>
      <c r="N12" s="21"/>
      <c r="O12" s="21"/>
      <c r="P12" s="21"/>
      <c r="Q12" s="21"/>
    </row>
    <row r="13" spans="1:17" x14ac:dyDescent="0.25">
      <c r="A13" s="30" t="s">
        <v>20</v>
      </c>
      <c r="B13" s="29">
        <v>0.18</v>
      </c>
      <c r="C13" s="29">
        <v>0.23</v>
      </c>
      <c r="D13" s="29"/>
      <c r="E13" s="31"/>
      <c r="F13" s="31"/>
      <c r="G13" s="36"/>
      <c r="H13" s="21"/>
      <c r="I13" s="26"/>
      <c r="J13" s="25"/>
      <c r="K13" s="25"/>
      <c r="L13" s="25"/>
      <c r="M13" s="25"/>
      <c r="N13" s="21"/>
      <c r="O13" s="21"/>
      <c r="P13" s="21"/>
      <c r="Q13" s="21"/>
    </row>
    <row r="14" spans="1:17" x14ac:dyDescent="0.25">
      <c r="A14" s="30" t="s">
        <v>21</v>
      </c>
      <c r="B14" s="29">
        <v>1.92</v>
      </c>
      <c r="C14" s="29">
        <v>2.04</v>
      </c>
      <c r="D14" s="32"/>
      <c r="E14" s="33"/>
      <c r="F14" s="33"/>
      <c r="G14" s="36"/>
      <c r="H14" s="21"/>
      <c r="I14" s="26"/>
      <c r="J14" s="25"/>
      <c r="K14" s="25"/>
      <c r="L14" s="25"/>
      <c r="M14" s="25"/>
      <c r="N14" s="21"/>
      <c r="O14" s="21"/>
      <c r="P14" s="21"/>
      <c r="Q14" s="21"/>
    </row>
    <row r="15" spans="1:17" x14ac:dyDescent="0.25">
      <c r="A15" s="22" t="s">
        <v>22</v>
      </c>
      <c r="B15" s="22">
        <v>3.4000000000000002E-2</v>
      </c>
      <c r="C15" s="38">
        <v>4.1000000000000002E-2</v>
      </c>
      <c r="D15" s="29"/>
      <c r="E15" s="31"/>
      <c r="F15" s="31"/>
      <c r="G15" s="36"/>
      <c r="H15" s="21"/>
      <c r="I15" s="26"/>
      <c r="J15" s="25"/>
      <c r="K15" s="25"/>
      <c r="L15" s="25"/>
      <c r="M15" s="25"/>
      <c r="N15" s="21"/>
      <c r="O15" s="21"/>
      <c r="P15" s="21"/>
      <c r="Q15" s="21"/>
    </row>
    <row r="16" spans="1:17" x14ac:dyDescent="0.25">
      <c r="A16" s="22" t="s">
        <v>23</v>
      </c>
      <c r="B16" s="22">
        <v>3.4000000000000002E-2</v>
      </c>
      <c r="C16" s="38">
        <v>0.04</v>
      </c>
      <c r="D16" s="29"/>
      <c r="E16" s="31"/>
      <c r="F16" s="31"/>
      <c r="G16" s="36"/>
      <c r="H16" s="21"/>
      <c r="I16" s="26"/>
      <c r="J16" s="25"/>
      <c r="K16" s="25"/>
      <c r="L16" s="25"/>
      <c r="M16" s="25"/>
      <c r="N16" s="21"/>
      <c r="O16" s="21"/>
      <c r="P16" s="21"/>
      <c r="Q16" s="21"/>
    </row>
    <row r="17" spans="1:17" x14ac:dyDescent="0.25">
      <c r="A17" s="22" t="s">
        <v>24</v>
      </c>
      <c r="B17" s="22">
        <v>3.5999999999999997E-2</v>
      </c>
      <c r="C17" s="38">
        <v>4.3999999999999997E-2</v>
      </c>
      <c r="D17" s="29"/>
      <c r="E17" s="31"/>
      <c r="F17" s="31"/>
      <c r="G17" s="36"/>
      <c r="H17" s="21"/>
      <c r="I17" s="26"/>
      <c r="J17" s="25"/>
      <c r="K17" s="25"/>
      <c r="L17" s="25"/>
      <c r="M17" s="25"/>
      <c r="N17" s="21"/>
      <c r="O17" s="21"/>
      <c r="P17" s="21"/>
      <c r="Q17" s="21"/>
    </row>
    <row r="18" spans="1:17" x14ac:dyDescent="0.25">
      <c r="A18" s="22" t="s">
        <v>25</v>
      </c>
      <c r="B18" s="22">
        <v>3.6999999999999998E-2</v>
      </c>
      <c r="C18" s="22">
        <v>4.5999999999999999E-2</v>
      </c>
      <c r="D18" s="29"/>
      <c r="E18" s="31"/>
      <c r="F18" s="31"/>
      <c r="G18" s="36"/>
      <c r="H18" s="21"/>
      <c r="I18" s="26"/>
      <c r="J18" s="25"/>
      <c r="K18" s="25"/>
      <c r="L18" s="25"/>
      <c r="M18" s="25"/>
      <c r="N18" s="21"/>
      <c r="O18" s="21"/>
      <c r="P18" s="21"/>
      <c r="Q18" s="21"/>
    </row>
    <row r="19" spans="1:17" x14ac:dyDescent="0.25">
      <c r="A19" s="22" t="s">
        <v>26</v>
      </c>
      <c r="B19" s="22">
        <v>3.5000000000000003E-2</v>
      </c>
      <c r="C19" s="22">
        <v>4.2999999999999997E-2</v>
      </c>
      <c r="D19" s="30"/>
      <c r="E19" s="34"/>
      <c r="F19" s="34"/>
      <c r="G19" s="36"/>
      <c r="H19" s="21"/>
      <c r="I19" s="27"/>
      <c r="J19" s="25"/>
      <c r="K19" s="25"/>
      <c r="L19" s="25"/>
      <c r="M19" s="25"/>
      <c r="N19" s="21"/>
      <c r="O19" s="21"/>
      <c r="P19" s="21"/>
      <c r="Q19" s="21"/>
    </row>
    <row r="20" spans="1:17" x14ac:dyDescent="0.25">
      <c r="A20" s="30" t="s">
        <v>27</v>
      </c>
      <c r="B20" s="29">
        <v>0.21</v>
      </c>
      <c r="C20" s="29">
        <v>0.23</v>
      </c>
      <c r="D20" s="30"/>
      <c r="E20" s="37"/>
      <c r="F20" s="37"/>
      <c r="G20" s="36"/>
      <c r="H20" s="21"/>
      <c r="I20" s="26"/>
      <c r="J20" s="25"/>
      <c r="K20" s="25"/>
      <c r="L20" s="25"/>
      <c r="M20" s="25"/>
      <c r="N20" s="21"/>
      <c r="O20" s="21"/>
      <c r="P20" s="21"/>
      <c r="Q20" s="21"/>
    </row>
    <row r="21" spans="1:17" x14ac:dyDescent="0.25">
      <c r="A21" s="29" t="s">
        <v>6</v>
      </c>
      <c r="B21" s="29">
        <v>0.15</v>
      </c>
      <c r="C21" s="29">
        <v>0.18</v>
      </c>
      <c r="D21" s="30"/>
      <c r="E21" s="37"/>
      <c r="F21" s="37"/>
      <c r="G21" s="36"/>
      <c r="H21" s="21"/>
      <c r="I21" s="27"/>
      <c r="J21" s="25"/>
      <c r="K21" s="25"/>
      <c r="L21" s="25"/>
      <c r="M21" s="25"/>
      <c r="N21" s="21"/>
      <c r="O21" s="21"/>
      <c r="P21" s="21"/>
      <c r="Q21" s="21"/>
    </row>
    <row r="22" spans="1:17" x14ac:dyDescent="0.25">
      <c r="A22" s="30" t="s">
        <v>28</v>
      </c>
      <c r="B22" s="29">
        <v>0.47</v>
      </c>
      <c r="C22" s="29">
        <v>0.52</v>
      </c>
      <c r="D22" s="30"/>
      <c r="E22" s="37"/>
      <c r="F22" s="37"/>
      <c r="G22" s="36"/>
      <c r="H22" s="21"/>
      <c r="I22" s="26"/>
      <c r="J22" s="25"/>
      <c r="K22" s="25"/>
      <c r="L22" s="25"/>
      <c r="M22" s="25"/>
      <c r="N22" s="21"/>
      <c r="O22" s="21"/>
      <c r="P22" s="21"/>
      <c r="Q22" s="21"/>
    </row>
    <row r="23" spans="1:17" x14ac:dyDescent="0.25">
      <c r="A23" s="30" t="s">
        <v>29</v>
      </c>
      <c r="B23" s="29">
        <v>0.52</v>
      </c>
      <c r="C23" s="29">
        <v>0.57999999999999996</v>
      </c>
      <c r="D23" s="30"/>
      <c r="E23" s="37"/>
      <c r="F23" s="37"/>
      <c r="G23" s="36"/>
      <c r="H23" s="21"/>
      <c r="I23" s="26"/>
      <c r="J23" s="25"/>
      <c r="K23" s="25"/>
      <c r="L23" s="25"/>
      <c r="M23" s="25"/>
      <c r="N23" s="21"/>
      <c r="O23" s="21"/>
      <c r="P23" s="21"/>
      <c r="Q23" s="21"/>
    </row>
    <row r="24" spans="1:17" x14ac:dyDescent="0.25">
      <c r="A24" s="30" t="s">
        <v>30</v>
      </c>
      <c r="B24" s="29">
        <v>0.57999999999999996</v>
      </c>
      <c r="C24" s="29">
        <v>0.64</v>
      </c>
      <c r="D24" s="30"/>
      <c r="E24" s="37"/>
      <c r="F24" s="37"/>
      <c r="G24" s="36"/>
      <c r="H24" s="21"/>
      <c r="I24" s="27"/>
      <c r="J24" s="25"/>
      <c r="K24" s="25"/>
      <c r="L24" s="25"/>
      <c r="M24" s="25"/>
      <c r="N24" s="21"/>
      <c r="O24" s="21"/>
      <c r="P24" s="21"/>
      <c r="Q24" s="21"/>
    </row>
    <row r="25" spans="1:17" x14ac:dyDescent="0.25">
      <c r="A25" s="22" t="s">
        <v>31</v>
      </c>
      <c r="B25" s="22">
        <v>3.5999999999999997E-2</v>
      </c>
      <c r="C25" s="22">
        <v>4.1000000000000002E-2</v>
      </c>
      <c r="D25" s="30"/>
      <c r="E25" s="37"/>
      <c r="F25" s="37"/>
      <c r="G25" s="36"/>
      <c r="H25" s="21"/>
      <c r="I25" s="26"/>
      <c r="J25" s="25"/>
      <c r="K25" s="25"/>
      <c r="L25" s="25"/>
      <c r="M25" s="25"/>
      <c r="N25" s="21"/>
      <c r="O25" s="21"/>
      <c r="P25" s="21"/>
      <c r="Q25" s="21"/>
    </row>
    <row r="26" spans="1:17" x14ac:dyDescent="0.25">
      <c r="A26" s="30" t="s">
        <v>32</v>
      </c>
      <c r="B26" s="29">
        <v>0.47</v>
      </c>
      <c r="C26" s="29">
        <v>0.52</v>
      </c>
      <c r="D26" s="30"/>
      <c r="E26" s="37"/>
      <c r="F26" s="37"/>
      <c r="G26" s="36"/>
      <c r="H26" s="21"/>
      <c r="I26" s="26"/>
      <c r="J26" s="25"/>
      <c r="K26" s="25"/>
      <c r="L26" s="25"/>
      <c r="M26" s="25"/>
      <c r="N26" s="21"/>
      <c r="O26" s="21"/>
      <c r="P26" s="21"/>
      <c r="Q26" s="21"/>
    </row>
    <row r="27" spans="1:17" x14ac:dyDescent="0.25">
      <c r="A27" s="30" t="s">
        <v>33</v>
      </c>
      <c r="B27" s="29">
        <v>0.34</v>
      </c>
      <c r="C27" s="29">
        <v>0.36</v>
      </c>
      <c r="D27" s="30"/>
      <c r="E27" s="37"/>
      <c r="F27" s="37"/>
      <c r="G27" s="35"/>
      <c r="H27" s="21"/>
      <c r="I27" s="27"/>
      <c r="J27" s="25"/>
      <c r="K27" s="25"/>
      <c r="L27" s="25"/>
      <c r="M27" s="25"/>
      <c r="N27" s="21"/>
      <c r="O27" s="21"/>
      <c r="P27" s="21"/>
      <c r="Q27" s="21"/>
    </row>
    <row r="28" spans="1:17" x14ac:dyDescent="0.25">
      <c r="A28" s="30" t="s">
        <v>7</v>
      </c>
      <c r="B28" s="29">
        <v>100</v>
      </c>
      <c r="C28" s="29">
        <v>100</v>
      </c>
      <c r="D28" s="30"/>
      <c r="E28" s="36"/>
      <c r="F28" s="36"/>
      <c r="G28" s="35"/>
      <c r="H28" s="21"/>
      <c r="I28" s="27"/>
      <c r="J28" s="25"/>
      <c r="K28" s="25"/>
      <c r="L28" s="25"/>
      <c r="M28" s="25"/>
      <c r="N28" s="21"/>
      <c r="O28" s="21"/>
      <c r="P28" s="21"/>
      <c r="Q28" s="21"/>
    </row>
    <row r="29" spans="1:17" x14ac:dyDescent="0.25">
      <c r="A29" s="30" t="s">
        <v>9</v>
      </c>
      <c r="B29" s="29">
        <v>100</v>
      </c>
      <c r="C29" s="29">
        <v>100</v>
      </c>
      <c r="D29" s="30"/>
      <c r="E29" s="36"/>
      <c r="F29" s="36"/>
      <c r="G29" s="35"/>
      <c r="H29" s="21"/>
      <c r="I29" s="27"/>
      <c r="J29" s="25"/>
      <c r="K29" s="25"/>
      <c r="L29" s="25"/>
      <c r="M29" s="25"/>
      <c r="N29" s="21"/>
      <c r="O29" s="21"/>
      <c r="P29" s="21"/>
      <c r="Q29" s="21"/>
    </row>
    <row r="30" spans="1:17" x14ac:dyDescent="0.25">
      <c r="A30" s="22" t="s">
        <v>34</v>
      </c>
      <c r="B30" s="22">
        <v>3.1E-2</v>
      </c>
      <c r="C30" s="22">
        <v>3.2000000000000001E-2</v>
      </c>
      <c r="D30" s="30"/>
      <c r="E30" s="36"/>
      <c r="F30" s="36"/>
      <c r="G30" s="35"/>
      <c r="H30" s="21"/>
      <c r="I30" s="26"/>
      <c r="J30" s="25"/>
      <c r="K30" s="25"/>
      <c r="L30" s="25"/>
      <c r="M30" s="25"/>
      <c r="N30" s="21"/>
      <c r="O30" s="21"/>
      <c r="P30" s="21"/>
      <c r="Q30" s="21"/>
    </row>
    <row r="31" spans="1:17" x14ac:dyDescent="0.25">
      <c r="A31" s="29" t="s">
        <v>35</v>
      </c>
      <c r="B31" s="29">
        <v>5.1999999999999998E-2</v>
      </c>
      <c r="C31" s="29">
        <v>0.06</v>
      </c>
      <c r="D31" s="30"/>
      <c r="E31" s="36"/>
      <c r="F31" s="36"/>
      <c r="G31" s="35"/>
      <c r="H31" s="21"/>
      <c r="I31" s="27"/>
      <c r="J31" s="25"/>
      <c r="K31" s="25"/>
      <c r="L31" s="25"/>
      <c r="M31" s="25"/>
      <c r="N31" s="21"/>
      <c r="O31" s="21"/>
      <c r="P31" s="21"/>
      <c r="Q31" s="21"/>
    </row>
    <row r="32" spans="1:17" x14ac:dyDescent="0.25">
      <c r="A32" s="29" t="s">
        <v>36</v>
      </c>
      <c r="B32" s="29">
        <v>0.12</v>
      </c>
      <c r="C32" s="29">
        <v>0.14000000000000001</v>
      </c>
      <c r="D32" s="30"/>
      <c r="E32" s="36"/>
      <c r="F32" s="36"/>
      <c r="G32" s="35"/>
      <c r="H32" s="21"/>
      <c r="I32" s="26"/>
      <c r="J32" s="25"/>
      <c r="K32" s="25"/>
      <c r="L32" s="25"/>
      <c r="M32" s="25"/>
      <c r="N32" s="21"/>
      <c r="O32" s="21"/>
      <c r="P32" s="21"/>
      <c r="Q32" s="21"/>
    </row>
    <row r="33" spans="1:17" x14ac:dyDescent="0.25">
      <c r="A33" s="30" t="s">
        <v>37</v>
      </c>
      <c r="B33" s="29">
        <v>0.47</v>
      </c>
      <c r="C33" s="29">
        <v>0.57999999999999996</v>
      </c>
      <c r="D33" s="30"/>
      <c r="E33" s="36"/>
      <c r="F33" s="36"/>
      <c r="G33" s="35"/>
      <c r="H33" s="21"/>
      <c r="I33" s="27"/>
      <c r="J33" s="25"/>
      <c r="K33" s="25"/>
      <c r="L33" s="25"/>
      <c r="M33" s="25"/>
      <c r="N33" s="21"/>
      <c r="O33" s="21"/>
      <c r="P33" s="21"/>
      <c r="Q33" s="21"/>
    </row>
    <row r="34" spans="1:17" x14ac:dyDescent="0.25">
      <c r="A34" s="29" t="s">
        <v>38</v>
      </c>
      <c r="B34" s="29">
        <v>0.17499999999999999</v>
      </c>
      <c r="C34" s="29">
        <v>0.2</v>
      </c>
      <c r="D34" s="30"/>
      <c r="E34" s="36"/>
      <c r="F34" s="36"/>
      <c r="G34" s="35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x14ac:dyDescent="0.25">
      <c r="A35" s="30" t="s">
        <v>39</v>
      </c>
      <c r="B35" s="29">
        <v>100</v>
      </c>
      <c r="C35" s="29">
        <v>100</v>
      </c>
      <c r="D35" s="30"/>
      <c r="E35" s="36"/>
      <c r="F35" s="36"/>
      <c r="G35" s="35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x14ac:dyDescent="0.25">
      <c r="A36" s="29" t="s">
        <v>40</v>
      </c>
      <c r="B36" s="29">
        <v>0.7</v>
      </c>
      <c r="C36" s="29">
        <v>0.81</v>
      </c>
      <c r="D36" s="30"/>
      <c r="E36" s="36"/>
      <c r="F36" s="36"/>
      <c r="G36" s="35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x14ac:dyDescent="0.25">
      <c r="A37" s="29" t="s">
        <v>41</v>
      </c>
      <c r="B37" s="29">
        <v>0.7</v>
      </c>
      <c r="C37" s="29">
        <v>0.87</v>
      </c>
      <c r="D37" s="30"/>
      <c r="E37" s="36"/>
      <c r="F37" s="36"/>
      <c r="G37" s="35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x14ac:dyDescent="0.25">
      <c r="A38" s="29" t="s">
        <v>42</v>
      </c>
      <c r="B38" s="29">
        <v>0.76</v>
      </c>
      <c r="C38" s="29">
        <v>0.93</v>
      </c>
      <c r="D38" s="22"/>
      <c r="E38" s="22"/>
      <c r="F38" s="2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x14ac:dyDescent="0.25">
      <c r="A39" s="22" t="s">
        <v>43</v>
      </c>
      <c r="B39" s="22">
        <v>3.9E-2</v>
      </c>
      <c r="C39" s="38">
        <v>4.2999999999999997E-2</v>
      </c>
      <c r="D39" s="22"/>
      <c r="E39" s="22"/>
      <c r="F39" s="22"/>
      <c r="G39" s="38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x14ac:dyDescent="0.25">
      <c r="A40" s="22" t="s">
        <v>44</v>
      </c>
      <c r="B40" s="22">
        <v>0.04</v>
      </c>
      <c r="C40" s="38">
        <v>4.3999999999999997E-2</v>
      </c>
      <c r="D40" s="22"/>
      <c r="E40" s="22"/>
      <c r="F40" s="22"/>
      <c r="G40" s="38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x14ac:dyDescent="0.25">
      <c r="A41" s="22" t="s">
        <v>45</v>
      </c>
      <c r="B41" s="22">
        <v>3.5999999999999997E-2</v>
      </c>
      <c r="C41" s="38">
        <v>4.1000000000000002E-2</v>
      </c>
      <c r="D41" s="22"/>
      <c r="E41" s="22"/>
      <c r="F41" s="22"/>
      <c r="G41" s="38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x14ac:dyDescent="0.25">
      <c r="A42" s="22" t="s">
        <v>46</v>
      </c>
      <c r="B42" s="22">
        <v>3.6999999999999998E-2</v>
      </c>
      <c r="C42" s="38">
        <v>4.2000000000000003E-2</v>
      </c>
      <c r="D42" s="22"/>
      <c r="E42" s="22"/>
      <c r="F42" s="2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x14ac:dyDescent="0.25">
      <c r="A43" s="30" t="s">
        <v>47</v>
      </c>
      <c r="B43" s="29">
        <v>0.7</v>
      </c>
      <c r="C43" s="29">
        <v>0.81</v>
      </c>
      <c r="D43" s="22"/>
      <c r="E43" s="22"/>
      <c r="F43" s="2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x14ac:dyDescent="0.25">
      <c r="A44" s="30" t="s">
        <v>48</v>
      </c>
      <c r="B44" s="29">
        <v>0.64</v>
      </c>
      <c r="C44" s="29">
        <v>0.76</v>
      </c>
      <c r="D44" s="22"/>
      <c r="E44" s="22"/>
      <c r="F44" s="2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29" t="s">
        <v>49</v>
      </c>
      <c r="B45" s="29">
        <v>0.28999999999999998</v>
      </c>
      <c r="C45" s="29">
        <v>0.35</v>
      </c>
      <c r="D45" s="22"/>
      <c r="E45" s="22"/>
      <c r="F45" s="22"/>
      <c r="G45" s="22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x14ac:dyDescent="0.25">
      <c r="A46" s="30" t="s">
        <v>50</v>
      </c>
      <c r="B46" s="29">
        <v>0.14000000000000001</v>
      </c>
      <c r="C46" s="29">
        <v>0.18</v>
      </c>
      <c r="D46" s="22"/>
      <c r="E46" s="22"/>
      <c r="F46" s="22"/>
      <c r="G46" s="38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x14ac:dyDescent="0.25">
      <c r="A47" s="22" t="s">
        <v>51</v>
      </c>
      <c r="B47" s="22">
        <v>3.5999999999999997E-2</v>
      </c>
      <c r="C47" s="22">
        <v>4.1000000000000002E-2</v>
      </c>
      <c r="D47" s="22"/>
      <c r="E47" s="22"/>
      <c r="F47" s="22"/>
      <c r="G47" s="38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x14ac:dyDescent="0.25">
      <c r="A48" s="22" t="s">
        <v>52</v>
      </c>
      <c r="B48" s="22">
        <v>3.2000000000000001E-2</v>
      </c>
      <c r="C48" s="22">
        <v>3.4000000000000002E-2</v>
      </c>
      <c r="D48" s="22"/>
      <c r="E48" s="22"/>
      <c r="F48" s="22"/>
      <c r="G48" s="38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7" x14ac:dyDescent="0.25">
      <c r="A49" s="22" t="s">
        <v>53</v>
      </c>
      <c r="B49" s="22">
        <v>3.9E-2</v>
      </c>
      <c r="C49" s="22">
        <v>4.2000000000000003E-2</v>
      </c>
      <c r="D49" s="22"/>
      <c r="E49" s="22"/>
      <c r="F49" s="22"/>
      <c r="G49" s="38"/>
    </row>
    <row r="50" spans="1:7" x14ac:dyDescent="0.25">
      <c r="A50" s="22" t="s">
        <v>54</v>
      </c>
      <c r="B50" s="22">
        <v>3.9E-2</v>
      </c>
      <c r="C50" s="22">
        <v>4.2000000000000003E-2</v>
      </c>
      <c r="D50" s="22"/>
      <c r="E50" s="22"/>
      <c r="F50" s="22"/>
      <c r="G50" s="22"/>
    </row>
    <row r="51" spans="1:7" x14ac:dyDescent="0.25">
      <c r="A51" s="22" t="s">
        <v>55</v>
      </c>
      <c r="B51" s="22">
        <v>3.9E-2</v>
      </c>
      <c r="C51" s="22">
        <v>4.2000000000000003E-2</v>
      </c>
      <c r="D51" s="22"/>
      <c r="E51" s="22"/>
      <c r="F51" s="22"/>
      <c r="G51" s="22"/>
    </row>
    <row r="52" spans="1:7" x14ac:dyDescent="0.25">
      <c r="A52" s="30" t="s">
        <v>56</v>
      </c>
      <c r="B52" s="29">
        <v>100</v>
      </c>
      <c r="C52" s="29">
        <v>100</v>
      </c>
      <c r="D52" s="22"/>
      <c r="E52" s="22"/>
      <c r="F52" s="22"/>
      <c r="G52" s="22"/>
    </row>
    <row r="53" spans="1:7" x14ac:dyDescent="0.25">
      <c r="A53" s="30" t="s">
        <v>57</v>
      </c>
      <c r="B53" s="29">
        <v>0.15</v>
      </c>
      <c r="C53" s="29">
        <v>0.18</v>
      </c>
      <c r="D53" s="22"/>
      <c r="E53" s="22"/>
      <c r="F53" s="22"/>
      <c r="G53" s="22"/>
    </row>
    <row r="54" spans="1:7" x14ac:dyDescent="0.25">
      <c r="A54" s="30" t="s">
        <v>58</v>
      </c>
      <c r="B54" s="29">
        <v>0.1</v>
      </c>
      <c r="C54" s="29">
        <v>0.11</v>
      </c>
      <c r="D54" s="24"/>
      <c r="E54" s="20"/>
      <c r="F54" s="20"/>
      <c r="G54" s="20"/>
    </row>
    <row r="55" spans="1:7" x14ac:dyDescent="0.25">
      <c r="A55" s="20"/>
      <c r="B55" s="24"/>
      <c r="C55" s="24"/>
      <c r="D55" s="24"/>
      <c r="E55" s="20"/>
      <c r="F55" s="20"/>
      <c r="G55" s="20"/>
    </row>
    <row r="56" spans="1:7" x14ac:dyDescent="0.25">
      <c r="A56" s="20"/>
      <c r="B56" s="24"/>
      <c r="C56" s="24"/>
      <c r="D56" s="24"/>
      <c r="E56" s="20"/>
      <c r="F56" s="20"/>
      <c r="G56" s="20"/>
    </row>
    <row r="57" spans="1:7" x14ac:dyDescent="0.25">
      <c r="A57" s="20"/>
      <c r="B57" s="24"/>
      <c r="C57" s="24"/>
      <c r="D57" s="24"/>
      <c r="E57" s="20"/>
      <c r="F57" s="20"/>
      <c r="G57" s="20"/>
    </row>
    <row r="58" spans="1:7" x14ac:dyDescent="0.25">
      <c r="A58" s="20"/>
      <c r="B58" s="24"/>
      <c r="C58" s="24"/>
      <c r="D58" s="24"/>
      <c r="E58" s="20"/>
      <c r="F58" s="20"/>
      <c r="G58" s="20"/>
    </row>
    <row r="59" spans="1:7" x14ac:dyDescent="0.25">
      <c r="A59" s="20"/>
      <c r="B59" s="24"/>
      <c r="C59" s="24"/>
      <c r="D59" s="24"/>
      <c r="E59" s="20"/>
      <c r="F59" s="20"/>
      <c r="G59" s="20"/>
    </row>
    <row r="60" spans="1:7" x14ac:dyDescent="0.25">
      <c r="A60" s="20"/>
      <c r="B60" s="24"/>
      <c r="C60" s="24"/>
      <c r="D60" s="24"/>
      <c r="E60" s="20"/>
      <c r="F60" s="20"/>
      <c r="G60" s="20"/>
    </row>
    <row r="61" spans="1:7" x14ac:dyDescent="0.25">
      <c r="A61" s="20"/>
      <c r="B61" s="24"/>
      <c r="C61" s="24"/>
      <c r="D61" s="24"/>
      <c r="E61" s="20"/>
      <c r="F61" s="20"/>
      <c r="G61" s="20"/>
    </row>
    <row r="62" spans="1:7" x14ac:dyDescent="0.25">
      <c r="A62" s="20"/>
      <c r="B62" s="24"/>
      <c r="C62" s="24"/>
      <c r="D62" s="24"/>
      <c r="E62" s="20"/>
      <c r="F62" s="20"/>
      <c r="G62" s="20"/>
    </row>
    <row r="63" spans="1:7" x14ac:dyDescent="0.25">
      <c r="A63" s="20"/>
      <c r="B63" s="24"/>
      <c r="C63" s="24"/>
      <c r="D63" s="24"/>
      <c r="E63" s="20"/>
      <c r="F63" s="20"/>
      <c r="G63" s="20"/>
    </row>
    <row r="64" spans="1:7" x14ac:dyDescent="0.25">
      <c r="A64" s="20"/>
      <c r="B64" s="24"/>
      <c r="C64" s="24"/>
      <c r="D64" s="24"/>
      <c r="E64" s="20"/>
      <c r="F64" s="20"/>
      <c r="G64" s="20"/>
    </row>
    <row r="65" spans="2:4" x14ac:dyDescent="0.25">
      <c r="B65" s="24"/>
      <c r="C65" s="24"/>
      <c r="D65" s="24"/>
    </row>
    <row r="66" spans="2:4" x14ac:dyDescent="0.25">
      <c r="B66" s="24"/>
      <c r="C66" s="24"/>
      <c r="D66" s="24"/>
    </row>
    <row r="67" spans="2:4" x14ac:dyDescent="0.25">
      <c r="B67" s="24"/>
      <c r="C67" s="24"/>
      <c r="D67" s="24"/>
    </row>
    <row r="68" spans="2:4" x14ac:dyDescent="0.25">
      <c r="B68" s="24"/>
      <c r="C68" s="24"/>
      <c r="D68" s="24"/>
    </row>
    <row r="69" spans="2:4" x14ac:dyDescent="0.25">
      <c r="B69" s="24"/>
      <c r="C69" s="24"/>
      <c r="D69" s="24"/>
    </row>
    <row r="70" spans="2:4" x14ac:dyDescent="0.25">
      <c r="B70" s="24"/>
      <c r="C70" s="24"/>
      <c r="D70" s="24"/>
    </row>
    <row r="71" spans="2:4" x14ac:dyDescent="0.25">
      <c r="B71" s="24"/>
      <c r="C71" s="24"/>
      <c r="D71" s="24"/>
    </row>
    <row r="72" spans="2:4" x14ac:dyDescent="0.25">
      <c r="B72" s="24"/>
      <c r="C72" s="24"/>
      <c r="D72" s="24"/>
    </row>
    <row r="73" spans="2:4" x14ac:dyDescent="0.25">
      <c r="B73" s="24"/>
      <c r="C73" s="24"/>
      <c r="D73" s="24"/>
    </row>
    <row r="74" spans="2:4" x14ac:dyDescent="0.25">
      <c r="B74" s="24"/>
      <c r="C74" s="24"/>
      <c r="D74" s="24"/>
    </row>
    <row r="75" spans="2:4" x14ac:dyDescent="0.25">
      <c r="B75" s="24"/>
      <c r="C75" s="24"/>
      <c r="D75" s="24"/>
    </row>
    <row r="76" spans="2:4" x14ac:dyDescent="0.25">
      <c r="B76" s="24"/>
      <c r="C76" s="24"/>
      <c r="D76" s="24"/>
    </row>
    <row r="77" spans="2:4" x14ac:dyDescent="0.25">
      <c r="B77" s="24"/>
      <c r="C77" s="24"/>
      <c r="D77" s="24"/>
    </row>
    <row r="78" spans="2:4" x14ac:dyDescent="0.25">
      <c r="B78" s="24"/>
      <c r="C78" s="24"/>
      <c r="D78" s="24"/>
    </row>
    <row r="79" spans="2:4" x14ac:dyDescent="0.25">
      <c r="B79" s="24"/>
      <c r="C79" s="24"/>
      <c r="D79" s="24"/>
    </row>
    <row r="80" spans="2:4" x14ac:dyDescent="0.25">
      <c r="B80" s="24"/>
      <c r="C80" s="24"/>
      <c r="D80" s="24"/>
    </row>
    <row r="81" spans="2:4" x14ac:dyDescent="0.25">
      <c r="B81" s="24"/>
      <c r="C81" s="24"/>
      <c r="D81" s="24"/>
    </row>
    <row r="82" spans="2:4" x14ac:dyDescent="0.25">
      <c r="B82" s="24"/>
      <c r="C82" s="24"/>
      <c r="D82" s="24"/>
    </row>
    <row r="83" spans="2:4" x14ac:dyDescent="0.25">
      <c r="B83" s="24"/>
      <c r="C83" s="24"/>
      <c r="D83" s="24"/>
    </row>
    <row r="84" spans="2:4" x14ac:dyDescent="0.25">
      <c r="B84" s="24"/>
      <c r="C84" s="24"/>
      <c r="D84" s="24"/>
    </row>
    <row r="85" spans="2:4" x14ac:dyDescent="0.25">
      <c r="B85" s="24"/>
      <c r="C85" s="24"/>
      <c r="D85" s="24"/>
    </row>
    <row r="86" spans="2:4" x14ac:dyDescent="0.25">
      <c r="B86" s="24"/>
      <c r="C86" s="24"/>
      <c r="D86" s="24"/>
    </row>
    <row r="87" spans="2:4" x14ac:dyDescent="0.25">
      <c r="B87" s="24"/>
      <c r="C87" s="24"/>
      <c r="D87" s="24"/>
    </row>
    <row r="88" spans="2:4" x14ac:dyDescent="0.25">
      <c r="B88" s="24"/>
      <c r="C88" s="24"/>
      <c r="D88" s="24"/>
    </row>
    <row r="89" spans="2:4" x14ac:dyDescent="0.25">
      <c r="B89" s="24"/>
      <c r="C89" s="24"/>
      <c r="D89" s="24"/>
    </row>
    <row r="90" spans="2:4" x14ac:dyDescent="0.25">
      <c r="B90" s="24"/>
      <c r="C90" s="24"/>
      <c r="D90" s="24"/>
    </row>
    <row r="91" spans="2:4" x14ac:dyDescent="0.25">
      <c r="B91" s="24"/>
      <c r="C91" s="24"/>
      <c r="D91" s="24"/>
    </row>
    <row r="92" spans="2:4" x14ac:dyDescent="0.25">
      <c r="B92" s="24"/>
      <c r="C92" s="24"/>
      <c r="D92" s="24"/>
    </row>
    <row r="93" spans="2:4" x14ac:dyDescent="0.25">
      <c r="B93" s="24"/>
      <c r="C93" s="24"/>
      <c r="D93" s="24"/>
    </row>
    <row r="94" spans="2:4" x14ac:dyDescent="0.25">
      <c r="B94" s="24"/>
      <c r="C94" s="24"/>
      <c r="D94" s="24"/>
    </row>
    <row r="95" spans="2:4" x14ac:dyDescent="0.25">
      <c r="B95" s="24"/>
      <c r="C95" s="24"/>
      <c r="D95" s="24"/>
    </row>
    <row r="96" spans="2:4" x14ac:dyDescent="0.25">
      <c r="B96" s="24"/>
      <c r="C96" s="24"/>
      <c r="D96" s="24"/>
    </row>
    <row r="97" spans="2:4" x14ac:dyDescent="0.25">
      <c r="B97" s="24"/>
      <c r="C97" s="24"/>
      <c r="D97" s="24"/>
    </row>
    <row r="98" spans="2:4" x14ac:dyDescent="0.25">
      <c r="B98" s="24"/>
      <c r="C98" s="24"/>
      <c r="D98" s="24"/>
    </row>
    <row r="99" spans="2:4" x14ac:dyDescent="0.25">
      <c r="B99" s="24"/>
      <c r="C99" s="24"/>
      <c r="D99" s="24"/>
    </row>
    <row r="100" spans="2:4" x14ac:dyDescent="0.25">
      <c r="B100" s="24"/>
      <c r="C100" s="24"/>
      <c r="D100" s="24"/>
    </row>
    <row r="101" spans="2:4" x14ac:dyDescent="0.25">
      <c r="B101" s="24"/>
      <c r="C101" s="24"/>
      <c r="D101" s="24"/>
    </row>
    <row r="102" spans="2:4" x14ac:dyDescent="0.25">
      <c r="B102" s="24"/>
      <c r="C102" s="24"/>
      <c r="D102" s="24"/>
    </row>
    <row r="103" spans="2:4" x14ac:dyDescent="0.25">
      <c r="B103" s="24"/>
      <c r="C103" s="24"/>
      <c r="D103" s="24"/>
    </row>
    <row r="104" spans="2:4" x14ac:dyDescent="0.25">
      <c r="B104" s="24"/>
      <c r="C104" s="24"/>
      <c r="D104" s="24"/>
    </row>
    <row r="105" spans="2:4" x14ac:dyDescent="0.25">
      <c r="B105" s="24"/>
      <c r="C105" s="24"/>
      <c r="D105" s="24"/>
    </row>
    <row r="106" spans="2:4" x14ac:dyDescent="0.25">
      <c r="B106" s="24"/>
      <c r="C106" s="24"/>
      <c r="D106" s="24"/>
    </row>
    <row r="107" spans="2:4" x14ac:dyDescent="0.25">
      <c r="B107" s="24"/>
      <c r="C107" s="24"/>
      <c r="D107" s="24"/>
    </row>
    <row r="108" spans="2:4" x14ac:dyDescent="0.25">
      <c r="B108" s="24"/>
      <c r="C108" s="24"/>
      <c r="D108" s="24"/>
    </row>
    <row r="109" spans="2:4" x14ac:dyDescent="0.25">
      <c r="B109" s="24"/>
      <c r="C109" s="24"/>
      <c r="D109" s="24"/>
    </row>
    <row r="110" spans="2:4" x14ac:dyDescent="0.25">
      <c r="B110" s="24"/>
      <c r="C110" s="24"/>
      <c r="D110" s="24"/>
    </row>
    <row r="111" spans="2:4" x14ac:dyDescent="0.25">
      <c r="B111" s="24"/>
      <c r="C111" s="24"/>
      <c r="D111" s="24"/>
    </row>
    <row r="112" spans="2:4" x14ac:dyDescent="0.25">
      <c r="B112" s="24"/>
      <c r="C112" s="24"/>
      <c r="D112" s="24"/>
    </row>
    <row r="113" spans="2:4" x14ac:dyDescent="0.25">
      <c r="B113" s="24"/>
      <c r="C113" s="24"/>
      <c r="D113" s="24"/>
    </row>
    <row r="114" spans="2:4" x14ac:dyDescent="0.25">
      <c r="B114" s="24"/>
      <c r="C114" s="24"/>
      <c r="D114" s="24"/>
    </row>
    <row r="115" spans="2:4" x14ac:dyDescent="0.25">
      <c r="B115" s="24"/>
      <c r="C115" s="24"/>
      <c r="D115" s="24"/>
    </row>
    <row r="116" spans="2:4" x14ac:dyDescent="0.25">
      <c r="B116" s="24"/>
      <c r="C116" s="24"/>
      <c r="D116" s="24"/>
    </row>
    <row r="117" spans="2:4" x14ac:dyDescent="0.25">
      <c r="B117" s="24"/>
      <c r="C117" s="24"/>
      <c r="D117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2016-12-15T04:14:35Z</dcterms:created>
  <dcterms:modified xsi:type="dcterms:W3CDTF">2016-12-15T04:29:32Z</dcterms:modified>
</cp:coreProperties>
</file>