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bykin-vv.DIOXID\Downloads\"/>
    </mc:Choice>
  </mc:AlternateContent>
  <bookViews>
    <workbookView xWindow="0" yWindow="0" windowWidth="28800" windowHeight="12135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52511"/>
  <pivotCaches>
    <pivotCache cacheId="107" r:id="rId5"/>
  </pivotCaches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K3" i="1"/>
  <c r="K4" i="1"/>
  <c r="K5" i="1"/>
  <c r="K6" i="1"/>
  <c r="K7" i="1"/>
  <c r="K8" i="1"/>
  <c r="K9" i="1"/>
  <c r="K10" i="1"/>
  <c r="K11" i="1"/>
  <c r="K12" i="1"/>
  <c r="K13" i="1"/>
  <c r="K2" i="1"/>
  <c r="F26" i="1" l="1"/>
  <c r="F27" i="1"/>
  <c r="F28" i="1"/>
  <c r="F29" i="1"/>
  <c r="F25" i="1"/>
  <c r="E26" i="1"/>
  <c r="E27" i="1"/>
  <c r="E28" i="1"/>
  <c r="E29" i="1"/>
  <c r="E25" i="1"/>
  <c r="D26" i="1"/>
  <c r="D27" i="1"/>
  <c r="D28" i="1"/>
  <c r="D29" i="1"/>
  <c r="D25" i="1"/>
  <c r="C26" i="1"/>
  <c r="C27" i="1"/>
  <c r="C28" i="1"/>
  <c r="C29" i="1"/>
  <c r="C25" i="1"/>
</calcChain>
</file>

<file path=xl/sharedStrings.xml><?xml version="1.0" encoding="utf-8"?>
<sst xmlns="http://schemas.openxmlformats.org/spreadsheetml/2006/main" count="125" uniqueCount="36">
  <si>
    <t>Группа 1</t>
  </si>
  <si>
    <t>AS-TTA</t>
  </si>
  <si>
    <t>AS-TTB</t>
  </si>
  <si>
    <t>AS-TTC</t>
  </si>
  <si>
    <t>AD-BLA</t>
  </si>
  <si>
    <t>Группа 2</t>
  </si>
  <si>
    <t>P-DFAA</t>
  </si>
  <si>
    <t>T-DT1P</t>
  </si>
  <si>
    <t>Оборудование:</t>
  </si>
  <si>
    <t>Система</t>
  </si>
  <si>
    <t>Машина</t>
  </si>
  <si>
    <t>Кол-во</t>
  </si>
  <si>
    <t>Пневматика</t>
  </si>
  <si>
    <t>Гидравлика</t>
  </si>
  <si>
    <t>Электрика</t>
  </si>
  <si>
    <t>Индикация</t>
  </si>
  <si>
    <t>Кислород</t>
  </si>
  <si>
    <t>Критичность</t>
  </si>
  <si>
    <t>A</t>
  </si>
  <si>
    <t>B</t>
  </si>
  <si>
    <t>C</t>
  </si>
  <si>
    <t>Выявлено</t>
  </si>
  <si>
    <t>Proc</t>
  </si>
  <si>
    <t>Maint</t>
  </si>
  <si>
    <t>Всего</t>
  </si>
  <si>
    <t>Критичных</t>
  </si>
  <si>
    <t>данные2</t>
  </si>
  <si>
    <t>№ группы</t>
  </si>
  <si>
    <t>Названия строк</t>
  </si>
  <si>
    <t>Общий итог</t>
  </si>
  <si>
    <t>Названия столбцов</t>
  </si>
  <si>
    <t>критичность2</t>
  </si>
  <si>
    <t>Итог кол-во критичных</t>
  </si>
  <si>
    <t>кол-во критичных</t>
  </si>
  <si>
    <t xml:space="preserve">Итог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</si>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</sst>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0" fillId="3" borderId="1" xfId="0" applyFill="1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</cellXfs>
  <cellStyles count="1">
    <cellStyle name="Обычный" xfId="0" builtinId="0"/>
  </cellStyles>
  <dxfs count="51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Чебыкин Владимир" refreshedDate="42724.588775578704" createdVersion="5" refreshedVersion="5" minRefreshableVersion="3" recordCount="12">
  <cacheSource type="worksheet">
    <worksheetSource name="Таблица1"/>
  </cacheSource>
  <cacheFields count="6">
    <cacheField name="Машина" numFmtId="0">
      <sharedItems/>
    </cacheField>
    <cacheField name="Система" numFmtId="0">
      <sharedItems containsSemiMixedTypes="0" containsString="0" containsNumber="1" containsInteger="1" minValue="21" maxValue="25" count="5">
        <n v="21"/>
        <n v="24"/>
        <n v="25"/>
        <n v="22"/>
        <n v="23"/>
      </sharedItems>
    </cacheField>
    <cacheField name="Критичность" numFmtId="0">
      <sharedItems containsBlank="1"/>
    </cacheField>
    <cacheField name="Выявлено" numFmtId="0">
      <sharedItems count="2">
        <s v="Proc"/>
        <s v="Maint"/>
      </sharedItems>
    </cacheField>
    <cacheField name="№ группы" numFmtId="0">
      <sharedItems count="2">
        <s v="Группа 1"/>
        <s v="Группа 2"/>
      </sharedItems>
    </cacheField>
    <cacheField name="критичность2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AS-TTA"/>
    <x v="0"/>
    <s v="A"/>
    <x v="0"/>
    <x v="0"/>
    <n v="1"/>
  </r>
  <r>
    <s v="AS-TTC"/>
    <x v="1"/>
    <m/>
    <x v="1"/>
    <x v="0"/>
    <n v="0"/>
  </r>
  <r>
    <s v="T-DT1P"/>
    <x v="2"/>
    <s v="B"/>
    <x v="1"/>
    <x v="1"/>
    <n v="1"/>
  </r>
  <r>
    <s v="T-DT1P"/>
    <x v="0"/>
    <s v="A"/>
    <x v="1"/>
    <x v="1"/>
    <n v="1"/>
  </r>
  <r>
    <s v="AS-TTA"/>
    <x v="2"/>
    <s v="B"/>
    <x v="0"/>
    <x v="0"/>
    <n v="1"/>
  </r>
  <r>
    <s v="AS-TTC"/>
    <x v="1"/>
    <m/>
    <x v="1"/>
    <x v="0"/>
    <n v="0"/>
  </r>
  <r>
    <s v="AD-BLA"/>
    <x v="3"/>
    <m/>
    <x v="0"/>
    <x v="0"/>
    <n v="0"/>
  </r>
  <r>
    <s v="AD-BLA"/>
    <x v="3"/>
    <s v="C"/>
    <x v="0"/>
    <x v="0"/>
    <n v="1"/>
  </r>
  <r>
    <s v="AS-TTB"/>
    <x v="0"/>
    <m/>
    <x v="1"/>
    <x v="0"/>
    <n v="0"/>
  </r>
  <r>
    <s v="T-DT1P"/>
    <x v="4"/>
    <m/>
    <x v="0"/>
    <x v="1"/>
    <n v="0"/>
  </r>
  <r>
    <s v="AS-TTB"/>
    <x v="1"/>
    <s v="A"/>
    <x v="1"/>
    <x v="0"/>
    <n v="1"/>
  </r>
  <r>
    <s v="P-DFAA"/>
    <x v="2"/>
    <m/>
    <x v="1"/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107" applyNumberFormats="0" applyBorderFormats="0" applyFontFormats="0" applyPatternFormats="0" applyAlignmentFormats="0" applyWidthHeightFormats="1" dataCaption="Значения" missingCaption="0" updatedVersion="5" minRefreshableVersion="3" itemPrintTitles="1" createdVersion="5" indent="0" outline="1" outlineData="1" multipleFieldFilters="0">
  <location ref="O3:U10" firstHeaderRow="1" firstDataRow="3" firstDataCol="1" rowPageCount="1" colPageCount="1"/>
  <pivotFields count="6">
    <pivotField showAll="0"/>
    <pivotField axis="axisRow" outline="0" showAll="0" defaultSubtotal="0">
      <items count="5">
        <item x="0"/>
        <item x="3"/>
        <item x="4"/>
        <item x="1"/>
        <item x="2"/>
      </items>
    </pivotField>
    <pivotField showAll="0"/>
    <pivotField axis="axisCol" dataField="1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showAll="0">
      <items count="3">
        <item x="0"/>
        <item x="1"/>
        <item t="default"/>
      </items>
    </pivotField>
    <pivotField dataField="1" showAll="0" defaultSubtotal="0"/>
  </pivotFields>
  <rowFields count="1">
    <field x="1"/>
  </rowFields>
  <rowItems count="5">
    <i>
      <x/>
    </i>
    <i>
      <x v="1"/>
    </i>
    <i>
      <x v="3"/>
    </i>
    <i>
      <x v="4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4" item="0" hier="-1"/>
  </pageFields>
  <dataFields count="2">
    <dataField name=" " fld="3" subtotal="count" baseField="0" baseItem="0"/>
    <dataField name="кол-во критичных" fld="5" baseField="0" baseItem="0"/>
  </dataFields>
  <formats count="11">
    <format dxfId="42">
      <pivotArea dataOnly="0" labelOnly="1" fieldPosition="0">
        <references count="1">
          <reference field="3" count="0"/>
        </references>
      </pivotArea>
    </format>
    <format dxfId="41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0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9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38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37">
      <pivotArea dataOnly="0" labelOnly="1" fieldPosition="0">
        <references count="1">
          <reference field="3" count="0"/>
        </references>
      </pivotArea>
    </format>
    <format dxfId="36">
      <pivotArea field="3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35">
      <pivotArea field="3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31">
      <pivotArea dataOnly="0" labelOnly="1" fieldPosition="0">
        <references count="1">
          <reference field="3" count="0"/>
        </references>
      </pivotArea>
    </format>
    <format dxfId="30">
      <pivotArea field="3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8">
      <pivotArea field="3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107" applyNumberFormats="0" applyBorderFormats="0" applyFontFormats="0" applyPatternFormats="0" applyAlignmentFormats="0" applyWidthHeightFormats="1" dataCaption="Значения" missingCaption="0" updatedVersion="5" minRefreshableVersion="3" itemPrintTitles="1" createdVersion="5" indent="0" outline="1" outlineData="1" multipleFieldFilters="0">
  <location ref="O18:U24" firstHeaderRow="1" firstDataRow="3" firstDataCol="1" rowPageCount="1" colPageCount="1"/>
  <pivotFields count="6">
    <pivotField showAll="0"/>
    <pivotField axis="axisRow" outline="0" showAll="0" defaultSubtotal="0">
      <items count="5">
        <item x="0"/>
        <item x="3"/>
        <item x="4"/>
        <item x="1"/>
        <item x="2"/>
      </items>
    </pivotField>
    <pivotField showAll="0"/>
    <pivotField axis="axisCol" dataField="1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showAll="0">
      <items count="3">
        <item x="0"/>
        <item x="1"/>
        <item t="default"/>
      </items>
    </pivotField>
    <pivotField dataField="1" showAll="0" defaultSubtotal="0"/>
  </pivotFields>
  <rowFields count="1">
    <field x="1"/>
  </rowFields>
  <rowItems count="4">
    <i>
      <x/>
    </i>
    <i>
      <x v="2"/>
    </i>
    <i>
      <x v="4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4" item="1" hier="-1"/>
  </pageFields>
  <dataFields count="2">
    <dataField name=" " fld="3" subtotal="count" baseField="0" baseItem="0"/>
    <dataField name="кол-во критичных" fld="5" baseField="0" baseItem="0"/>
  </dataFields>
  <formats count="11">
    <format dxfId="50">
      <pivotArea dataOnly="0" labelOnly="1" fieldPosition="0">
        <references count="1">
          <reference field="3" count="0"/>
        </references>
      </pivotArea>
    </format>
    <format dxfId="49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8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45">
      <pivotArea dataOnly="0" labelOnly="1" fieldPosition="0">
        <references count="1">
          <reference field="3" count="0"/>
        </references>
      </pivotArea>
    </format>
    <format dxfId="44">
      <pivotArea field="3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43">
      <pivotArea field="3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26">
      <pivotArea dataOnly="0" labelOnly="1" fieldPosition="0">
        <references count="1">
          <reference field="3" count="0"/>
        </references>
      </pivotArea>
    </format>
    <format dxfId="25">
      <pivotArea field="3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G1:L13" totalsRowShown="0">
  <autoFilter ref="G1:L13"/>
  <tableColumns count="6">
    <tableColumn id="1" name="Машина"/>
    <tableColumn id="2" name="Система" dataDxfId="34"/>
    <tableColumn id="3" name="Критичность" dataDxfId="33"/>
    <tableColumn id="4" name="Выявлено"/>
    <tableColumn id="5" name="№ группы">
      <calculatedColumnFormula>INDEX($D$2:$D$7,MATCH(G2,$E$2:$E$7,0))</calculatedColumnFormula>
    </tableColumn>
    <tableColumn id="6" name="критичность2" dataDxfId="32">
      <calculatedColumnFormula>IF(Таблица1[[#This Row],[Критичность]]="",0,1)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A1:B6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5</v>
      </c>
      <c r="B2" t="s">
        <v>6</v>
      </c>
    </row>
    <row r="3" spans="1:2" x14ac:dyDescent="0.25">
      <c r="A3" t="s">
        <v>0</v>
      </c>
      <c r="B3" t="s">
        <v>2</v>
      </c>
    </row>
    <row r="4" spans="1:2" x14ac:dyDescent="0.25">
      <c r="A4" t="s">
        <v>5</v>
      </c>
      <c r="B4" t="s">
        <v>7</v>
      </c>
    </row>
    <row r="5" spans="1:2" x14ac:dyDescent="0.25">
      <c r="A5" t="s">
        <v>0</v>
      </c>
      <c r="B5" t="s">
        <v>3</v>
      </c>
    </row>
    <row r="6" spans="1:2" x14ac:dyDescent="0.25">
      <c r="A6" t="s">
        <v>0</v>
      </c>
      <c r="B6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Zeros="0" tabSelected="1" workbookViewId="0">
      <selection activeCell="M19" sqref="M19"/>
    </sheetView>
  </sheetViews>
  <sheetFormatPr defaultRowHeight="15" x14ac:dyDescent="0.25"/>
  <cols>
    <col min="2" max="2" width="12" bestFit="1" customWidth="1"/>
    <col min="4" max="4" width="11" bestFit="1" customWidth="1"/>
    <col min="7" max="7" width="10.7109375" customWidth="1"/>
    <col min="8" max="8" width="12.42578125" bestFit="1" customWidth="1"/>
    <col min="9" max="9" width="14.5703125" customWidth="1"/>
    <col min="10" max="11" width="12.28515625" customWidth="1"/>
    <col min="12" max="12" width="14.5703125" customWidth="1"/>
    <col min="14" max="14" width="12.28515625" customWidth="1"/>
    <col min="15" max="15" width="12.5703125" customWidth="1"/>
    <col min="16" max="16" width="13.42578125" customWidth="1"/>
    <col min="17" max="19" width="11.85546875" customWidth="1"/>
    <col min="20" max="20" width="12.7109375" customWidth="1"/>
    <col min="21" max="21" width="13.140625" customWidth="1"/>
  </cols>
  <sheetData>
    <row r="1" spans="1:21" ht="15.75" thickBot="1" x14ac:dyDescent="0.3">
      <c r="A1" s="1" t="s">
        <v>8</v>
      </c>
      <c r="B1" s="2"/>
      <c r="D1" s="20" t="s">
        <v>27</v>
      </c>
      <c r="E1" s="20" t="s">
        <v>26</v>
      </c>
      <c r="G1" s="14" t="s">
        <v>10</v>
      </c>
      <c r="H1" s="15" t="s">
        <v>9</v>
      </c>
      <c r="I1" s="15" t="s">
        <v>17</v>
      </c>
      <c r="J1" s="16" t="s">
        <v>21</v>
      </c>
      <c r="K1" s="19" t="s">
        <v>27</v>
      </c>
      <c r="L1" t="s">
        <v>31</v>
      </c>
      <c r="O1" s="21" t="s">
        <v>27</v>
      </c>
      <c r="P1" t="s">
        <v>0</v>
      </c>
    </row>
    <row r="2" spans="1:21" ht="15.75" thickBot="1" x14ac:dyDescent="0.3">
      <c r="A2" s="12" t="s">
        <v>0</v>
      </c>
      <c r="B2" s="13" t="s">
        <v>5</v>
      </c>
      <c r="D2" s="18" t="s">
        <v>0</v>
      </c>
      <c r="E2" s="18" t="s">
        <v>1</v>
      </c>
      <c r="G2" s="10" t="s">
        <v>1</v>
      </c>
      <c r="H2" s="11">
        <v>21</v>
      </c>
      <c r="I2" s="11" t="s">
        <v>18</v>
      </c>
      <c r="J2" t="s">
        <v>22</v>
      </c>
      <c r="K2" t="str">
        <f>INDEX($D$2:$D$7,MATCH(G2,$E$2:$E$7,0))</f>
        <v>Группа 1</v>
      </c>
      <c r="L2">
        <f>IF(Таблица1[[#This Row],[Критичность]]="",0,1)</f>
        <v>1</v>
      </c>
    </row>
    <row r="3" spans="1:21" x14ac:dyDescent="0.25">
      <c r="A3" s="6" t="s">
        <v>1</v>
      </c>
      <c r="B3" s="7" t="s">
        <v>6</v>
      </c>
      <c r="D3" s="18" t="s">
        <v>5</v>
      </c>
      <c r="E3" s="18" t="s">
        <v>6</v>
      </c>
      <c r="G3" s="10" t="s">
        <v>3</v>
      </c>
      <c r="H3" s="11">
        <v>24</v>
      </c>
      <c r="I3" s="11"/>
      <c r="J3" t="s">
        <v>23</v>
      </c>
      <c r="K3" t="str">
        <f t="shared" ref="K3:K13" si="0">INDEX($D$2:$D$7,MATCH(G3,$E$2:$E$7,0))</f>
        <v>Группа 1</v>
      </c>
      <c r="L3">
        <f>IF(Таблица1[[#This Row],[Критичность]]="",0,1)</f>
        <v>0</v>
      </c>
      <c r="P3" s="21" t="s">
        <v>30</v>
      </c>
    </row>
    <row r="4" spans="1:21" ht="30" x14ac:dyDescent="0.25">
      <c r="A4" s="8" t="s">
        <v>2</v>
      </c>
      <c r="B4" s="9" t="s">
        <v>7</v>
      </c>
      <c r="D4" s="18" t="s">
        <v>0</v>
      </c>
      <c r="E4" s="18" t="s">
        <v>2</v>
      </c>
      <c r="G4" s="10" t="s">
        <v>7</v>
      </c>
      <c r="H4" s="11">
        <v>25</v>
      </c>
      <c r="I4" s="11" t="s">
        <v>19</v>
      </c>
      <c r="J4" t="s">
        <v>23</v>
      </c>
      <c r="K4" t="str">
        <f t="shared" si="0"/>
        <v>Группа 2</v>
      </c>
      <c r="L4">
        <f>IF(Таблица1[[#This Row],[Критичность]]="",0,1)</f>
        <v>1</v>
      </c>
      <c r="P4" s="24" t="s">
        <v>23</v>
      </c>
      <c r="Q4" s="24" t="s">
        <v>23</v>
      </c>
      <c r="R4" s="24" t="s">
        <v>22</v>
      </c>
      <c r="S4" s="24" t="s">
        <v>22</v>
      </c>
      <c r="T4" s="24" t="s">
        <v>34</v>
      </c>
      <c r="U4" s="24" t="s">
        <v>32</v>
      </c>
    </row>
    <row r="5" spans="1:21" ht="30" x14ac:dyDescent="0.25">
      <c r="A5" s="8" t="s">
        <v>3</v>
      </c>
      <c r="B5" s="9"/>
      <c r="D5" s="18" t="s">
        <v>5</v>
      </c>
      <c r="E5" s="18" t="s">
        <v>7</v>
      </c>
      <c r="G5" s="10" t="s">
        <v>7</v>
      </c>
      <c r="H5" s="11">
        <v>21</v>
      </c>
      <c r="I5" s="11" t="s">
        <v>18</v>
      </c>
      <c r="J5" t="s">
        <v>23</v>
      </c>
      <c r="K5" t="str">
        <f t="shared" si="0"/>
        <v>Группа 2</v>
      </c>
      <c r="L5">
        <f>IF(Таблица1[[#This Row],[Критичность]]="",0,1)</f>
        <v>1</v>
      </c>
      <c r="O5" s="21" t="s">
        <v>28</v>
      </c>
      <c r="P5" s="23" t="s">
        <v>35</v>
      </c>
      <c r="Q5" s="23" t="s">
        <v>33</v>
      </c>
      <c r="R5" s="23" t="s">
        <v>35</v>
      </c>
      <c r="S5" s="23" t="s">
        <v>33</v>
      </c>
      <c r="T5" s="23"/>
      <c r="U5" s="23"/>
    </row>
    <row r="6" spans="1:21" x14ac:dyDescent="0.25">
      <c r="A6" s="8" t="s">
        <v>4</v>
      </c>
      <c r="B6" s="9"/>
      <c r="D6" s="18" t="s">
        <v>0</v>
      </c>
      <c r="E6" s="18" t="s">
        <v>3</v>
      </c>
      <c r="G6" s="10" t="s">
        <v>1</v>
      </c>
      <c r="H6" s="11">
        <v>25</v>
      </c>
      <c r="I6" s="11" t="s">
        <v>19</v>
      </c>
      <c r="J6" t="s">
        <v>22</v>
      </c>
      <c r="K6" t="str">
        <f t="shared" si="0"/>
        <v>Группа 1</v>
      </c>
      <c r="L6">
        <f>IF(Таблица1[[#This Row],[Критичность]]="",0,1)</f>
        <v>1</v>
      </c>
      <c r="O6">
        <v>21</v>
      </c>
      <c r="P6" s="22">
        <v>1</v>
      </c>
      <c r="Q6" s="22">
        <v>0</v>
      </c>
      <c r="R6" s="22">
        <v>1</v>
      </c>
      <c r="S6" s="22">
        <v>1</v>
      </c>
      <c r="T6" s="22">
        <v>2</v>
      </c>
      <c r="U6" s="22">
        <v>1</v>
      </c>
    </row>
    <row r="7" spans="1:21" x14ac:dyDescent="0.25">
      <c r="A7" s="8"/>
      <c r="B7" s="9"/>
      <c r="D7" s="18" t="s">
        <v>0</v>
      </c>
      <c r="E7" s="18" t="s">
        <v>4</v>
      </c>
      <c r="G7" s="10" t="s">
        <v>3</v>
      </c>
      <c r="H7" s="11">
        <v>24</v>
      </c>
      <c r="I7" s="11"/>
      <c r="J7" t="s">
        <v>23</v>
      </c>
      <c r="K7" t="str">
        <f t="shared" si="0"/>
        <v>Группа 1</v>
      </c>
      <c r="L7">
        <f>IF(Таблица1[[#This Row],[Критичность]]="",0,1)</f>
        <v>0</v>
      </c>
      <c r="O7">
        <v>22</v>
      </c>
      <c r="P7" s="22">
        <v>0</v>
      </c>
      <c r="Q7" s="22">
        <v>0</v>
      </c>
      <c r="R7" s="22">
        <v>2</v>
      </c>
      <c r="S7" s="22">
        <v>1</v>
      </c>
      <c r="T7" s="22">
        <v>2</v>
      </c>
      <c r="U7" s="22">
        <v>1</v>
      </c>
    </row>
    <row r="8" spans="1:21" ht="15.75" thickBot="1" x14ac:dyDescent="0.3">
      <c r="A8" s="4"/>
      <c r="B8" s="5"/>
      <c r="G8" s="10" t="s">
        <v>4</v>
      </c>
      <c r="H8" s="11">
        <v>22</v>
      </c>
      <c r="I8" s="11"/>
      <c r="J8" t="s">
        <v>22</v>
      </c>
      <c r="K8" t="str">
        <f t="shared" si="0"/>
        <v>Группа 1</v>
      </c>
      <c r="L8">
        <f>IF(Таблица1[[#This Row],[Критичность]]="",0,1)</f>
        <v>0</v>
      </c>
      <c r="O8">
        <v>24</v>
      </c>
      <c r="P8" s="22">
        <v>3</v>
      </c>
      <c r="Q8" s="22">
        <v>1</v>
      </c>
      <c r="R8" s="22">
        <v>0</v>
      </c>
      <c r="S8" s="22">
        <v>0</v>
      </c>
      <c r="T8" s="22">
        <v>3</v>
      </c>
      <c r="U8" s="22">
        <v>1</v>
      </c>
    </row>
    <row r="9" spans="1:21" x14ac:dyDescent="0.25">
      <c r="G9" s="10" t="s">
        <v>4</v>
      </c>
      <c r="H9" s="11">
        <v>22</v>
      </c>
      <c r="I9" s="11" t="s">
        <v>20</v>
      </c>
      <c r="J9" t="s">
        <v>22</v>
      </c>
      <c r="K9" t="str">
        <f t="shared" si="0"/>
        <v>Группа 1</v>
      </c>
      <c r="L9">
        <f>IF(Таблица1[[#This Row],[Критичность]]="",0,1)</f>
        <v>1</v>
      </c>
      <c r="O9">
        <v>25</v>
      </c>
      <c r="P9" s="22">
        <v>0</v>
      </c>
      <c r="Q9" s="22">
        <v>0</v>
      </c>
      <c r="R9" s="22">
        <v>1</v>
      </c>
      <c r="S9" s="22">
        <v>1</v>
      </c>
      <c r="T9" s="22">
        <v>1</v>
      </c>
      <c r="U9" s="22">
        <v>1</v>
      </c>
    </row>
    <row r="10" spans="1:21" x14ac:dyDescent="0.25">
      <c r="G10" s="10" t="s">
        <v>2</v>
      </c>
      <c r="H10" s="11">
        <v>21</v>
      </c>
      <c r="I10" s="11"/>
      <c r="J10" t="s">
        <v>23</v>
      </c>
      <c r="K10" t="str">
        <f t="shared" si="0"/>
        <v>Группа 1</v>
      </c>
      <c r="L10">
        <f>IF(Таблица1[[#This Row],[Критичность]]="",0,1)</f>
        <v>0</v>
      </c>
      <c r="O10" t="s">
        <v>29</v>
      </c>
      <c r="P10" s="22">
        <v>4</v>
      </c>
      <c r="Q10" s="22">
        <v>1</v>
      </c>
      <c r="R10" s="22">
        <v>4</v>
      </c>
      <c r="S10" s="22">
        <v>3</v>
      </c>
      <c r="T10" s="22">
        <v>8</v>
      </c>
      <c r="U10" s="22">
        <v>4</v>
      </c>
    </row>
    <row r="11" spans="1:21" x14ac:dyDescent="0.25">
      <c r="G11" s="10" t="s">
        <v>7</v>
      </c>
      <c r="H11" s="11">
        <v>23</v>
      </c>
      <c r="I11" s="11"/>
      <c r="J11" t="s">
        <v>22</v>
      </c>
      <c r="K11" t="str">
        <f t="shared" si="0"/>
        <v>Группа 2</v>
      </c>
      <c r="L11">
        <f>IF(Таблица1[[#This Row],[Критичность]]="",0,1)</f>
        <v>0</v>
      </c>
      <c r="P11" s="22"/>
      <c r="Q11" s="22"/>
      <c r="R11" s="22"/>
      <c r="S11" s="22"/>
      <c r="T11" s="22"/>
      <c r="U11" s="22"/>
    </row>
    <row r="12" spans="1:21" x14ac:dyDescent="0.25">
      <c r="G12" s="10" t="s">
        <v>2</v>
      </c>
      <c r="H12" s="11">
        <v>24</v>
      </c>
      <c r="I12" s="11" t="s">
        <v>18</v>
      </c>
      <c r="J12" t="s">
        <v>23</v>
      </c>
      <c r="K12" t="str">
        <f t="shared" si="0"/>
        <v>Группа 1</v>
      </c>
      <c r="L12">
        <f>IF(Таблица1[[#This Row],[Критичность]]="",0,1)</f>
        <v>1</v>
      </c>
    </row>
    <row r="13" spans="1:21" x14ac:dyDescent="0.25">
      <c r="G13" s="10" t="s">
        <v>6</v>
      </c>
      <c r="H13" s="11">
        <v>25</v>
      </c>
      <c r="I13" s="11"/>
      <c r="J13" t="s">
        <v>23</v>
      </c>
      <c r="K13" t="str">
        <f t="shared" si="0"/>
        <v>Группа 2</v>
      </c>
      <c r="L13">
        <f>IF(Таблица1[[#This Row],[Критичность]]="",0,1)</f>
        <v>0</v>
      </c>
    </row>
    <row r="15" spans="1:21" x14ac:dyDescent="0.25">
      <c r="A15" s="11" t="s">
        <v>0</v>
      </c>
      <c r="B15" s="11"/>
    </row>
    <row r="16" spans="1:21" x14ac:dyDescent="0.25">
      <c r="A16" s="17" t="s">
        <v>9</v>
      </c>
      <c r="B16" s="17" t="s">
        <v>11</v>
      </c>
      <c r="C16" s="17" t="s">
        <v>24</v>
      </c>
      <c r="D16" s="17" t="s">
        <v>25</v>
      </c>
      <c r="E16" s="17" t="s">
        <v>22</v>
      </c>
      <c r="F16" s="17" t="s">
        <v>23</v>
      </c>
      <c r="O16" s="21" t="s">
        <v>27</v>
      </c>
      <c r="P16" t="s">
        <v>5</v>
      </c>
    </row>
    <row r="17" spans="1:21" x14ac:dyDescent="0.25">
      <c r="A17" s="3">
        <v>21</v>
      </c>
      <c r="B17" s="3" t="s">
        <v>12</v>
      </c>
      <c r="C17" s="3"/>
      <c r="D17" s="3"/>
      <c r="E17" s="3"/>
      <c r="F17" s="3"/>
    </row>
    <row r="18" spans="1:21" x14ac:dyDescent="0.25">
      <c r="A18" s="3">
        <v>22</v>
      </c>
      <c r="B18" s="3" t="s">
        <v>13</v>
      </c>
      <c r="C18" s="3"/>
      <c r="D18" s="3"/>
      <c r="E18" s="3"/>
      <c r="F18" s="3"/>
      <c r="P18" s="21" t="s">
        <v>30</v>
      </c>
    </row>
    <row r="19" spans="1:21" ht="30" x14ac:dyDescent="0.25">
      <c r="A19" s="3">
        <v>23</v>
      </c>
      <c r="B19" s="3" t="s">
        <v>14</v>
      </c>
      <c r="C19" s="3"/>
      <c r="D19" s="3"/>
      <c r="E19" s="3"/>
      <c r="F19" s="3"/>
      <c r="P19" s="24" t="s">
        <v>23</v>
      </c>
      <c r="Q19" s="24" t="s">
        <v>23</v>
      </c>
      <c r="R19" s="24" t="s">
        <v>22</v>
      </c>
      <c r="S19" s="24" t="s">
        <v>22</v>
      </c>
      <c r="T19" s="24" t="s">
        <v>34</v>
      </c>
      <c r="U19" s="24" t="s">
        <v>32</v>
      </c>
    </row>
    <row r="20" spans="1:21" ht="30" x14ac:dyDescent="0.25">
      <c r="A20" s="3">
        <v>24</v>
      </c>
      <c r="B20" s="3" t="s">
        <v>15</v>
      </c>
      <c r="C20" s="3"/>
      <c r="D20" s="3"/>
      <c r="E20" s="3"/>
      <c r="F20" s="3"/>
      <c r="O20" s="21" t="s">
        <v>28</v>
      </c>
      <c r="P20" s="23" t="s">
        <v>35</v>
      </c>
      <c r="Q20" s="23" t="s">
        <v>33</v>
      </c>
      <c r="R20" s="23" t="s">
        <v>35</v>
      </c>
      <c r="S20" s="23" t="s">
        <v>33</v>
      </c>
      <c r="T20" s="23"/>
      <c r="U20" s="23"/>
    </row>
    <row r="21" spans="1:21" x14ac:dyDescent="0.25">
      <c r="A21" s="3">
        <v>25</v>
      </c>
      <c r="B21" s="3" t="s">
        <v>16</v>
      </c>
      <c r="C21" s="3"/>
      <c r="D21" s="3"/>
      <c r="E21" s="3"/>
      <c r="F21" s="3"/>
      <c r="O21">
        <v>21</v>
      </c>
      <c r="P21" s="22">
        <v>1</v>
      </c>
      <c r="Q21" s="22">
        <v>1</v>
      </c>
      <c r="R21" s="22">
        <v>0</v>
      </c>
      <c r="S21" s="22">
        <v>0</v>
      </c>
      <c r="T21" s="22">
        <v>1</v>
      </c>
      <c r="U21" s="22">
        <v>1</v>
      </c>
    </row>
    <row r="22" spans="1:21" x14ac:dyDescent="0.25">
      <c r="O22">
        <v>23</v>
      </c>
      <c r="P22" s="22">
        <v>0</v>
      </c>
      <c r="Q22" s="22">
        <v>0</v>
      </c>
      <c r="R22" s="22">
        <v>1</v>
      </c>
      <c r="S22" s="22">
        <v>0</v>
      </c>
      <c r="T22" s="22">
        <v>1</v>
      </c>
      <c r="U22" s="22">
        <v>0</v>
      </c>
    </row>
    <row r="23" spans="1:21" x14ac:dyDescent="0.25">
      <c r="A23" t="s">
        <v>5</v>
      </c>
      <c r="O23">
        <v>25</v>
      </c>
      <c r="P23" s="22">
        <v>2</v>
      </c>
      <c r="Q23" s="22">
        <v>1</v>
      </c>
      <c r="R23" s="22">
        <v>0</v>
      </c>
      <c r="S23" s="22">
        <v>0</v>
      </c>
      <c r="T23" s="22">
        <v>2</v>
      </c>
      <c r="U23" s="22">
        <v>1</v>
      </c>
    </row>
    <row r="24" spans="1:21" x14ac:dyDescent="0.25">
      <c r="A24" s="17" t="s">
        <v>9</v>
      </c>
      <c r="B24" s="17" t="s">
        <v>11</v>
      </c>
      <c r="C24" s="17" t="s">
        <v>24</v>
      </c>
      <c r="D24" s="17" t="s">
        <v>25</v>
      </c>
      <c r="E24" s="17" t="s">
        <v>22</v>
      </c>
      <c r="F24" s="17" t="s">
        <v>23</v>
      </c>
      <c r="O24" t="s">
        <v>29</v>
      </c>
      <c r="P24" s="22">
        <v>3</v>
      </c>
      <c r="Q24" s="22">
        <v>2</v>
      </c>
      <c r="R24" s="22">
        <v>1</v>
      </c>
      <c r="S24" s="22">
        <v>0</v>
      </c>
      <c r="T24" s="22">
        <v>4</v>
      </c>
      <c r="U24" s="22">
        <v>2</v>
      </c>
    </row>
    <row r="25" spans="1:21" x14ac:dyDescent="0.25">
      <c r="A25" s="3">
        <v>21</v>
      </c>
      <c r="B25" s="3" t="s">
        <v>12</v>
      </c>
      <c r="C25" s="17">
        <f>COUNTIFS(G:G,$B$3,H:H,A25)+COUNTIFS(G:G,$B$4,H:H,A25)</f>
        <v>1</v>
      </c>
      <c r="D25" s="11">
        <f>COUNTIFS(G:G,B3,H:H,A25,I:I,"A")+COUNTIFS(G:G,B3,H:H,A25,I:I,"B")+COUNTIFS(G:G,B3,H:H,A25,I:I,"C")+COUNTIFS(G:G,$B$4,H:H,A25,I:I,"A")+COUNTIFS(G:G,$B$4,H:H,A25,I:I,"B")+COUNTIFS(G:G,$B$4,H:H,A25,I:I,"C")</f>
        <v>1</v>
      </c>
      <c r="E25" s="17">
        <f>COUNTIFS(G:G,$B$3,H:H,A25,J:J,"Proc")+COUNTIFS(G:G,$B$4,H:H,A25,J:J,"Proc")</f>
        <v>0</v>
      </c>
      <c r="F25" s="17">
        <f>COUNTIFS(G:G,$B$3,H:H,A25,J:J,"Maint")+COUNTIFS(G:G,$B$4,H:H,A25,J:J,"Maint")</f>
        <v>1</v>
      </c>
    </row>
    <row r="26" spans="1:21" x14ac:dyDescent="0.25">
      <c r="A26" s="3">
        <v>22</v>
      </c>
      <c r="B26" s="3" t="s">
        <v>13</v>
      </c>
      <c r="C26" s="17">
        <f>COUNTIFS(G:G,$B$3,H:H,A26)+COUNTIFS(G:G,$B$4,H:H,A26)</f>
        <v>0</v>
      </c>
      <c r="D26" s="17">
        <f>COUNTIFS(G:G,B4,H:H,A26,I:I,"A")+COUNTIFS(G:G,B4,H:H,A26,I:I,"B")+COUNTIFS(G:G,B4,H:H,A26,I:I,"C")+COUNTIFS(G:G,$B$4,H:H,A26,I:I,"A")+COUNTIFS(G:G,$B$4,H:H,A26,I:I,"B")+COUNTIFS(G:G,$B$4,H:H,A26,I:I,"C")</f>
        <v>0</v>
      </c>
      <c r="E26" s="17">
        <f>COUNTIFS(G:G,$B$3,H:H,A26,J:J,"Proc")+COUNTIFS(G:G,$B$4,H:H,A26,J:J,"Proc")</f>
        <v>0</v>
      </c>
      <c r="F26" s="17">
        <f>COUNTIFS(G:G,$B$3,H:H,A26,J:J,"Maint")+COUNTIFS(G:G,$B$4,H:H,A26,J:J,"Maint")</f>
        <v>0</v>
      </c>
    </row>
    <row r="27" spans="1:21" x14ac:dyDescent="0.25">
      <c r="A27" s="3">
        <v>23</v>
      </c>
      <c r="B27" s="3" t="s">
        <v>14</v>
      </c>
      <c r="C27" s="17">
        <f>COUNTIFS(G:G,$B$3,H:H,A27)+COUNTIFS(G:G,$B$4,H:H,A27)</f>
        <v>1</v>
      </c>
      <c r="D27" s="17">
        <f>COUNTIFS(G:G,B5,H:H,A27,I:I,"A")+COUNTIFS(G:G,B5,H:H,A27,I:I,"B")+COUNTIFS(G:G,B5,H:H,A27,I:I,"C")+COUNTIFS(G:G,$B$4,H:H,A27,I:I,"A")+COUNTIFS(G:G,$B$4,H:H,A27,I:I,"B")+COUNTIFS(G:G,$B$4,H:H,A27,I:I,"C")</f>
        <v>0</v>
      </c>
      <c r="E27" s="17">
        <f>COUNTIFS(G:G,$B$3,H:H,A27,J:J,"Proc")+COUNTIFS(G:G,$B$4,H:H,A27,J:J,"Proc")</f>
        <v>1</v>
      </c>
      <c r="F27" s="17">
        <f>COUNTIFS(G:G,$B$3,H:H,A27,J:J,"Maint")+COUNTIFS(G:G,$B$4,H:H,A27,J:J,"Maint")</f>
        <v>0</v>
      </c>
    </row>
    <row r="28" spans="1:21" x14ac:dyDescent="0.25">
      <c r="A28" s="3">
        <v>24</v>
      </c>
      <c r="B28" s="3" t="s">
        <v>15</v>
      </c>
      <c r="C28" s="17">
        <f>COUNTIFS(G:G,$B$3,H:H,A28)+COUNTIFS(G:G,$B$4,H:H,A28)</f>
        <v>0</v>
      </c>
      <c r="D28" s="17">
        <f>COUNTIFS(G:G,B6,H:H,A28,I:I,"A")+COUNTIFS(G:G,B6,H:H,A28,I:I,"B")+COUNTIFS(G:G,B6,H:H,A28,I:I,"C")+COUNTIFS(G:G,$B$4,H:H,A28,I:I,"A")+COUNTIFS(G:G,$B$4,H:H,A28,I:I,"B")+COUNTIFS(G:G,$B$4,H:H,A28,I:I,"C")</f>
        <v>0</v>
      </c>
      <c r="E28" s="17">
        <f>COUNTIFS(G:G,$B$3,H:H,A28,J:J,"Proc")+COUNTIFS(G:G,$B$4,H:H,A28,J:J,"Proc")</f>
        <v>0</v>
      </c>
      <c r="F28" s="17">
        <f>COUNTIFS(G:G,$B$3,H:H,A28,J:J,"Maint")+COUNTIFS(G:G,$B$4,H:H,A28,J:J,"Maint")</f>
        <v>0</v>
      </c>
    </row>
    <row r="29" spans="1:21" x14ac:dyDescent="0.25">
      <c r="A29" s="3">
        <v>25</v>
      </c>
      <c r="B29" s="3" t="s">
        <v>16</v>
      </c>
      <c r="C29" s="17">
        <f>COUNTIFS(G:G,$B$3,H:H,A29)+COUNTIFS(G:G,$B$4,H:H,A29)</f>
        <v>2</v>
      </c>
      <c r="D29" s="17">
        <f>COUNTIFS(G:G,B7,H:H,A29,I:I,"A")+COUNTIFS(G:G,B7,H:H,A29,I:I,"B")+COUNTIFS(G:G,B7,H:H,A29,I:I,"C")+COUNTIFS(G:G,$B$4,H:H,A29,I:I,"A")+COUNTIFS(G:G,$B$4,H:H,A29,I:I,"B")+COUNTIFS(G:G,$B$4,H:H,A29,I:I,"C")</f>
        <v>1</v>
      </c>
      <c r="E29" s="17">
        <f>COUNTIFS(G:G,$B$3,H:H,A29,J:J,"Proc")+COUNTIFS(G:G,$B$4,H:H,A29,J:J,"Proc")</f>
        <v>0</v>
      </c>
      <c r="F29" s="17">
        <f>COUNTIFS(G:G,$B$3,H:H,A29,J:J,"Maint")+COUNTIFS(G:G,$B$4,H:H,A29,J:J,"Maint")</f>
        <v>2</v>
      </c>
    </row>
  </sheetData>
  <pageMargins left="0.7" right="0.7" top="0.75" bottom="0.75" header="0.3" footer="0.3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V. Popov</dc:creator>
  <cp:lastModifiedBy>Чебыкин Владимир</cp:lastModifiedBy>
  <dcterms:created xsi:type="dcterms:W3CDTF">2016-12-20T06:07:01Z</dcterms:created>
  <dcterms:modified xsi:type="dcterms:W3CDTF">2016-12-20T09:08:41Z</dcterms:modified>
</cp:coreProperties>
</file>