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bliznyuk\Documents\Private\XLS\"/>
    </mc:Choice>
  </mc:AlternateContent>
  <bookViews>
    <workbookView xWindow="870" yWindow="750" windowWidth="12120" windowHeight="8295" tabRatio="801"/>
  </bookViews>
  <sheets>
    <sheet name="свод" sheetId="23" r:id="rId1"/>
    <sheet name="январь " sheetId="24" r:id="rId2"/>
    <sheet name="февраль" sheetId="38" r:id="rId3"/>
  </sheets>
  <definedNames>
    <definedName name="_xlnm.Print_Area" localSheetId="0">свод!$A$1:$X$15</definedName>
    <definedName name="_xlnm.Print_Area" localSheetId="2">февраль!$A$1:$AR$39</definedName>
    <definedName name="_xlnm.Print_Area" localSheetId="1">'январь '!$A$1:$AR$35</definedName>
    <definedName name="_xlnm.Print_Titles" localSheetId="0">свод!$5:$7</definedName>
    <definedName name="_xlnm.Print_Titles" localSheetId="2">февраль!$5:$7</definedName>
    <definedName name="_xlnm.Print_Titles" localSheetId="1">'январь '!$5:$7</definedName>
    <definedName name="TABLE" localSheetId="0">свод!#REF!</definedName>
    <definedName name="TABLE" localSheetId="2">февраль!#REF!</definedName>
    <definedName name="TABLE" localSheetId="1">'январь '!#REF!</definedName>
    <definedName name="TABLE_10" localSheetId="0">свод!#REF!</definedName>
    <definedName name="TABLE_10" localSheetId="2">февраль!#REF!</definedName>
    <definedName name="TABLE_10" localSheetId="1">'январь '!#REF!</definedName>
    <definedName name="TABLE_100" localSheetId="0">свод!#REF!</definedName>
    <definedName name="TABLE_100" localSheetId="2">февраль!#REF!</definedName>
    <definedName name="TABLE_100" localSheetId="1">'январь '!#REF!</definedName>
    <definedName name="TABLE_11" localSheetId="0">свод!#REF!</definedName>
    <definedName name="TABLE_11" localSheetId="2">февраль!#REF!</definedName>
    <definedName name="TABLE_11" localSheetId="1">'январь '!#REF!</definedName>
    <definedName name="TABLE_12" localSheetId="0">свод!#REF!</definedName>
    <definedName name="TABLE_12" localSheetId="2">февраль!#REF!</definedName>
    <definedName name="TABLE_12" localSheetId="1">'январь '!#REF!</definedName>
    <definedName name="TABLE_13" localSheetId="0">свод!#REF!</definedName>
    <definedName name="TABLE_13" localSheetId="2">февраль!#REF!</definedName>
    <definedName name="TABLE_13" localSheetId="1">'январь '!#REF!</definedName>
    <definedName name="TABLE_14" localSheetId="0">свод!#REF!</definedName>
    <definedName name="TABLE_14" localSheetId="2">февраль!#REF!</definedName>
    <definedName name="TABLE_14" localSheetId="1">'январь '!#REF!</definedName>
    <definedName name="TABLE_15" localSheetId="0">свод!#REF!</definedName>
    <definedName name="TABLE_15" localSheetId="2">февраль!#REF!</definedName>
    <definedName name="TABLE_15" localSheetId="1">'январь '!#REF!</definedName>
    <definedName name="TABLE_16" localSheetId="0">свод!#REF!</definedName>
    <definedName name="TABLE_16" localSheetId="2">февраль!#REF!</definedName>
    <definedName name="TABLE_16" localSheetId="1">'январь '!#REF!</definedName>
    <definedName name="TABLE_17" localSheetId="0">свод!#REF!</definedName>
    <definedName name="TABLE_17" localSheetId="2">февраль!#REF!</definedName>
    <definedName name="TABLE_17" localSheetId="1">'январь '!#REF!</definedName>
    <definedName name="TABLE_18" localSheetId="0">свод!#REF!</definedName>
    <definedName name="TABLE_18" localSheetId="2">февраль!#REF!</definedName>
    <definedName name="TABLE_18" localSheetId="1">'январь '!#REF!</definedName>
    <definedName name="TABLE_19" localSheetId="0">свод!#REF!</definedName>
    <definedName name="TABLE_19" localSheetId="2">февраль!#REF!</definedName>
    <definedName name="TABLE_19" localSheetId="1">'январь '!#REF!</definedName>
    <definedName name="TABLE_2" localSheetId="0">свод!$A$1:$A$3</definedName>
    <definedName name="TABLE_2" localSheetId="2">февраль!#REF!</definedName>
    <definedName name="TABLE_2" localSheetId="1">'январь '!#REF!</definedName>
    <definedName name="TABLE_20" localSheetId="0">свод!#REF!</definedName>
    <definedName name="TABLE_20" localSheetId="2">февраль!#REF!</definedName>
    <definedName name="TABLE_20" localSheetId="1">'январь '!#REF!</definedName>
    <definedName name="TABLE_21" localSheetId="0">свод!#REF!</definedName>
    <definedName name="TABLE_21" localSheetId="2">февраль!#REF!</definedName>
    <definedName name="TABLE_21" localSheetId="1">'январь '!#REF!</definedName>
    <definedName name="TABLE_22" localSheetId="0">свод!#REF!</definedName>
    <definedName name="TABLE_22" localSheetId="2">февраль!#REF!</definedName>
    <definedName name="TABLE_22" localSheetId="1">'январь '!#REF!</definedName>
    <definedName name="TABLE_23" localSheetId="0">свод!#REF!</definedName>
    <definedName name="TABLE_23" localSheetId="2">февраль!#REF!</definedName>
    <definedName name="TABLE_23" localSheetId="1">'январь '!#REF!</definedName>
    <definedName name="TABLE_24" localSheetId="0">свод!#REF!</definedName>
    <definedName name="TABLE_24" localSheetId="2">февраль!#REF!</definedName>
    <definedName name="TABLE_24" localSheetId="1">'январь '!#REF!</definedName>
    <definedName name="TABLE_25" localSheetId="0">свод!#REF!</definedName>
    <definedName name="TABLE_25" localSheetId="2">февраль!#REF!</definedName>
    <definedName name="TABLE_25" localSheetId="1">'январь '!#REF!</definedName>
    <definedName name="TABLE_26" localSheetId="0">свод!#REF!</definedName>
    <definedName name="TABLE_26" localSheetId="2">февраль!#REF!</definedName>
    <definedName name="TABLE_26" localSheetId="1">'январь '!#REF!</definedName>
    <definedName name="TABLE_27" localSheetId="0">свод!#REF!</definedName>
    <definedName name="TABLE_27" localSheetId="2">февраль!#REF!</definedName>
    <definedName name="TABLE_27" localSheetId="1">'январь '!#REF!</definedName>
    <definedName name="TABLE_28" localSheetId="0">свод!#REF!</definedName>
    <definedName name="TABLE_28" localSheetId="2">февраль!#REF!</definedName>
    <definedName name="TABLE_28" localSheetId="1">'январь '!#REF!</definedName>
    <definedName name="TABLE_29" localSheetId="0">свод!#REF!</definedName>
    <definedName name="TABLE_29" localSheetId="2">февраль!#REF!</definedName>
    <definedName name="TABLE_29" localSheetId="1">'январь '!#REF!</definedName>
    <definedName name="TABLE_3" localSheetId="0">свод!#REF!</definedName>
    <definedName name="TABLE_3" localSheetId="2">февраль!#REF!</definedName>
    <definedName name="TABLE_3" localSheetId="1">'январь '!#REF!</definedName>
    <definedName name="TABLE_30" localSheetId="0">свод!#REF!</definedName>
    <definedName name="TABLE_30" localSheetId="2">февраль!#REF!</definedName>
    <definedName name="TABLE_30" localSheetId="1">'январь '!#REF!</definedName>
    <definedName name="TABLE_31" localSheetId="0">свод!#REF!</definedName>
    <definedName name="TABLE_31" localSheetId="2">февраль!#REF!</definedName>
    <definedName name="TABLE_31" localSheetId="1">'январь '!#REF!</definedName>
    <definedName name="TABLE_32" localSheetId="0">свод!#REF!</definedName>
    <definedName name="TABLE_32" localSheetId="2">февраль!#REF!</definedName>
    <definedName name="TABLE_32" localSheetId="1">'январь '!#REF!</definedName>
    <definedName name="TABLE_33" localSheetId="0">свод!#REF!</definedName>
    <definedName name="TABLE_33" localSheetId="2">февраль!#REF!</definedName>
    <definedName name="TABLE_33" localSheetId="1">'январь '!#REF!</definedName>
    <definedName name="TABLE_34" localSheetId="0">свод!#REF!</definedName>
    <definedName name="TABLE_34" localSheetId="2">февраль!#REF!</definedName>
    <definedName name="TABLE_34" localSheetId="1">'январь '!#REF!</definedName>
    <definedName name="TABLE_35" localSheetId="0">свод!#REF!</definedName>
    <definedName name="TABLE_35" localSheetId="2">февраль!#REF!</definedName>
    <definedName name="TABLE_35" localSheetId="1">'январь '!#REF!</definedName>
    <definedName name="TABLE_36" localSheetId="0">свод!#REF!</definedName>
    <definedName name="TABLE_36" localSheetId="2">февраль!#REF!</definedName>
    <definedName name="TABLE_36" localSheetId="1">'январь '!#REF!</definedName>
    <definedName name="TABLE_37" localSheetId="0">свод!#REF!</definedName>
    <definedName name="TABLE_37" localSheetId="2">февраль!#REF!</definedName>
    <definedName name="TABLE_37" localSheetId="1">'январь '!#REF!</definedName>
    <definedName name="TABLE_38" localSheetId="0">свод!#REF!</definedName>
    <definedName name="TABLE_38" localSheetId="2">февраль!#REF!</definedName>
    <definedName name="TABLE_38" localSheetId="1">'январь '!#REF!</definedName>
    <definedName name="TABLE_39" localSheetId="0">свод!#REF!</definedName>
    <definedName name="TABLE_39" localSheetId="2">февраль!#REF!</definedName>
    <definedName name="TABLE_39" localSheetId="1">'январь '!#REF!</definedName>
    <definedName name="TABLE_4" localSheetId="0">свод!#REF!</definedName>
    <definedName name="TABLE_4" localSheetId="2">февраль!#REF!</definedName>
    <definedName name="TABLE_4" localSheetId="1">'январь '!#REF!</definedName>
    <definedName name="TABLE_40" localSheetId="0">свод!#REF!</definedName>
    <definedName name="TABLE_40" localSheetId="2">февраль!#REF!</definedName>
    <definedName name="TABLE_40" localSheetId="1">'январь '!#REF!</definedName>
    <definedName name="TABLE_41" localSheetId="0">свод!#REF!</definedName>
    <definedName name="TABLE_41" localSheetId="2">февраль!#REF!</definedName>
    <definedName name="TABLE_41" localSheetId="1">'январь '!#REF!</definedName>
    <definedName name="TABLE_42" localSheetId="0">свод!#REF!</definedName>
    <definedName name="TABLE_42" localSheetId="2">февраль!#REF!</definedName>
    <definedName name="TABLE_42" localSheetId="1">'январь '!#REF!</definedName>
    <definedName name="TABLE_43" localSheetId="0">свод!#REF!</definedName>
    <definedName name="TABLE_43" localSheetId="2">февраль!#REF!</definedName>
    <definedName name="TABLE_43" localSheetId="1">'январь '!#REF!</definedName>
    <definedName name="TABLE_44" localSheetId="0">свод!#REF!</definedName>
    <definedName name="TABLE_44" localSheetId="2">февраль!#REF!</definedName>
    <definedName name="TABLE_44" localSheetId="1">'январь '!#REF!</definedName>
    <definedName name="TABLE_45" localSheetId="0">свод!#REF!</definedName>
    <definedName name="TABLE_45" localSheetId="2">февраль!#REF!</definedName>
    <definedName name="TABLE_45" localSheetId="1">'январь '!#REF!</definedName>
    <definedName name="TABLE_46" localSheetId="0">свод!#REF!</definedName>
    <definedName name="TABLE_46" localSheetId="2">февраль!#REF!</definedName>
    <definedName name="TABLE_46" localSheetId="1">'январь '!#REF!</definedName>
    <definedName name="TABLE_47" localSheetId="0">свод!#REF!</definedName>
    <definedName name="TABLE_47" localSheetId="2">февраль!#REF!</definedName>
    <definedName name="TABLE_47" localSheetId="1">'январь '!#REF!</definedName>
    <definedName name="TABLE_48" localSheetId="0">свод!#REF!</definedName>
    <definedName name="TABLE_48" localSheetId="2">февраль!#REF!</definedName>
    <definedName name="TABLE_48" localSheetId="1">'январь '!#REF!</definedName>
    <definedName name="TABLE_49" localSheetId="0">свод!#REF!</definedName>
    <definedName name="TABLE_49" localSheetId="2">февраль!#REF!</definedName>
    <definedName name="TABLE_49" localSheetId="1">'январь '!#REF!</definedName>
    <definedName name="TABLE_5" localSheetId="0">свод!#REF!</definedName>
    <definedName name="TABLE_5" localSheetId="2">февраль!#REF!</definedName>
    <definedName name="TABLE_5" localSheetId="1">'январь '!#REF!</definedName>
    <definedName name="TABLE_50" localSheetId="0">свод!#REF!</definedName>
    <definedName name="TABLE_50" localSheetId="2">февраль!#REF!</definedName>
    <definedName name="TABLE_50" localSheetId="1">'январь '!#REF!</definedName>
    <definedName name="TABLE_51" localSheetId="0">свод!#REF!</definedName>
    <definedName name="TABLE_51" localSheetId="2">февраль!#REF!</definedName>
    <definedName name="TABLE_51" localSheetId="1">'январь '!#REF!</definedName>
    <definedName name="TABLE_52" localSheetId="0">свод!#REF!</definedName>
    <definedName name="TABLE_52" localSheetId="2">февраль!#REF!</definedName>
    <definedName name="TABLE_52" localSheetId="1">'январь '!#REF!</definedName>
    <definedName name="TABLE_53" localSheetId="0">свод!#REF!</definedName>
    <definedName name="TABLE_53" localSheetId="2">февраль!#REF!</definedName>
    <definedName name="TABLE_53" localSheetId="1">'январь '!#REF!</definedName>
    <definedName name="TABLE_54" localSheetId="0">свод!#REF!</definedName>
    <definedName name="TABLE_54" localSheetId="2">февраль!#REF!</definedName>
    <definedName name="TABLE_54" localSheetId="1">'январь '!#REF!</definedName>
    <definedName name="TABLE_55" localSheetId="0">свод!#REF!</definedName>
    <definedName name="TABLE_55" localSheetId="2">февраль!#REF!</definedName>
    <definedName name="TABLE_55" localSheetId="1">'январь '!#REF!</definedName>
    <definedName name="TABLE_56" localSheetId="0">свод!#REF!</definedName>
    <definedName name="TABLE_56" localSheetId="2">февраль!#REF!</definedName>
    <definedName name="TABLE_56" localSheetId="1">'январь '!#REF!</definedName>
    <definedName name="TABLE_57" localSheetId="0">свод!#REF!</definedName>
    <definedName name="TABLE_57" localSheetId="2">февраль!#REF!</definedName>
    <definedName name="TABLE_57" localSheetId="1">'январь '!#REF!</definedName>
    <definedName name="TABLE_58" localSheetId="0">свод!#REF!</definedName>
    <definedName name="TABLE_58" localSheetId="2">февраль!#REF!</definedName>
    <definedName name="TABLE_58" localSheetId="1">'январь '!#REF!</definedName>
    <definedName name="TABLE_59" localSheetId="0">свод!#REF!</definedName>
    <definedName name="TABLE_59" localSheetId="2">февраль!#REF!</definedName>
    <definedName name="TABLE_59" localSheetId="1">'январь '!#REF!</definedName>
    <definedName name="TABLE_6" localSheetId="0">свод!#REF!</definedName>
    <definedName name="TABLE_6" localSheetId="2">февраль!#REF!</definedName>
    <definedName name="TABLE_6" localSheetId="1">'январь '!#REF!</definedName>
    <definedName name="TABLE_60" localSheetId="0">свод!#REF!</definedName>
    <definedName name="TABLE_60" localSheetId="2">февраль!#REF!</definedName>
    <definedName name="TABLE_60" localSheetId="1">'январь '!#REF!</definedName>
    <definedName name="TABLE_61" localSheetId="0">свод!#REF!</definedName>
    <definedName name="TABLE_61" localSheetId="2">февраль!#REF!</definedName>
    <definedName name="TABLE_61" localSheetId="1">'январь '!#REF!</definedName>
    <definedName name="TABLE_62" localSheetId="0">свод!#REF!</definedName>
    <definedName name="TABLE_62" localSheetId="2">февраль!#REF!</definedName>
    <definedName name="TABLE_62" localSheetId="1">'январь '!#REF!</definedName>
    <definedName name="TABLE_63" localSheetId="0">свод!#REF!</definedName>
    <definedName name="TABLE_63" localSheetId="2">февраль!#REF!</definedName>
    <definedName name="TABLE_63" localSheetId="1">'январь '!#REF!</definedName>
    <definedName name="TABLE_64" localSheetId="0">свод!#REF!</definedName>
    <definedName name="TABLE_64" localSheetId="2">февраль!#REF!</definedName>
    <definedName name="TABLE_64" localSheetId="1">'январь '!#REF!</definedName>
    <definedName name="TABLE_65" localSheetId="0">свод!#REF!</definedName>
    <definedName name="TABLE_65" localSheetId="2">февраль!#REF!</definedName>
    <definedName name="TABLE_65" localSheetId="1">'январь '!#REF!</definedName>
    <definedName name="TABLE_66" localSheetId="0">свод!#REF!</definedName>
    <definedName name="TABLE_66" localSheetId="2">февраль!#REF!</definedName>
    <definedName name="TABLE_66" localSheetId="1">'январь '!#REF!</definedName>
    <definedName name="TABLE_67" localSheetId="0">свод!#REF!</definedName>
    <definedName name="TABLE_67" localSheetId="2">февраль!#REF!</definedName>
    <definedName name="TABLE_67" localSheetId="1">'январь '!#REF!</definedName>
    <definedName name="TABLE_68" localSheetId="0">свод!#REF!</definedName>
    <definedName name="TABLE_68" localSheetId="2">февраль!#REF!</definedName>
    <definedName name="TABLE_68" localSheetId="1">'январь '!#REF!</definedName>
    <definedName name="TABLE_69" localSheetId="0">свод!#REF!</definedName>
    <definedName name="TABLE_69" localSheetId="2">февраль!#REF!</definedName>
    <definedName name="TABLE_69" localSheetId="1">'январь '!#REF!</definedName>
    <definedName name="TABLE_7" localSheetId="0">свод!#REF!</definedName>
    <definedName name="TABLE_7" localSheetId="2">февраль!#REF!</definedName>
    <definedName name="TABLE_7" localSheetId="1">'январь '!#REF!</definedName>
    <definedName name="TABLE_70" localSheetId="0">свод!#REF!</definedName>
    <definedName name="TABLE_70" localSheetId="2">февраль!#REF!</definedName>
    <definedName name="TABLE_70" localSheetId="1">'январь '!#REF!</definedName>
    <definedName name="TABLE_71" localSheetId="0">свод!#REF!</definedName>
    <definedName name="TABLE_71" localSheetId="2">февраль!#REF!</definedName>
    <definedName name="TABLE_71" localSheetId="1">'январь '!#REF!</definedName>
    <definedName name="TABLE_72" localSheetId="0">свод!#REF!</definedName>
    <definedName name="TABLE_72" localSheetId="2">февраль!#REF!</definedName>
    <definedName name="TABLE_72" localSheetId="1">'январь '!#REF!</definedName>
    <definedName name="TABLE_73" localSheetId="0">свод!#REF!</definedName>
    <definedName name="TABLE_73" localSheetId="2">февраль!#REF!</definedName>
    <definedName name="TABLE_73" localSheetId="1">'январь '!#REF!</definedName>
    <definedName name="TABLE_74" localSheetId="0">свод!#REF!</definedName>
    <definedName name="TABLE_74" localSheetId="2">февраль!#REF!</definedName>
    <definedName name="TABLE_74" localSheetId="1">'январь '!#REF!</definedName>
    <definedName name="TABLE_75" localSheetId="0">свод!#REF!</definedName>
    <definedName name="TABLE_75" localSheetId="2">февраль!#REF!</definedName>
    <definedName name="TABLE_75" localSheetId="1">'январь '!#REF!</definedName>
    <definedName name="TABLE_76" localSheetId="0">свод!#REF!</definedName>
    <definedName name="TABLE_76" localSheetId="2">февраль!#REF!</definedName>
    <definedName name="TABLE_76" localSheetId="1">'январь '!#REF!</definedName>
    <definedName name="TABLE_77" localSheetId="0">свод!#REF!</definedName>
    <definedName name="TABLE_77" localSheetId="2">февраль!#REF!</definedName>
    <definedName name="TABLE_77" localSheetId="1">'январь '!#REF!</definedName>
    <definedName name="TABLE_78" localSheetId="0">свод!#REF!</definedName>
    <definedName name="TABLE_78" localSheetId="2">февраль!#REF!</definedName>
    <definedName name="TABLE_78" localSheetId="1">'январь '!#REF!</definedName>
    <definedName name="TABLE_79" localSheetId="0">свод!#REF!</definedName>
    <definedName name="TABLE_79" localSheetId="2">февраль!#REF!</definedName>
    <definedName name="TABLE_79" localSheetId="1">'январь '!#REF!</definedName>
    <definedName name="TABLE_8" localSheetId="0">свод!#REF!</definedName>
    <definedName name="TABLE_8" localSheetId="2">февраль!#REF!</definedName>
    <definedName name="TABLE_8" localSheetId="1">'январь '!#REF!</definedName>
    <definedName name="TABLE_80" localSheetId="0">свод!#REF!</definedName>
    <definedName name="TABLE_80" localSheetId="2">февраль!#REF!</definedName>
    <definedName name="TABLE_80" localSheetId="1">'январь '!#REF!</definedName>
    <definedName name="TABLE_81" localSheetId="0">свод!#REF!</definedName>
    <definedName name="TABLE_81" localSheetId="2">февраль!#REF!</definedName>
    <definedName name="TABLE_81" localSheetId="1">'январь '!#REF!</definedName>
    <definedName name="TABLE_82" localSheetId="0">свод!#REF!</definedName>
    <definedName name="TABLE_82" localSheetId="2">февраль!#REF!</definedName>
    <definedName name="TABLE_82" localSheetId="1">'январь '!#REF!</definedName>
    <definedName name="TABLE_83" localSheetId="0">свод!#REF!</definedName>
    <definedName name="TABLE_83" localSheetId="2">февраль!#REF!</definedName>
    <definedName name="TABLE_83" localSheetId="1">'январь '!#REF!</definedName>
    <definedName name="TABLE_84" localSheetId="0">свод!#REF!</definedName>
    <definedName name="TABLE_84" localSheetId="2">февраль!#REF!</definedName>
    <definedName name="TABLE_84" localSheetId="1">'январь '!#REF!</definedName>
    <definedName name="TABLE_85" localSheetId="0">свод!#REF!</definedName>
    <definedName name="TABLE_85" localSheetId="2">февраль!#REF!</definedName>
    <definedName name="TABLE_85" localSheetId="1">'январь '!#REF!</definedName>
    <definedName name="TABLE_86" localSheetId="0">свод!#REF!</definedName>
    <definedName name="TABLE_86" localSheetId="2">февраль!#REF!</definedName>
    <definedName name="TABLE_86" localSheetId="1">'январь '!#REF!</definedName>
    <definedName name="TABLE_87" localSheetId="0">свод!#REF!</definedName>
    <definedName name="TABLE_87" localSheetId="2">февраль!#REF!</definedName>
    <definedName name="TABLE_87" localSheetId="1">'январь '!#REF!</definedName>
    <definedName name="TABLE_88" localSheetId="0">свод!#REF!</definedName>
    <definedName name="TABLE_88" localSheetId="2">февраль!#REF!</definedName>
    <definedName name="TABLE_88" localSheetId="1">'январь '!#REF!</definedName>
    <definedName name="TABLE_89" localSheetId="0">свод!#REF!</definedName>
    <definedName name="TABLE_89" localSheetId="2">февраль!#REF!</definedName>
    <definedName name="TABLE_89" localSheetId="1">'январь '!#REF!</definedName>
    <definedName name="TABLE_9" localSheetId="0">свод!#REF!</definedName>
    <definedName name="TABLE_9" localSheetId="2">февраль!#REF!</definedName>
    <definedName name="TABLE_9" localSheetId="1">'январь '!#REF!</definedName>
    <definedName name="TABLE_90" localSheetId="0">свод!#REF!</definedName>
    <definedName name="TABLE_90" localSheetId="2">февраль!#REF!</definedName>
    <definedName name="TABLE_90" localSheetId="1">'январь '!#REF!</definedName>
    <definedName name="TABLE_91" localSheetId="0">свод!#REF!</definedName>
    <definedName name="TABLE_91" localSheetId="2">февраль!#REF!</definedName>
    <definedName name="TABLE_91" localSheetId="1">'январь '!#REF!</definedName>
    <definedName name="TABLE_92" localSheetId="0">свод!#REF!</definedName>
    <definedName name="TABLE_92" localSheetId="2">февраль!#REF!</definedName>
    <definedName name="TABLE_92" localSheetId="1">'январь '!#REF!</definedName>
    <definedName name="TABLE_93" localSheetId="0">свод!#REF!</definedName>
    <definedName name="TABLE_93" localSheetId="2">февраль!#REF!</definedName>
    <definedName name="TABLE_93" localSheetId="1">'январь '!#REF!</definedName>
    <definedName name="TABLE_94" localSheetId="0">свод!#REF!</definedName>
    <definedName name="TABLE_94" localSheetId="2">февраль!#REF!</definedName>
    <definedName name="TABLE_94" localSheetId="1">'январь '!#REF!</definedName>
    <definedName name="TABLE_95" localSheetId="0">свод!#REF!</definedName>
    <definedName name="TABLE_95" localSheetId="2">февраль!#REF!</definedName>
    <definedName name="TABLE_95" localSheetId="1">'январь '!#REF!</definedName>
    <definedName name="TABLE_96" localSheetId="0">свод!#REF!</definedName>
    <definedName name="TABLE_96" localSheetId="2">февраль!#REF!</definedName>
    <definedName name="TABLE_96" localSheetId="1">'январь '!#REF!</definedName>
    <definedName name="TABLE_97" localSheetId="0">свод!#REF!</definedName>
    <definedName name="TABLE_97" localSheetId="2">февраль!#REF!</definedName>
    <definedName name="TABLE_97" localSheetId="1">'январь '!#REF!</definedName>
    <definedName name="TABLE_98" localSheetId="0">свод!#REF!</definedName>
    <definedName name="TABLE_98" localSheetId="2">февраль!#REF!</definedName>
    <definedName name="TABLE_98" localSheetId="1">'январь '!#REF!</definedName>
    <definedName name="TABLE_99" localSheetId="0">свод!#REF!</definedName>
    <definedName name="TABLE_99" localSheetId="2">февраль!#REF!</definedName>
    <definedName name="TABLE_99" localSheetId="1">'январь '!#REF!</definedName>
  </definedNames>
  <calcPr calcId="162913" fullCalcOnLoad="1"/>
</workbook>
</file>

<file path=xl/calcChain.xml><?xml version="1.0" encoding="utf-8"?>
<calcChain xmlns="http://schemas.openxmlformats.org/spreadsheetml/2006/main">
  <c r="U9" i="23" l="1"/>
  <c r="V9" i="23"/>
  <c r="U10" i="23"/>
  <c r="V10" i="23"/>
  <c r="U11" i="23"/>
  <c r="V11" i="23"/>
  <c r="U12" i="23"/>
  <c r="V12" i="23"/>
  <c r="U13" i="23"/>
  <c r="V13" i="23"/>
  <c r="U14" i="23"/>
  <c r="V14" i="23"/>
  <c r="U15" i="23"/>
  <c r="V15" i="23"/>
  <c r="V8" i="23"/>
  <c r="U8" i="23"/>
  <c r="E37" i="38"/>
  <c r="E39" i="38" s="1"/>
  <c r="AI38" i="38"/>
  <c r="AH38" i="38"/>
  <c r="AG38" i="38"/>
  <c r="AF38" i="38"/>
  <c r="AE38" i="38"/>
  <c r="AD38" i="38"/>
  <c r="AC38" i="38"/>
  <c r="AB38" i="38"/>
  <c r="AA38" i="38"/>
  <c r="Z38" i="38"/>
  <c r="Y38" i="38"/>
  <c r="X38" i="38"/>
  <c r="W38" i="38"/>
  <c r="W39" i="38" s="1"/>
  <c r="V38" i="38"/>
  <c r="V39" i="38" s="1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AI37" i="38"/>
  <c r="AI39" i="38"/>
  <c r="AH37" i="38"/>
  <c r="AH39" i="38" s="1"/>
  <c r="AG37" i="38"/>
  <c r="AG39" i="38"/>
  <c r="AF37" i="38"/>
  <c r="AF39" i="38" s="1"/>
  <c r="AE37" i="38"/>
  <c r="AE39" i="38"/>
  <c r="AD37" i="38"/>
  <c r="AD39" i="38" s="1"/>
  <c r="AC37" i="38"/>
  <c r="AC39" i="38"/>
  <c r="AB37" i="38"/>
  <c r="AB39" i="38" s="1"/>
  <c r="AA37" i="38"/>
  <c r="AA39" i="38"/>
  <c r="Z37" i="38"/>
  <c r="Z39" i="38" s="1"/>
  <c r="Y37" i="38"/>
  <c r="X37" i="38"/>
  <c r="X39" i="38"/>
  <c r="W37" i="38"/>
  <c r="V37" i="38"/>
  <c r="U37" i="38"/>
  <c r="U39" i="38" s="1"/>
  <c r="T37" i="38"/>
  <c r="T39" i="38" s="1"/>
  <c r="S37" i="38"/>
  <c r="S39" i="38" s="1"/>
  <c r="R37" i="38"/>
  <c r="R39" i="38" s="1"/>
  <c r="Q37" i="38"/>
  <c r="Q39" i="38"/>
  <c r="P37" i="38"/>
  <c r="P39" i="38" s="1"/>
  <c r="O37" i="38"/>
  <c r="O39" i="38"/>
  <c r="N37" i="38"/>
  <c r="M37" i="38"/>
  <c r="M39" i="38" s="1"/>
  <c r="L37" i="38"/>
  <c r="L39" i="38"/>
  <c r="K37" i="38"/>
  <c r="K39" i="38" s="1"/>
  <c r="J37" i="38"/>
  <c r="J39" i="38"/>
  <c r="I37" i="38"/>
  <c r="I39" i="38" s="1"/>
  <c r="H37" i="38"/>
  <c r="H39" i="38"/>
  <c r="G37" i="38"/>
  <c r="G39" i="38" s="1"/>
  <c r="F37" i="38"/>
  <c r="F39" i="38"/>
  <c r="AN35" i="38"/>
  <c r="AN33" i="38"/>
  <c r="AN31" i="38"/>
  <c r="AN29" i="38"/>
  <c r="AN27" i="38"/>
  <c r="AN25" i="38"/>
  <c r="AN23" i="38"/>
  <c r="AN21" i="38"/>
  <c r="AN16" i="38"/>
  <c r="AN14" i="38"/>
  <c r="AN12" i="38"/>
  <c r="AN10" i="38"/>
  <c r="AN8" i="38"/>
  <c r="AL21" i="38"/>
  <c r="AL23" i="38"/>
  <c r="AL25" i="38"/>
  <c r="AL27" i="38"/>
  <c r="AL29" i="38"/>
  <c r="AL31" i="38"/>
  <c r="AL33" i="38"/>
  <c r="AL35" i="38"/>
  <c r="AL10" i="38"/>
  <c r="AL12" i="38"/>
  <c r="AL14" i="38"/>
  <c r="AL16" i="38"/>
  <c r="AL8" i="38"/>
  <c r="AM12" i="24"/>
  <c r="AM10" i="24"/>
  <c r="AM8" i="24"/>
  <c r="AM35" i="38"/>
  <c r="AK35" i="38"/>
  <c r="AM33" i="38"/>
  <c r="AK33" i="38"/>
  <c r="AM31" i="38"/>
  <c r="AM29" i="38"/>
  <c r="AM27" i="38"/>
  <c r="AM25" i="38"/>
  <c r="AM23" i="38"/>
  <c r="AM21" i="38"/>
  <c r="AM16" i="38"/>
  <c r="AM14" i="38"/>
  <c r="AM12" i="38"/>
  <c r="AM10" i="38"/>
  <c r="AM8" i="38"/>
  <c r="AN31" i="24"/>
  <c r="AN29" i="24"/>
  <c r="AN27" i="24"/>
  <c r="AN25" i="24"/>
  <c r="AN23" i="24"/>
  <c r="AN21" i="24"/>
  <c r="AN19" i="24"/>
  <c r="AN17" i="24"/>
  <c r="AN12" i="24"/>
  <c r="AN10" i="24"/>
  <c r="AN8" i="24"/>
  <c r="AM17" i="24"/>
  <c r="AM19" i="24"/>
  <c r="AM21" i="24"/>
  <c r="AM23" i="24"/>
  <c r="AM27" i="24"/>
  <c r="AL27" i="24"/>
  <c r="AM25" i="24"/>
  <c r="AL25" i="24"/>
  <c r="AM29" i="24"/>
  <c r="AL29" i="24"/>
  <c r="AM31" i="24"/>
  <c r="AL31" i="24"/>
  <c r="AL23" i="24"/>
  <c r="AL21" i="24"/>
  <c r="AL19" i="24"/>
  <c r="AL17" i="24"/>
  <c r="AL8" i="24"/>
  <c r="AL12" i="24"/>
  <c r="AL10" i="24"/>
  <c r="N39" i="38"/>
  <c r="Y39" i="38"/>
  <c r="F9" i="23"/>
  <c r="J9" i="23"/>
  <c r="N9" i="23"/>
  <c r="F10" i="23"/>
  <c r="J10" i="23"/>
  <c r="N10" i="23"/>
  <c r="F11" i="23"/>
  <c r="J11" i="23"/>
  <c r="N11" i="23"/>
  <c r="F12" i="23"/>
  <c r="J12" i="23"/>
  <c r="N12" i="23"/>
  <c r="F13" i="23"/>
  <c r="J13" i="23"/>
  <c r="N13" i="23"/>
  <c r="F14" i="23"/>
  <c r="J14" i="23"/>
  <c r="N14" i="23"/>
  <c r="F15" i="23"/>
  <c r="J15" i="23"/>
  <c r="N15" i="23"/>
  <c r="Q9" i="23"/>
  <c r="Q10" i="23"/>
  <c r="Q11" i="23"/>
  <c r="Q12" i="23"/>
  <c r="Q13" i="23"/>
  <c r="Q14" i="23"/>
  <c r="Q15" i="23"/>
  <c r="G9" i="23"/>
  <c r="K9" i="23"/>
  <c r="O9" i="23"/>
  <c r="G10" i="23"/>
  <c r="K10" i="23"/>
  <c r="O10" i="23"/>
  <c r="G11" i="23"/>
  <c r="K11" i="23"/>
  <c r="O11" i="23"/>
  <c r="G12" i="23"/>
  <c r="K12" i="23"/>
  <c r="O12" i="23"/>
  <c r="G13" i="23"/>
  <c r="K13" i="23"/>
  <c r="O13" i="23"/>
  <c r="G14" i="23"/>
  <c r="K14" i="23"/>
  <c r="O14" i="23"/>
  <c r="G15" i="23"/>
  <c r="K15" i="23"/>
  <c r="O15" i="23"/>
  <c r="M9" i="23"/>
  <c r="M10" i="23"/>
  <c r="M11" i="23"/>
  <c r="I12" i="23"/>
  <c r="I13" i="23"/>
  <c r="M14" i="23"/>
  <c r="I15" i="23"/>
  <c r="H9" i="23"/>
  <c r="L9" i="23"/>
  <c r="P9" i="23"/>
  <c r="H10" i="23"/>
  <c r="L10" i="23"/>
  <c r="P10" i="23"/>
  <c r="H11" i="23"/>
  <c r="L11" i="23"/>
  <c r="P11" i="23"/>
  <c r="H12" i="23"/>
  <c r="L12" i="23"/>
  <c r="P12" i="23"/>
  <c r="H13" i="23"/>
  <c r="L13" i="23"/>
  <c r="P13" i="23"/>
  <c r="H14" i="23"/>
  <c r="L14" i="23"/>
  <c r="P14" i="23"/>
  <c r="H15" i="23"/>
  <c r="L15" i="23"/>
  <c r="P15" i="23"/>
  <c r="I9" i="23"/>
  <c r="I10" i="23"/>
  <c r="I11" i="23"/>
  <c r="M12" i="23"/>
  <c r="M13" i="23"/>
  <c r="I14" i="23"/>
  <c r="M15" i="23"/>
  <c r="G8" i="23"/>
  <c r="K8" i="23"/>
  <c r="O8" i="23"/>
  <c r="M8" i="23"/>
  <c r="H8" i="23"/>
  <c r="L8" i="23"/>
  <c r="P8" i="23"/>
  <c r="I8" i="23"/>
  <c r="Q8" i="23"/>
  <c r="J8" i="23"/>
  <c r="N8" i="23"/>
  <c r="F8" i="23"/>
  <c r="F4" i="23"/>
  <c r="Z9" i="23" l="1"/>
  <c r="Z10" i="23"/>
  <c r="Z11" i="23"/>
  <c r="Z8" i="23"/>
</calcChain>
</file>

<file path=xl/sharedStrings.xml><?xml version="1.0" encoding="utf-8"?>
<sst xmlns="http://schemas.openxmlformats.org/spreadsheetml/2006/main" count="325" uniqueCount="49">
  <si>
    <t>№ п/п</t>
  </si>
  <si>
    <t>Фамилия Имя Отчество</t>
  </si>
  <si>
    <t>Наименование должности профессии</t>
  </si>
  <si>
    <t>Отметки о явках и неявках на работу по числам месяца</t>
  </si>
  <si>
    <t>Дней</t>
  </si>
  <si>
    <t>В том числе</t>
  </si>
  <si>
    <t>ГРАФИК</t>
  </si>
  <si>
    <t>По графику</t>
  </si>
  <si>
    <t>Сверх урочн.</t>
  </si>
  <si>
    <t>Праздничных</t>
  </si>
  <si>
    <t>Ночных</t>
  </si>
  <si>
    <t>Часов</t>
  </si>
  <si>
    <t xml:space="preserve"> </t>
  </si>
  <si>
    <t xml:space="preserve">Норма раб. вр., час.  </t>
  </si>
  <si>
    <t>1</t>
  </si>
  <si>
    <t>Табельн. №</t>
  </si>
  <si>
    <t>февраль</t>
  </si>
  <si>
    <t>март</t>
  </si>
  <si>
    <t xml:space="preserve">апрель </t>
  </si>
  <si>
    <t xml:space="preserve">май </t>
  </si>
  <si>
    <t>июнь</t>
  </si>
  <si>
    <t>июль</t>
  </si>
  <si>
    <t xml:space="preserve">часов </t>
  </si>
  <si>
    <t>август</t>
  </si>
  <si>
    <t>сентябрь</t>
  </si>
  <si>
    <t>октябрь</t>
  </si>
  <si>
    <t>ноябрь</t>
  </si>
  <si>
    <t>декабрь</t>
  </si>
  <si>
    <t>Н</t>
  </si>
  <si>
    <t>Д</t>
  </si>
  <si>
    <t>Ознакомление</t>
  </si>
  <si>
    <t>Отработано часов</t>
  </si>
  <si>
    <t>ОТ</t>
  </si>
  <si>
    <t>работы работников команды по охране НПС "Челябинск" отряда "Челябинский"</t>
  </si>
  <si>
    <t>ПОПРАВОЧНЫЙ ГРАФИК</t>
  </si>
  <si>
    <t>переработка/недоработка</t>
  </si>
  <si>
    <t>ЗАНЯТИЯ</t>
  </si>
  <si>
    <t>Праздничные</t>
  </si>
  <si>
    <t>на январь 2017 г.</t>
  </si>
  <si>
    <t>стационар</t>
  </si>
  <si>
    <t>ПГ</t>
  </si>
  <si>
    <t>общее</t>
  </si>
  <si>
    <t>на февраль 2017 г.</t>
  </si>
  <si>
    <t>Норма на 2017 год</t>
  </si>
  <si>
    <t xml:space="preserve">Норма за вычетом отпусков на 2017 год </t>
  </si>
  <si>
    <t>ночные</t>
  </si>
  <si>
    <t>на 2017 год</t>
  </si>
  <si>
    <t xml:space="preserve">работы работников команды </t>
  </si>
  <si>
    <t xml:space="preserve">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</si>
</sst>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4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4"/>
      <name val="Franklin Gothic Book"/>
      <family val="2"/>
      <charset val="204"/>
    </font>
    <font>
      <b/>
      <sz val="10"/>
      <name val="Franklin Gothic Book"/>
      <family val="2"/>
      <charset val="204"/>
    </font>
    <font>
      <b/>
      <sz val="12"/>
      <name val="Franklin Gothic Book"/>
      <family val="2"/>
      <charset val="204"/>
    </font>
    <font>
      <b/>
      <sz val="11"/>
      <name val="Franklin Gothic Book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</font>
    <font>
      <sz val="12"/>
      <name val="Franklin Gothic Book"/>
      <family val="2"/>
    </font>
    <font>
      <sz val="11"/>
      <name val="Franklin Gothic Book"/>
      <family val="2"/>
      <charset val="204"/>
    </font>
    <font>
      <i/>
      <sz val="14"/>
      <name val="Franklin Gothic Book"/>
      <family val="2"/>
      <charset val="204"/>
    </font>
    <font>
      <i/>
      <sz val="48"/>
      <name val="Calibri"/>
      <family val="2"/>
      <charset val="204"/>
    </font>
    <font>
      <sz val="8"/>
      <name val="Arial Cyr"/>
      <charset val="204"/>
    </font>
    <font>
      <b/>
      <sz val="14"/>
      <name val="Franklin Gothic Book"/>
      <family val="2"/>
    </font>
    <font>
      <sz val="14"/>
      <name val="Franklin Gothic Book"/>
      <family val="2"/>
    </font>
    <font>
      <sz val="12"/>
      <name val="Arial Cyr"/>
      <family val="2"/>
      <charset val="204"/>
    </font>
    <font>
      <i/>
      <sz val="12"/>
      <name val="Franklin Gothic Book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2" fontId="2" fillId="0" borderId="0" xfId="0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Fill="1" applyBorder="1" applyAlignment="1">
      <alignment vertical="center" wrapText="1"/>
    </xf>
    <xf numFmtId="1" fontId="17" fillId="0" borderId="9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/>
    </xf>
    <xf numFmtId="1" fontId="7" fillId="0" borderId="11" xfId="0" applyNumberFormat="1" applyFont="1" applyFill="1" applyBorder="1" applyAlignment="1">
      <alignment vertical="center" wrapText="1"/>
    </xf>
    <xf numFmtId="1" fontId="17" fillId="0" borderId="11" xfId="0" applyNumberFormat="1" applyFont="1" applyFill="1" applyBorder="1" applyAlignment="1">
      <alignment vertical="center"/>
    </xf>
    <xf numFmtId="1" fontId="11" fillId="0" borderId="11" xfId="0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10" borderId="14" xfId="0" applyFont="1" applyFill="1" applyBorder="1" applyAlignment="1" applyProtection="1">
      <alignment horizontal="center" vertical="center" wrapText="1"/>
      <protection locked="0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10" borderId="9" xfId="0" applyFont="1" applyFill="1" applyBorder="1" applyAlignment="1" applyProtection="1">
      <alignment horizontal="center" vertical="center" wrapText="1"/>
      <protection locked="0"/>
    </xf>
    <xf numFmtId="0" fontId="7" fillId="9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10" borderId="1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" fontId="5" fillId="8" borderId="14" xfId="0" applyNumberFormat="1" applyFont="1" applyFill="1" applyBorder="1" applyAlignment="1">
      <alignment horizontal="center" vertical="center" wrapText="1"/>
    </xf>
    <xf numFmtId="1" fontId="5" fillId="8" borderId="11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49" fontId="5" fillId="9" borderId="6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>
      <alignment horizontal="center" vertical="center"/>
    </xf>
    <xf numFmtId="1" fontId="7" fillId="11" borderId="14" xfId="0" applyNumberFormat="1" applyFont="1" applyFill="1" applyBorder="1" applyAlignment="1">
      <alignment horizontal="center" vertical="center"/>
    </xf>
    <xf numFmtId="0" fontId="0" fillId="11" borderId="9" xfId="0" applyFill="1" applyBorder="1"/>
    <xf numFmtId="1" fontId="7" fillId="11" borderId="14" xfId="0" applyNumberFormat="1" applyFont="1" applyFill="1" applyBorder="1" applyAlignment="1">
      <alignment horizontal="center" vertical="center" wrapText="1"/>
    </xf>
    <xf numFmtId="1" fontId="7" fillId="11" borderId="9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12" fillId="0" borderId="29" xfId="0" applyNumberFormat="1" applyFont="1" applyFill="1" applyBorder="1" applyAlignment="1">
      <alignment horizontal="center" vertical="center"/>
    </xf>
    <xf numFmtId="1" fontId="7" fillId="11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1" fontId="7" fillId="11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11" borderId="5" xfId="0" applyNumberFormat="1" applyFont="1" applyFill="1" applyBorder="1" applyAlignment="1">
      <alignment horizontal="center" vertical="center" wrapText="1"/>
    </xf>
    <xf numFmtId="1" fontId="12" fillId="0" borderId="24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11" fillId="0" borderId="31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0" fontId="0" fillId="0" borderId="9" xfId="0" applyBorder="1"/>
    <xf numFmtId="0" fontId="5" fillId="4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auto="1"/>
      </font>
    </dxf>
    <dxf>
      <font>
        <b/>
        <i val="0"/>
        <color theme="6" tint="-0.24994659260841701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39"/>
  <sheetViews>
    <sheetView tabSelected="1" view="pageBreakPreview" zoomScale="115" zoomScaleNormal="50" zoomScaleSheetLayoutView="115" workbookViewId="0">
      <pane xSplit="4" ySplit="7" topLeftCell="E8" activePane="bottomRight" state="frozen"/>
      <selection pane="topRight" activeCell="E1" sqref="E1"/>
      <selection pane="bottomLeft" activeCell="A12" sqref="A12"/>
      <selection pane="bottomRight" activeCell="A9" sqref="A9"/>
    </sheetView>
  </sheetViews>
  <sheetFormatPr defaultColWidth="11.7109375" defaultRowHeight="13.5" x14ac:dyDescent="0.25"/>
  <cols>
    <col min="1" max="1" width="4.7109375" style="1" customWidth="1"/>
    <col min="2" max="2" width="13.7109375" style="1" customWidth="1"/>
    <col min="3" max="3" width="26" style="1" customWidth="1"/>
    <col min="4" max="4" width="18.140625" style="1" customWidth="1"/>
    <col min="5" max="5" width="10.140625" style="1" customWidth="1"/>
    <col min="6" max="6" width="11.85546875" style="1" customWidth="1"/>
    <col min="7" max="7" width="11.7109375" style="1" customWidth="1"/>
    <col min="8" max="8" width="10.42578125" style="1" customWidth="1"/>
    <col min="9" max="9" width="9.7109375" style="1" customWidth="1"/>
    <col min="10" max="11" width="10.42578125" style="1" customWidth="1"/>
    <col min="12" max="12" width="10.5703125" style="1" customWidth="1"/>
    <col min="13" max="14" width="11" style="1" customWidth="1"/>
    <col min="15" max="15" width="10.28515625" style="1" customWidth="1"/>
    <col min="16" max="17" width="10.42578125" style="1" customWidth="1"/>
    <col min="18" max="19" width="12.7109375" style="1" customWidth="1"/>
    <col min="20" max="20" width="15.140625" style="1" customWidth="1"/>
    <col min="21" max="21" width="14.42578125" style="1" customWidth="1"/>
    <col min="22" max="22" width="10.42578125" style="1" customWidth="1"/>
    <col min="23" max="23" width="14.42578125" style="1" customWidth="1"/>
    <col min="24" max="24" width="11.5703125" style="1" customWidth="1"/>
    <col min="25" max="25" width="12.28515625" style="1" hidden="1" customWidth="1"/>
    <col min="26" max="26" width="0" style="1" hidden="1" customWidth="1"/>
    <col min="27" max="16384" width="11.7109375" style="1"/>
  </cols>
  <sheetData>
    <row r="1" spans="1:29" ht="18" customHeight="1" x14ac:dyDescent="0.25">
      <c r="A1" s="93" t="s">
        <v>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9" ht="19.5" customHeight="1" x14ac:dyDescent="0.25">
      <c r="A2" s="93" t="s">
        <v>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9" ht="18" customHeight="1" x14ac:dyDescent="0.25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9" ht="13.5" customHeight="1" thickBot="1" x14ac:dyDescent="0.3">
      <c r="A4" s="2"/>
      <c r="B4" s="3"/>
      <c r="C4" s="3"/>
      <c r="D4" s="3"/>
      <c r="E4" s="3"/>
      <c r="F4" s="3">
        <f ca="1">VLOOKUP(A8,INDIRECT(ADDRESS(1,1,,,F$6)&amp;":"&amp;ADDRESS(1000,COLUMN($AL$1))),COLUMN($AL$1),FALSE)</f>
        <v>160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</row>
    <row r="5" spans="1:29" ht="15.75" customHeight="1" x14ac:dyDescent="0.25">
      <c r="A5" s="111" t="s">
        <v>0</v>
      </c>
      <c r="B5" s="108" t="s">
        <v>15</v>
      </c>
      <c r="C5" s="108" t="s">
        <v>1</v>
      </c>
      <c r="D5" s="108" t="s">
        <v>2</v>
      </c>
      <c r="E5" s="5"/>
      <c r="F5" s="96" t="s"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25"/>
      <c r="T5" s="102" t="s">
        <v>31</v>
      </c>
      <c r="U5" s="41"/>
      <c r="V5" s="41"/>
      <c r="W5" s="97"/>
      <c r="X5" s="97"/>
      <c r="Y5" s="98"/>
    </row>
    <row r="6" spans="1:29" ht="40.5" customHeight="1" x14ac:dyDescent="0.25">
      <c r="A6" s="112"/>
      <c r="B6" s="105"/>
      <c r="C6" s="105"/>
      <c r="D6" s="105"/>
      <c r="E6" s="114"/>
      <c r="F6" s="109" t="s">
        <v>48</v>
      </c>
      <c r="G6" s="94" t="s">
        <v>16</v>
      </c>
      <c r="H6" s="94" t="s">
        <v>17</v>
      </c>
      <c r="I6" s="94" t="s">
        <v>18</v>
      </c>
      <c r="J6" s="94" t="s">
        <v>19</v>
      </c>
      <c r="K6" s="94" t="s">
        <v>20</v>
      </c>
      <c r="L6" s="94" t="s">
        <v>21</v>
      </c>
      <c r="M6" s="94" t="s">
        <v>23</v>
      </c>
      <c r="N6" s="94" t="s">
        <v>24</v>
      </c>
      <c r="O6" s="94" t="s">
        <v>25</v>
      </c>
      <c r="P6" s="94" t="s">
        <v>26</v>
      </c>
      <c r="Q6" s="94" t="s">
        <v>27</v>
      </c>
      <c r="R6" s="104" t="s">
        <v>43</v>
      </c>
      <c r="S6" s="104" t="s">
        <v>44</v>
      </c>
      <c r="T6" s="103"/>
      <c r="U6" s="42"/>
      <c r="V6" s="42"/>
      <c r="W6" s="99"/>
      <c r="X6" s="100"/>
      <c r="Y6" s="101"/>
    </row>
    <row r="7" spans="1:29" ht="66" customHeight="1" thickBot="1" x14ac:dyDescent="0.3">
      <c r="A7" s="113"/>
      <c r="B7" s="106"/>
      <c r="C7" s="106"/>
      <c r="D7" s="106"/>
      <c r="E7" s="115"/>
      <c r="F7" s="110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6"/>
      <c r="S7" s="105"/>
      <c r="T7" s="11"/>
      <c r="U7" s="6" t="s">
        <v>37</v>
      </c>
      <c r="V7" s="6" t="s">
        <v>45</v>
      </c>
      <c r="W7" s="6" t="s">
        <v>35</v>
      </c>
      <c r="X7" s="12"/>
      <c r="Y7" s="6" t="s">
        <v>8</v>
      </c>
    </row>
    <row r="8" spans="1:29" ht="38.25" customHeight="1" thickBot="1" x14ac:dyDescent="0.4">
      <c r="A8" s="18">
        <v>1</v>
      </c>
      <c r="B8" s="19">
        <v>1111</v>
      </c>
      <c r="C8" s="39"/>
      <c r="D8" s="17"/>
      <c r="E8" s="33" t="s">
        <v>22</v>
      </c>
      <c r="F8" s="92">
        <f ca="1">IFERROR(VLOOKUP($B8,INDIRECT(ADDRESS(1,2,,,F$6)&amp;":"&amp;ADDRESS(1000,COLUMN($AL$1))),COLUMN($AL$1)-1,FALSE),"")</f>
        <v>160</v>
      </c>
      <c r="G8" s="92">
        <f t="shared" ref="G8:Q15" ca="1" si="0">IFERROR(VLOOKUP($B8,INDIRECT(ADDRESS(1,2,,,G$6)&amp;":"&amp;ADDRESS(1000,COLUMN($AL$1))),COLUMN($AL$1)-1,FALSE),"")</f>
        <v>8</v>
      </c>
      <c r="H8" s="92" t="str">
        <f t="shared" ca="1" si="0"/>
        <v/>
      </c>
      <c r="I8" s="92" t="str">
        <f t="shared" ca="1" si="0"/>
        <v/>
      </c>
      <c r="J8" s="92" t="str">
        <f t="shared" ca="1" si="0"/>
        <v/>
      </c>
      <c r="K8" s="92" t="str">
        <f t="shared" ca="1" si="0"/>
        <v/>
      </c>
      <c r="L8" s="92" t="str">
        <f t="shared" ca="1" si="0"/>
        <v/>
      </c>
      <c r="M8" s="92" t="str">
        <f t="shared" ca="1" si="0"/>
        <v/>
      </c>
      <c r="N8" s="92" t="str">
        <f t="shared" ca="1" si="0"/>
        <v/>
      </c>
      <c r="O8" s="92" t="str">
        <f t="shared" ca="1" si="0"/>
        <v/>
      </c>
      <c r="P8" s="92" t="str">
        <f t="shared" ca="1" si="0"/>
        <v/>
      </c>
      <c r="Q8" s="92" t="str">
        <f t="shared" ca="1" si="0"/>
        <v/>
      </c>
      <c r="R8" s="40"/>
      <c r="S8" s="40"/>
      <c r="T8" s="13"/>
      <c r="U8" s="92">
        <f>SUM('январь :февраль'!AN8:AN9)</f>
        <v>48</v>
      </c>
      <c r="V8" s="92">
        <f>SUM('январь :февраль'!AM8:AM9)</f>
        <v>50</v>
      </c>
      <c r="W8" s="34"/>
      <c r="X8" s="34"/>
      <c r="Y8" s="16">
        <v>0</v>
      </c>
      <c r="Z8" s="7">
        <f ca="1">IF(MOD(COUNTIF(F8:R8,"н"),2) = 1,6,0)</f>
        <v>0</v>
      </c>
      <c r="AA8" s="43"/>
    </row>
    <row r="9" spans="1:29" ht="38.25" customHeight="1" thickBot="1" x14ac:dyDescent="0.4">
      <c r="A9" s="18">
        <v>2</v>
      </c>
      <c r="B9" s="19">
        <v>2222</v>
      </c>
      <c r="C9" s="38"/>
      <c r="D9" s="15"/>
      <c r="E9" s="33" t="s">
        <v>22</v>
      </c>
      <c r="F9" s="92">
        <f t="shared" ref="F9:F15" ca="1" si="1">IFERROR(VLOOKUP($B9,INDIRECT(ADDRESS(1,2,,,F$6)&amp;":"&amp;ADDRESS(1000,COLUMN($AL$1))),COLUMN($AL$1)-1,FALSE),"")</f>
        <v>156</v>
      </c>
      <c r="G9" s="92">
        <f t="shared" ca="1" si="0"/>
        <v>5</v>
      </c>
      <c r="H9" s="92" t="str">
        <f t="shared" ca="1" si="0"/>
        <v/>
      </c>
      <c r="I9" s="92" t="str">
        <f t="shared" ca="1" si="0"/>
        <v/>
      </c>
      <c r="J9" s="92" t="str">
        <f t="shared" ca="1" si="0"/>
        <v/>
      </c>
      <c r="K9" s="92" t="str">
        <f t="shared" ca="1" si="0"/>
        <v/>
      </c>
      <c r="L9" s="92" t="str">
        <f t="shared" ca="1" si="0"/>
        <v/>
      </c>
      <c r="M9" s="92" t="str">
        <f t="shared" ca="1" si="0"/>
        <v/>
      </c>
      <c r="N9" s="92" t="str">
        <f t="shared" ca="1" si="0"/>
        <v/>
      </c>
      <c r="O9" s="92" t="str">
        <f t="shared" ca="1" si="0"/>
        <v/>
      </c>
      <c r="P9" s="92" t="str">
        <f t="shared" ca="1" si="0"/>
        <v/>
      </c>
      <c r="Q9" s="92" t="str">
        <f t="shared" ca="1" si="0"/>
        <v/>
      </c>
      <c r="R9" s="40"/>
      <c r="S9" s="40"/>
      <c r="T9" s="13"/>
      <c r="U9" s="92">
        <f>SUM('январь :февраль'!AN9:AN10)</f>
        <v>36</v>
      </c>
      <c r="V9" s="92">
        <f>SUM('январь :февраль'!AM9:AM10)</f>
        <v>48</v>
      </c>
      <c r="W9" s="34"/>
      <c r="X9" s="34"/>
      <c r="Y9" s="16">
        <v>0</v>
      </c>
      <c r="Z9" s="7">
        <f ca="1">IF(MOD(COUNTIF(F9:R9,"н"),2) = 1,6,0)</f>
        <v>0</v>
      </c>
      <c r="AA9" s="43"/>
    </row>
    <row r="10" spans="1:29" ht="38.25" customHeight="1" thickBot="1" x14ac:dyDescent="0.4">
      <c r="A10" s="18">
        <v>3</v>
      </c>
      <c r="B10" s="19"/>
      <c r="C10" s="77"/>
      <c r="D10" s="15"/>
      <c r="E10" s="33" t="s">
        <v>22</v>
      </c>
      <c r="F10" s="92" t="str">
        <f t="shared" ca="1" si="1"/>
        <v/>
      </c>
      <c r="G10" s="92" t="str">
        <f t="shared" ca="1" si="0"/>
        <v/>
      </c>
      <c r="H10" s="92" t="str">
        <f t="shared" ca="1" si="0"/>
        <v/>
      </c>
      <c r="I10" s="92" t="str">
        <f t="shared" ca="1" si="0"/>
        <v/>
      </c>
      <c r="J10" s="92" t="str">
        <f t="shared" ca="1" si="0"/>
        <v/>
      </c>
      <c r="K10" s="92" t="str">
        <f t="shared" ca="1" si="0"/>
        <v/>
      </c>
      <c r="L10" s="92" t="str">
        <f t="shared" ca="1" si="0"/>
        <v/>
      </c>
      <c r="M10" s="92" t="str">
        <f t="shared" ca="1" si="0"/>
        <v/>
      </c>
      <c r="N10" s="92" t="str">
        <f t="shared" ca="1" si="0"/>
        <v/>
      </c>
      <c r="O10" s="92" t="str">
        <f t="shared" ca="1" si="0"/>
        <v/>
      </c>
      <c r="P10" s="92" t="str">
        <f t="shared" ca="1" si="0"/>
        <v/>
      </c>
      <c r="Q10" s="92" t="str">
        <f t="shared" ca="1" si="0"/>
        <v/>
      </c>
      <c r="R10" s="40"/>
      <c r="S10" s="40"/>
      <c r="T10" s="13"/>
      <c r="U10" s="92">
        <f>SUM('январь :февраль'!AN10:AN11)</f>
        <v>36</v>
      </c>
      <c r="V10" s="92">
        <f>SUM('январь :февраль'!AM10:AM11)</f>
        <v>48</v>
      </c>
      <c r="W10" s="34"/>
      <c r="X10" s="34"/>
      <c r="Y10" s="16">
        <v>0</v>
      </c>
      <c r="Z10" s="7">
        <f ca="1">IF(MOD(COUNTIF(F10:R10,"н"),2) = 1,6,0)</f>
        <v>0</v>
      </c>
      <c r="AA10" s="43"/>
    </row>
    <row r="11" spans="1:29" ht="38.25" customHeight="1" thickBot="1" x14ac:dyDescent="0.4">
      <c r="A11" s="18">
        <v>4</v>
      </c>
      <c r="B11" s="19"/>
      <c r="C11" s="77"/>
      <c r="D11" s="15"/>
      <c r="E11" s="33" t="s">
        <v>22</v>
      </c>
      <c r="F11" s="92" t="str">
        <f t="shared" ca="1" si="1"/>
        <v/>
      </c>
      <c r="G11" s="92" t="str">
        <f t="shared" ca="1" si="0"/>
        <v/>
      </c>
      <c r="H11" s="92" t="str">
        <f t="shared" ca="1" si="0"/>
        <v/>
      </c>
      <c r="I11" s="92" t="str">
        <f t="shared" ca="1" si="0"/>
        <v/>
      </c>
      <c r="J11" s="92" t="str">
        <f t="shared" ca="1" si="0"/>
        <v/>
      </c>
      <c r="K11" s="92" t="str">
        <f t="shared" ca="1" si="0"/>
        <v/>
      </c>
      <c r="L11" s="92" t="str">
        <f t="shared" ca="1" si="0"/>
        <v/>
      </c>
      <c r="M11" s="92" t="str">
        <f t="shared" ca="1" si="0"/>
        <v/>
      </c>
      <c r="N11" s="92" t="str">
        <f t="shared" ca="1" si="0"/>
        <v/>
      </c>
      <c r="O11" s="92" t="str">
        <f t="shared" ca="1" si="0"/>
        <v/>
      </c>
      <c r="P11" s="92" t="str">
        <f t="shared" ca="1" si="0"/>
        <v/>
      </c>
      <c r="Q11" s="92" t="str">
        <f t="shared" ca="1" si="0"/>
        <v/>
      </c>
      <c r="R11" s="40"/>
      <c r="S11" s="40"/>
      <c r="T11" s="13"/>
      <c r="U11" s="92">
        <f>SUM('январь :февраль'!AN11:AN12)</f>
        <v>36</v>
      </c>
      <c r="V11" s="92">
        <f>SUM('январь :февраль'!AM11:AM12)</f>
        <v>50</v>
      </c>
      <c r="W11" s="34"/>
      <c r="X11" s="34"/>
      <c r="Y11" s="16">
        <v>0</v>
      </c>
      <c r="Z11" s="7">
        <f ca="1">IF(MOD(COUNTIF(F11:R11,"н"),2) = 1,6,0)</f>
        <v>0</v>
      </c>
      <c r="AA11" s="43"/>
      <c r="AC11" s="8"/>
    </row>
    <row r="12" spans="1:29" ht="38.25" customHeight="1" thickBot="1" x14ac:dyDescent="0.4">
      <c r="A12" s="18">
        <v>5</v>
      </c>
      <c r="B12" s="19"/>
      <c r="C12" s="77"/>
      <c r="D12" s="15"/>
      <c r="E12" s="33" t="s">
        <v>22</v>
      </c>
      <c r="F12" s="92" t="str">
        <f t="shared" ca="1" si="1"/>
        <v/>
      </c>
      <c r="G12" s="92" t="str">
        <f t="shared" ca="1" si="0"/>
        <v/>
      </c>
      <c r="H12" s="92" t="str">
        <f t="shared" ca="1" si="0"/>
        <v/>
      </c>
      <c r="I12" s="92" t="str">
        <f t="shared" ca="1" si="0"/>
        <v/>
      </c>
      <c r="J12" s="92" t="str">
        <f t="shared" ca="1" si="0"/>
        <v/>
      </c>
      <c r="K12" s="92" t="str">
        <f t="shared" ca="1" si="0"/>
        <v/>
      </c>
      <c r="L12" s="92" t="str">
        <f t="shared" ca="1" si="0"/>
        <v/>
      </c>
      <c r="M12" s="92" t="str">
        <f t="shared" ca="1" si="0"/>
        <v/>
      </c>
      <c r="N12" s="92" t="str">
        <f t="shared" ca="1" si="0"/>
        <v/>
      </c>
      <c r="O12" s="92" t="str">
        <f t="shared" ca="1" si="0"/>
        <v/>
      </c>
      <c r="P12" s="92" t="str">
        <f t="shared" ca="1" si="0"/>
        <v/>
      </c>
      <c r="Q12" s="92" t="str">
        <f t="shared" ca="1" si="0"/>
        <v/>
      </c>
      <c r="R12" s="40"/>
      <c r="S12" s="40"/>
      <c r="T12" s="13"/>
      <c r="U12" s="92">
        <f>SUM('январь :февраль'!AN12:AN13)</f>
        <v>36</v>
      </c>
      <c r="V12" s="92">
        <f>SUM('январь :февраль'!AM12:AM13)</f>
        <v>50</v>
      </c>
      <c r="W12" s="34"/>
      <c r="X12" s="34"/>
      <c r="Y12" s="16">
        <v>0</v>
      </c>
      <c r="Z12" s="7"/>
      <c r="AA12" s="43"/>
    </row>
    <row r="13" spans="1:29" ht="38.25" customHeight="1" x14ac:dyDescent="0.35">
      <c r="A13" s="18">
        <v>6</v>
      </c>
      <c r="B13" s="19"/>
      <c r="C13" s="77"/>
      <c r="D13" s="15"/>
      <c r="E13" s="79" t="s">
        <v>22</v>
      </c>
      <c r="F13" s="92" t="str">
        <f t="shared" ca="1" si="1"/>
        <v/>
      </c>
      <c r="G13" s="92" t="str">
        <f t="shared" ca="1" si="0"/>
        <v/>
      </c>
      <c r="H13" s="92" t="str">
        <f t="shared" ca="1" si="0"/>
        <v/>
      </c>
      <c r="I13" s="92" t="str">
        <f t="shared" ca="1" si="0"/>
        <v/>
      </c>
      <c r="J13" s="92" t="str">
        <f t="shared" ca="1" si="0"/>
        <v/>
      </c>
      <c r="K13" s="92" t="str">
        <f t="shared" ca="1" si="0"/>
        <v/>
      </c>
      <c r="L13" s="92" t="str">
        <f t="shared" ca="1" si="0"/>
        <v/>
      </c>
      <c r="M13" s="92" t="str">
        <f t="shared" ca="1" si="0"/>
        <v/>
      </c>
      <c r="N13" s="92" t="str">
        <f t="shared" ca="1" si="0"/>
        <v/>
      </c>
      <c r="O13" s="92" t="str">
        <f t="shared" ca="1" si="0"/>
        <v/>
      </c>
      <c r="P13" s="92" t="str">
        <f t="shared" ca="1" si="0"/>
        <v/>
      </c>
      <c r="Q13" s="92" t="str">
        <f t="shared" ca="1" si="0"/>
        <v/>
      </c>
      <c r="R13" s="40"/>
      <c r="S13" s="40"/>
      <c r="T13" s="80"/>
      <c r="U13" s="92">
        <f>SUM('январь :февраль'!AN13:AN14)</f>
        <v>0</v>
      </c>
      <c r="V13" s="92">
        <f>SUM('январь :февраль'!AM13:AM14)</f>
        <v>0</v>
      </c>
      <c r="W13" s="34"/>
      <c r="X13" s="34"/>
      <c r="Y13" s="16">
        <v>0</v>
      </c>
      <c r="Z13" s="7"/>
      <c r="AA13" s="43"/>
    </row>
    <row r="14" spans="1:29" ht="38.25" customHeight="1" thickBot="1" x14ac:dyDescent="0.4">
      <c r="A14" s="18">
        <v>7</v>
      </c>
      <c r="B14" s="75"/>
      <c r="C14" s="76"/>
      <c r="D14" s="78"/>
      <c r="E14" s="86" t="s">
        <v>22</v>
      </c>
      <c r="F14" s="92" t="str">
        <f t="shared" ca="1" si="1"/>
        <v/>
      </c>
      <c r="G14" s="92" t="str">
        <f t="shared" ca="1" si="0"/>
        <v/>
      </c>
      <c r="H14" s="92" t="str">
        <f t="shared" ca="1" si="0"/>
        <v/>
      </c>
      <c r="I14" s="92" t="str">
        <f t="shared" ca="1" si="0"/>
        <v/>
      </c>
      <c r="J14" s="92" t="str">
        <f t="shared" ca="1" si="0"/>
        <v/>
      </c>
      <c r="K14" s="92" t="str">
        <f t="shared" ca="1" si="0"/>
        <v/>
      </c>
      <c r="L14" s="92" t="str">
        <f t="shared" ca="1" si="0"/>
        <v/>
      </c>
      <c r="M14" s="92" t="str">
        <f t="shared" ca="1" si="0"/>
        <v/>
      </c>
      <c r="N14" s="92" t="str">
        <f t="shared" ca="1" si="0"/>
        <v/>
      </c>
      <c r="O14" s="92" t="str">
        <f t="shared" ca="1" si="0"/>
        <v/>
      </c>
      <c r="P14" s="92" t="str">
        <f t="shared" ca="1" si="0"/>
        <v/>
      </c>
      <c r="Q14" s="92" t="str">
        <f t="shared" ca="1" si="0"/>
        <v/>
      </c>
      <c r="R14" s="91"/>
      <c r="S14" s="91"/>
      <c r="T14" s="87"/>
      <c r="U14" s="92">
        <f>SUM('январь :февраль'!AN14:AN15)</f>
        <v>0</v>
      </c>
      <c r="V14" s="92">
        <f>SUM('январь :февраль'!AM14:AM15)</f>
        <v>0</v>
      </c>
      <c r="W14" s="34"/>
      <c r="X14" s="88"/>
      <c r="Y14" s="16">
        <v>0</v>
      </c>
      <c r="AA14" s="43"/>
    </row>
    <row r="15" spans="1:29" ht="38.25" customHeight="1" x14ac:dyDescent="0.35">
      <c r="A15" s="18">
        <v>8</v>
      </c>
      <c r="B15" s="81"/>
      <c r="C15" s="89"/>
      <c r="D15" s="82"/>
      <c r="E15" s="83" t="s">
        <v>22</v>
      </c>
      <c r="F15" s="92" t="str">
        <f t="shared" ca="1" si="1"/>
        <v/>
      </c>
      <c r="G15" s="92" t="str">
        <f t="shared" ca="1" si="0"/>
        <v/>
      </c>
      <c r="H15" s="92" t="str">
        <f t="shared" ca="1" si="0"/>
        <v/>
      </c>
      <c r="I15" s="92" t="str">
        <f t="shared" ca="1" si="0"/>
        <v/>
      </c>
      <c r="J15" s="92" t="str">
        <f t="shared" ca="1" si="0"/>
        <v/>
      </c>
      <c r="K15" s="92" t="str">
        <f t="shared" ca="1" si="0"/>
        <v/>
      </c>
      <c r="L15" s="92" t="str">
        <f t="shared" ca="1" si="0"/>
        <v/>
      </c>
      <c r="M15" s="92" t="str">
        <f t="shared" ca="1" si="0"/>
        <v/>
      </c>
      <c r="N15" s="92" t="str">
        <f t="shared" ca="1" si="0"/>
        <v/>
      </c>
      <c r="O15" s="92" t="str">
        <f t="shared" ca="1" si="0"/>
        <v/>
      </c>
      <c r="P15" s="92" t="str">
        <f t="shared" ca="1" si="0"/>
        <v/>
      </c>
      <c r="Q15" s="92" t="str">
        <f t="shared" ca="1" si="0"/>
        <v/>
      </c>
      <c r="R15" s="90"/>
      <c r="S15" s="90"/>
      <c r="T15" s="84"/>
      <c r="U15" s="92">
        <f>SUM('январь :февраль'!AN15:AN16)</f>
        <v>0</v>
      </c>
      <c r="V15" s="92">
        <f>SUM('январь :февраль'!AM15:AM16)</f>
        <v>0</v>
      </c>
      <c r="W15" s="34"/>
      <c r="X15" s="85"/>
      <c r="Y15" s="16">
        <v>0</v>
      </c>
      <c r="AA15" s="43"/>
    </row>
    <row r="39" ht="12.75" customHeight="1" x14ac:dyDescent="0.25"/>
  </sheetData>
  <sheetCalcPr fullCalcOnLoad="1"/>
  <mergeCells count="26">
    <mergeCell ref="K6:K7"/>
    <mergeCell ref="B5:B7"/>
    <mergeCell ref="F6:F7"/>
    <mergeCell ref="A5:A7"/>
    <mergeCell ref="E6:E7"/>
    <mergeCell ref="D5:D7"/>
    <mergeCell ref="T5:T6"/>
    <mergeCell ref="J6:J7"/>
    <mergeCell ref="S6:S7"/>
    <mergeCell ref="A2:Y2"/>
    <mergeCell ref="N6:N7"/>
    <mergeCell ref="P6:P7"/>
    <mergeCell ref="Q6:Q7"/>
    <mergeCell ref="R6:R7"/>
    <mergeCell ref="A3:Y3"/>
    <mergeCell ref="C5:C7"/>
    <mergeCell ref="A1:Y1"/>
    <mergeCell ref="I6:I7"/>
    <mergeCell ref="F5:R5"/>
    <mergeCell ref="M6:M7"/>
    <mergeCell ref="W5:Y5"/>
    <mergeCell ref="G6:G7"/>
    <mergeCell ref="H6:H7"/>
    <mergeCell ref="W6:Y6"/>
    <mergeCell ref="O6:O7"/>
    <mergeCell ref="L6:L7"/>
  </mergeCells>
  <phoneticPr fontId="0" type="noConversion"/>
  <conditionalFormatting sqref="W8:X15">
    <cfRule type="cellIs" dxfId="2" priority="39" stopIfTrue="1" operator="greaterThan">
      <formula>5</formula>
    </cfRule>
  </conditionalFormatting>
  <conditionalFormatting sqref="W8:X15">
    <cfRule type="cellIs" dxfId="1" priority="38" stopIfTrue="1" operator="lessThan">
      <formula>-5</formula>
    </cfRule>
  </conditionalFormatting>
  <conditionalFormatting sqref="W8:X15">
    <cfRule type="cellIs" dxfId="0" priority="37" stopIfTrue="1" operator="between">
      <formula>-5</formula>
      <formula>5</formula>
    </cfRule>
  </conditionalFormatting>
  <pageMargins left="0.39370078740157483" right="0.39370078740157483" top="0.39370078740157483" bottom="0.39370078740157483" header="0.51181102362204722" footer="0.51181102362204722"/>
  <pageSetup paperSize="9" scale="4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59999389629810485"/>
    <pageSetUpPr fitToPage="1"/>
  </sheetPr>
  <dimension ref="A1:AR60"/>
  <sheetViews>
    <sheetView view="pageBreakPreview" zoomScale="70" zoomScaleNormal="50" zoomScaleSheetLayoutView="70" workbookViewId="0">
      <pane xSplit="4" ySplit="7" topLeftCell="E8" activePane="bottomRight" state="frozen"/>
      <selection activeCell="E33" sqref="E33:AI35"/>
      <selection pane="topRight" activeCell="E33" sqref="E33:AI35"/>
      <selection pane="bottomLeft" activeCell="E33" sqref="E33:AI35"/>
      <selection pane="bottomRight" activeCell="B10" sqref="B10:B11"/>
    </sheetView>
  </sheetViews>
  <sheetFormatPr defaultRowHeight="13.5" x14ac:dyDescent="0.25"/>
  <cols>
    <col min="1" max="1" width="4.7109375" style="1" customWidth="1"/>
    <col min="2" max="2" width="16.85546875" style="1" customWidth="1"/>
    <col min="3" max="3" width="26" style="1" customWidth="1"/>
    <col min="4" max="4" width="18.140625" style="1" customWidth="1"/>
    <col min="5" max="35" width="4.85546875" style="1" customWidth="1"/>
    <col min="36" max="36" width="8.140625" style="1" hidden="1" customWidth="1"/>
    <col min="37" max="37" width="10.5703125" style="1" customWidth="1"/>
    <col min="38" max="38" width="8.42578125" style="1" customWidth="1"/>
    <col min="39" max="39" width="8.7109375" style="1" customWidth="1"/>
    <col min="40" max="40" width="9.28515625" style="1" customWidth="1"/>
    <col min="41" max="41" width="1" style="1" hidden="1" customWidth="1"/>
    <col min="42" max="42" width="7.28515625" style="1" customWidth="1"/>
    <col min="43" max="43" width="22" style="1" customWidth="1"/>
    <col min="44" max="44" width="2.140625" style="1" hidden="1" customWidth="1"/>
    <col min="45" max="16384" width="9.140625" style="1"/>
  </cols>
  <sheetData>
    <row r="1" spans="1:43" ht="18" customHeight="1" x14ac:dyDescent="0.25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1:43" ht="28.5" customHeight="1" x14ac:dyDescent="0.25">
      <c r="A2" s="93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</row>
    <row r="3" spans="1:43" ht="18" customHeight="1" x14ac:dyDescent="0.25">
      <c r="A3" s="107" t="s">
        <v>38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3" ht="14.2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  <c r="AK4" s="3"/>
      <c r="AL4" s="3"/>
      <c r="AM4" s="3"/>
      <c r="AN4" s="3"/>
      <c r="AO4" s="3"/>
    </row>
    <row r="5" spans="1:43" ht="15.75" customHeight="1" x14ac:dyDescent="0.25">
      <c r="A5" s="111" t="s">
        <v>0</v>
      </c>
      <c r="B5" s="108" t="s">
        <v>15</v>
      </c>
      <c r="C5" s="108" t="s">
        <v>1</v>
      </c>
      <c r="D5" s="108" t="s">
        <v>2</v>
      </c>
      <c r="E5" s="96" t="s">
        <v>3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8"/>
      <c r="AJ5" s="108" t="s">
        <v>13</v>
      </c>
      <c r="AK5" s="136" t="s">
        <v>7</v>
      </c>
      <c r="AL5" s="137"/>
      <c r="AM5" s="137"/>
      <c r="AN5" s="137"/>
      <c r="AO5" s="138"/>
      <c r="AP5" s="117" t="s">
        <v>36</v>
      </c>
      <c r="AQ5" s="117" t="s">
        <v>30</v>
      </c>
    </row>
    <row r="6" spans="1:43" ht="18.75" customHeight="1" x14ac:dyDescent="0.25">
      <c r="A6" s="112"/>
      <c r="B6" s="105"/>
      <c r="C6" s="105"/>
      <c r="D6" s="105"/>
      <c r="E6" s="132" t="s">
        <v>14</v>
      </c>
      <c r="F6" s="134">
        <v>2</v>
      </c>
      <c r="G6" s="134">
        <v>3</v>
      </c>
      <c r="H6" s="134">
        <v>4</v>
      </c>
      <c r="I6" s="134">
        <v>5</v>
      </c>
      <c r="J6" s="134">
        <v>6</v>
      </c>
      <c r="K6" s="134">
        <v>7</v>
      </c>
      <c r="L6" s="134">
        <v>8</v>
      </c>
      <c r="M6" s="139">
        <v>9</v>
      </c>
      <c r="N6" s="139">
        <v>10</v>
      </c>
      <c r="O6" s="139">
        <v>11</v>
      </c>
      <c r="P6" s="139">
        <v>12</v>
      </c>
      <c r="Q6" s="139">
        <v>13</v>
      </c>
      <c r="R6" s="141">
        <v>14</v>
      </c>
      <c r="S6" s="143">
        <v>15</v>
      </c>
      <c r="T6" s="139">
        <v>16</v>
      </c>
      <c r="U6" s="139">
        <v>17</v>
      </c>
      <c r="V6" s="139">
        <v>18</v>
      </c>
      <c r="W6" s="139">
        <v>19</v>
      </c>
      <c r="X6" s="139">
        <v>20</v>
      </c>
      <c r="Y6" s="141">
        <v>21</v>
      </c>
      <c r="Z6" s="141">
        <v>22</v>
      </c>
      <c r="AA6" s="139">
        <v>23</v>
      </c>
      <c r="AB6" s="139">
        <v>24</v>
      </c>
      <c r="AC6" s="139">
        <v>25</v>
      </c>
      <c r="AD6" s="139">
        <v>26</v>
      </c>
      <c r="AE6" s="139">
        <v>27</v>
      </c>
      <c r="AF6" s="141">
        <v>28</v>
      </c>
      <c r="AG6" s="141">
        <v>29</v>
      </c>
      <c r="AH6" s="139">
        <v>30</v>
      </c>
      <c r="AI6" s="104">
        <v>31</v>
      </c>
      <c r="AJ6" s="105"/>
      <c r="AK6" s="145" t="s">
        <v>4</v>
      </c>
      <c r="AL6" s="145" t="s">
        <v>11</v>
      </c>
      <c r="AM6" s="99" t="s">
        <v>5</v>
      </c>
      <c r="AN6" s="100"/>
      <c r="AO6" s="101"/>
      <c r="AP6" s="118"/>
      <c r="AQ6" s="118"/>
    </row>
    <row r="7" spans="1:43" ht="74.25" customHeight="1" thickBot="1" x14ac:dyDescent="0.3">
      <c r="A7" s="112"/>
      <c r="B7" s="105"/>
      <c r="C7" s="105"/>
      <c r="D7" s="125"/>
      <c r="E7" s="133"/>
      <c r="F7" s="135"/>
      <c r="G7" s="135"/>
      <c r="H7" s="135"/>
      <c r="I7" s="135"/>
      <c r="J7" s="135"/>
      <c r="K7" s="135"/>
      <c r="L7" s="135"/>
      <c r="M7" s="140"/>
      <c r="N7" s="140"/>
      <c r="O7" s="140"/>
      <c r="P7" s="140"/>
      <c r="Q7" s="140"/>
      <c r="R7" s="142"/>
      <c r="S7" s="144"/>
      <c r="T7" s="140"/>
      <c r="U7" s="140"/>
      <c r="V7" s="140"/>
      <c r="W7" s="140"/>
      <c r="X7" s="140"/>
      <c r="Y7" s="142"/>
      <c r="Z7" s="142"/>
      <c r="AA7" s="140"/>
      <c r="AB7" s="140"/>
      <c r="AC7" s="140"/>
      <c r="AD7" s="140"/>
      <c r="AE7" s="140"/>
      <c r="AF7" s="142"/>
      <c r="AG7" s="142"/>
      <c r="AH7" s="140"/>
      <c r="AI7" s="125"/>
      <c r="AJ7" s="125"/>
      <c r="AK7" s="146"/>
      <c r="AL7" s="146"/>
      <c r="AM7" s="46" t="s">
        <v>10</v>
      </c>
      <c r="AN7" s="74" t="s">
        <v>9</v>
      </c>
      <c r="AO7" s="46" t="s">
        <v>8</v>
      </c>
      <c r="AP7" s="119"/>
      <c r="AQ7" s="119"/>
    </row>
    <row r="8" spans="1:43" ht="27" customHeight="1" x14ac:dyDescent="0.25">
      <c r="A8" s="147">
        <v>1</v>
      </c>
      <c r="B8" s="148">
        <v>1111</v>
      </c>
      <c r="C8" s="150"/>
      <c r="D8" s="106"/>
      <c r="E8" s="65"/>
      <c r="F8" s="65" t="s">
        <v>29</v>
      </c>
      <c r="G8" s="65" t="s">
        <v>28</v>
      </c>
      <c r="H8" s="65" t="s">
        <v>28</v>
      </c>
      <c r="I8" s="65"/>
      <c r="J8" s="65" t="s">
        <v>29</v>
      </c>
      <c r="K8" s="65" t="s">
        <v>28</v>
      </c>
      <c r="L8" s="65" t="s">
        <v>28</v>
      </c>
      <c r="M8" s="66"/>
      <c r="N8" s="66"/>
      <c r="O8" s="66" t="s">
        <v>28</v>
      </c>
      <c r="P8" s="66" t="s">
        <v>28</v>
      </c>
      <c r="Q8" s="66"/>
      <c r="R8" s="67" t="s">
        <v>29</v>
      </c>
      <c r="S8" s="67"/>
      <c r="T8" s="66"/>
      <c r="U8" s="66"/>
      <c r="V8" s="66" t="s">
        <v>29</v>
      </c>
      <c r="W8" s="66" t="s">
        <v>28</v>
      </c>
      <c r="X8" s="66" t="s">
        <v>28</v>
      </c>
      <c r="Y8" s="67"/>
      <c r="Z8" s="67" t="s">
        <v>29</v>
      </c>
      <c r="AA8" s="66" t="s">
        <v>28</v>
      </c>
      <c r="AB8" s="66" t="s">
        <v>28</v>
      </c>
      <c r="AC8" s="66"/>
      <c r="AD8" s="66" t="s">
        <v>29</v>
      </c>
      <c r="AE8" s="66" t="s">
        <v>28</v>
      </c>
      <c r="AF8" s="67" t="s">
        <v>28</v>
      </c>
      <c r="AG8" s="67"/>
      <c r="AH8" s="66" t="s">
        <v>29</v>
      </c>
      <c r="AI8" s="66" t="s">
        <v>28</v>
      </c>
      <c r="AJ8" s="153"/>
      <c r="AK8" s="155"/>
      <c r="AL8" s="162">
        <f>SUM(E9:AI9)</f>
        <v>160</v>
      </c>
      <c r="AM8" s="164">
        <f>(COUNTIF(E9:AI9,4)*2)+(COUNTIF(E9:AI9,8)*6)</f>
        <v>50</v>
      </c>
      <c r="AN8" s="155">
        <f>SUM(E9:L9)</f>
        <v>48</v>
      </c>
      <c r="AO8" s="166">
        <v>0</v>
      </c>
      <c r="AP8" s="120"/>
      <c r="AQ8" s="168"/>
    </row>
    <row r="9" spans="1:43" ht="27" customHeight="1" x14ac:dyDescent="0.25">
      <c r="A9" s="116"/>
      <c r="B9" s="149"/>
      <c r="C9" s="151"/>
      <c r="D9" s="152"/>
      <c r="E9" s="68"/>
      <c r="F9" s="68">
        <v>12</v>
      </c>
      <c r="G9" s="68">
        <v>4</v>
      </c>
      <c r="H9" s="68">
        <v>8</v>
      </c>
      <c r="I9" s="68"/>
      <c r="J9" s="68">
        <v>12</v>
      </c>
      <c r="K9" s="68">
        <v>4</v>
      </c>
      <c r="L9" s="68">
        <v>8</v>
      </c>
      <c r="M9" s="69"/>
      <c r="N9" s="69"/>
      <c r="O9" s="69">
        <v>4</v>
      </c>
      <c r="P9" s="69">
        <v>8</v>
      </c>
      <c r="Q9" s="69"/>
      <c r="R9" s="70">
        <v>12</v>
      </c>
      <c r="S9" s="70"/>
      <c r="T9" s="69"/>
      <c r="U9" s="69"/>
      <c r="V9" s="69">
        <v>12</v>
      </c>
      <c r="W9" s="69">
        <v>4</v>
      </c>
      <c r="X9" s="69">
        <v>8</v>
      </c>
      <c r="Y9" s="70"/>
      <c r="Z9" s="70">
        <v>12</v>
      </c>
      <c r="AA9" s="69">
        <v>4</v>
      </c>
      <c r="AB9" s="69">
        <v>8</v>
      </c>
      <c r="AC9" s="69"/>
      <c r="AD9" s="69">
        <v>12</v>
      </c>
      <c r="AE9" s="69">
        <v>4</v>
      </c>
      <c r="AF9" s="70">
        <v>8</v>
      </c>
      <c r="AG9" s="70"/>
      <c r="AH9" s="69">
        <v>12</v>
      </c>
      <c r="AI9" s="69">
        <v>4</v>
      </c>
      <c r="AJ9" s="154"/>
      <c r="AK9" s="156"/>
      <c r="AL9" s="163"/>
      <c r="AM9" s="165"/>
      <c r="AN9" s="156"/>
      <c r="AO9" s="167"/>
      <c r="AP9" s="121"/>
      <c r="AQ9" s="161"/>
    </row>
    <row r="10" spans="1:43" ht="27" customHeight="1" x14ac:dyDescent="0.25">
      <c r="A10" s="116">
        <v>2</v>
      </c>
      <c r="B10" s="157">
        <v>2222</v>
      </c>
      <c r="C10" s="158"/>
      <c r="D10" s="159"/>
      <c r="E10" s="65"/>
      <c r="F10" s="65" t="s">
        <v>29</v>
      </c>
      <c r="G10" s="65"/>
      <c r="H10" s="65"/>
      <c r="I10" s="65"/>
      <c r="J10" s="65" t="s">
        <v>29</v>
      </c>
      <c r="K10" s="65" t="s">
        <v>28</v>
      </c>
      <c r="L10" s="65" t="s">
        <v>28</v>
      </c>
      <c r="M10" s="66"/>
      <c r="N10" s="66" t="s">
        <v>29</v>
      </c>
      <c r="O10" s="66" t="s">
        <v>28</v>
      </c>
      <c r="P10" s="66" t="s">
        <v>28</v>
      </c>
      <c r="Q10" s="66"/>
      <c r="R10" s="67" t="s">
        <v>29</v>
      </c>
      <c r="S10" s="67" t="s">
        <v>28</v>
      </c>
      <c r="T10" s="66" t="s">
        <v>28</v>
      </c>
      <c r="U10" s="66"/>
      <c r="V10" s="66"/>
      <c r="W10" s="66" t="s">
        <v>28</v>
      </c>
      <c r="X10" s="66" t="s">
        <v>28</v>
      </c>
      <c r="Y10" s="67"/>
      <c r="Z10" s="67" t="s">
        <v>29</v>
      </c>
      <c r="AA10" s="66" t="s">
        <v>28</v>
      </c>
      <c r="AB10" s="66" t="s">
        <v>28</v>
      </c>
      <c r="AC10" s="66"/>
      <c r="AD10" s="66" t="s">
        <v>29</v>
      </c>
      <c r="AE10" s="66" t="s">
        <v>28</v>
      </c>
      <c r="AF10" s="67" t="s">
        <v>28</v>
      </c>
      <c r="AG10" s="67"/>
      <c r="AH10" s="66" t="s">
        <v>29</v>
      </c>
      <c r="AI10" s="66"/>
      <c r="AJ10" s="154"/>
      <c r="AK10" s="156"/>
      <c r="AL10" s="169">
        <f>SUM(E11:AI11)</f>
        <v>156</v>
      </c>
      <c r="AM10" s="165">
        <f>(COUNTIF(G11:AI11,4)*2)+(COUNTIF(G11:AI11,8)*6)</f>
        <v>48</v>
      </c>
      <c r="AN10" s="156">
        <f>SUM(E11:L11)</f>
        <v>36</v>
      </c>
      <c r="AO10" s="167">
        <v>0</v>
      </c>
      <c r="AP10" s="121"/>
      <c r="AQ10" s="160"/>
    </row>
    <row r="11" spans="1:43" ht="27" customHeight="1" x14ac:dyDescent="0.25">
      <c r="A11" s="116"/>
      <c r="B11" s="157"/>
      <c r="C11" s="158"/>
      <c r="D11" s="159"/>
      <c r="E11" s="68"/>
      <c r="F11" s="68">
        <v>12</v>
      </c>
      <c r="G11" s="68"/>
      <c r="H11" s="68"/>
      <c r="I11" s="68"/>
      <c r="J11" s="68">
        <v>12</v>
      </c>
      <c r="K11" s="68">
        <v>4</v>
      </c>
      <c r="L11" s="68">
        <v>8</v>
      </c>
      <c r="M11" s="69"/>
      <c r="N11" s="69">
        <v>12</v>
      </c>
      <c r="O11" s="69">
        <v>4</v>
      </c>
      <c r="P11" s="69">
        <v>8</v>
      </c>
      <c r="Q11" s="69"/>
      <c r="R11" s="70">
        <v>12</v>
      </c>
      <c r="S11" s="70">
        <v>4</v>
      </c>
      <c r="T11" s="69">
        <v>8</v>
      </c>
      <c r="U11" s="69"/>
      <c r="V11" s="69"/>
      <c r="W11" s="69">
        <v>4</v>
      </c>
      <c r="X11" s="69">
        <v>8</v>
      </c>
      <c r="Y11" s="70"/>
      <c r="Z11" s="70">
        <v>12</v>
      </c>
      <c r="AA11" s="69">
        <v>4</v>
      </c>
      <c r="AB11" s="69">
        <v>8</v>
      </c>
      <c r="AC11" s="69"/>
      <c r="AD11" s="69">
        <v>12</v>
      </c>
      <c r="AE11" s="69">
        <v>4</v>
      </c>
      <c r="AF11" s="70">
        <v>8</v>
      </c>
      <c r="AG11" s="70"/>
      <c r="AH11" s="69">
        <v>12</v>
      </c>
      <c r="AI11" s="69"/>
      <c r="AJ11" s="154"/>
      <c r="AK11" s="156"/>
      <c r="AL11" s="169"/>
      <c r="AM11" s="165"/>
      <c r="AN11" s="156"/>
      <c r="AO11" s="167"/>
      <c r="AP11" s="121"/>
      <c r="AQ11" s="161"/>
    </row>
    <row r="12" spans="1:43" ht="27" customHeight="1" x14ac:dyDescent="0.25">
      <c r="A12" s="116">
        <v>3</v>
      </c>
      <c r="B12" s="157"/>
      <c r="C12" s="158"/>
      <c r="D12" s="159"/>
      <c r="E12" s="65"/>
      <c r="F12" s="65" t="s">
        <v>29</v>
      </c>
      <c r="G12" s="65" t="s">
        <v>28</v>
      </c>
      <c r="H12" s="65" t="s">
        <v>28</v>
      </c>
      <c r="I12" s="65"/>
      <c r="J12" s="65"/>
      <c r="K12" s="65" t="s">
        <v>28</v>
      </c>
      <c r="L12" s="65" t="s">
        <v>28</v>
      </c>
      <c r="M12" s="66"/>
      <c r="N12" s="66" t="s">
        <v>29</v>
      </c>
      <c r="O12" s="66" t="s">
        <v>28</v>
      </c>
      <c r="P12" s="66" t="s">
        <v>28</v>
      </c>
      <c r="Q12" s="66"/>
      <c r="R12" s="67" t="s">
        <v>29</v>
      </c>
      <c r="S12" s="67" t="s">
        <v>28</v>
      </c>
      <c r="T12" s="66" t="s">
        <v>28</v>
      </c>
      <c r="U12" s="66"/>
      <c r="V12" s="66" t="s">
        <v>29</v>
      </c>
      <c r="W12" s="66"/>
      <c r="X12" s="66"/>
      <c r="Y12" s="67"/>
      <c r="Z12" s="67" t="s">
        <v>29</v>
      </c>
      <c r="AA12" s="66" t="s">
        <v>28</v>
      </c>
      <c r="AB12" s="66" t="s">
        <v>28</v>
      </c>
      <c r="AC12" s="66"/>
      <c r="AD12" s="66" t="s">
        <v>29</v>
      </c>
      <c r="AE12" s="66" t="s">
        <v>28</v>
      </c>
      <c r="AF12" s="67" t="s">
        <v>28</v>
      </c>
      <c r="AG12" s="67"/>
      <c r="AH12" s="66" t="s">
        <v>29</v>
      </c>
      <c r="AI12" s="66" t="s">
        <v>28</v>
      </c>
      <c r="AJ12" s="154"/>
      <c r="AK12" s="156"/>
      <c r="AL12" s="169">
        <f>SUM(E13:AI13)</f>
        <v>160</v>
      </c>
      <c r="AM12" s="165">
        <f>(COUNTIF(E13:AI13,4)*2)+(COUNTIF(E13:AI13,8)*6)</f>
        <v>50</v>
      </c>
      <c r="AN12" s="156">
        <f>SUM(E13:L13)</f>
        <v>36</v>
      </c>
      <c r="AO12" s="167">
        <v>0</v>
      </c>
      <c r="AP12" s="121"/>
      <c r="AQ12" s="160"/>
    </row>
    <row r="13" spans="1:43" ht="27" customHeight="1" thickBot="1" x14ac:dyDescent="0.3">
      <c r="A13" s="116"/>
      <c r="B13" s="157"/>
      <c r="C13" s="158"/>
      <c r="D13" s="159"/>
      <c r="E13" s="68"/>
      <c r="F13" s="68">
        <v>12</v>
      </c>
      <c r="G13" s="68">
        <v>4</v>
      </c>
      <c r="H13" s="68">
        <v>8</v>
      </c>
      <c r="I13" s="68"/>
      <c r="J13" s="68"/>
      <c r="K13" s="68">
        <v>4</v>
      </c>
      <c r="L13" s="68">
        <v>8</v>
      </c>
      <c r="M13" s="69"/>
      <c r="N13" s="69">
        <v>12</v>
      </c>
      <c r="O13" s="69">
        <v>4</v>
      </c>
      <c r="P13" s="69">
        <v>8</v>
      </c>
      <c r="Q13" s="69"/>
      <c r="R13" s="70">
        <v>12</v>
      </c>
      <c r="S13" s="70">
        <v>4</v>
      </c>
      <c r="T13" s="69">
        <v>8</v>
      </c>
      <c r="U13" s="69"/>
      <c r="V13" s="69">
        <v>12</v>
      </c>
      <c r="W13" s="69"/>
      <c r="X13" s="69"/>
      <c r="Y13" s="70"/>
      <c r="Z13" s="70">
        <v>12</v>
      </c>
      <c r="AA13" s="69">
        <v>4</v>
      </c>
      <c r="AB13" s="69">
        <v>8</v>
      </c>
      <c r="AC13" s="69"/>
      <c r="AD13" s="69">
        <v>12</v>
      </c>
      <c r="AE13" s="69">
        <v>4</v>
      </c>
      <c r="AF13" s="70">
        <v>8</v>
      </c>
      <c r="AG13" s="70"/>
      <c r="AH13" s="69">
        <v>12</v>
      </c>
      <c r="AI13" s="69">
        <v>4</v>
      </c>
      <c r="AJ13" s="154"/>
      <c r="AK13" s="156"/>
      <c r="AL13" s="169"/>
      <c r="AM13" s="165"/>
      <c r="AN13" s="156"/>
      <c r="AO13" s="167"/>
      <c r="AP13" s="121"/>
      <c r="AQ13" s="161"/>
    </row>
    <row r="14" spans="1:43" ht="27" customHeight="1" x14ac:dyDescent="0.25">
      <c r="A14" s="122"/>
      <c r="B14" s="126"/>
      <c r="C14" s="129"/>
      <c r="D14" s="55" t="s">
        <v>39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22"/>
      <c r="AK14" s="44"/>
      <c r="AL14" s="44"/>
      <c r="AM14" s="45"/>
      <c r="AN14" s="44"/>
      <c r="AO14" s="45"/>
      <c r="AP14" s="47"/>
      <c r="AQ14" s="57"/>
    </row>
    <row r="15" spans="1:43" ht="27" customHeight="1" x14ac:dyDescent="0.25">
      <c r="A15" s="123"/>
      <c r="B15" s="127"/>
      <c r="C15" s="130"/>
      <c r="D15" s="48" t="s">
        <v>40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49"/>
      <c r="AK15" s="50"/>
      <c r="AL15" s="50"/>
      <c r="AM15" s="51"/>
      <c r="AN15" s="50"/>
      <c r="AO15" s="51"/>
      <c r="AP15" s="52"/>
      <c r="AQ15" s="53"/>
    </row>
    <row r="16" spans="1:43" ht="27" customHeight="1" thickBot="1" x14ac:dyDescent="0.3">
      <c r="A16" s="124"/>
      <c r="B16" s="128"/>
      <c r="C16" s="131"/>
      <c r="D16" s="58" t="s">
        <v>41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59"/>
      <c r="AK16" s="60"/>
      <c r="AL16" s="60"/>
      <c r="AM16" s="61"/>
      <c r="AN16" s="60"/>
      <c r="AO16" s="61"/>
      <c r="AP16" s="62"/>
      <c r="AQ16" s="63"/>
    </row>
    <row r="17" spans="1:43" ht="27" customHeight="1" x14ac:dyDescent="0.25">
      <c r="A17" s="171">
        <v>22</v>
      </c>
      <c r="B17" s="172"/>
      <c r="C17" s="173"/>
      <c r="D17" s="106"/>
      <c r="E17" s="68" t="s">
        <v>28</v>
      </c>
      <c r="F17" s="68"/>
      <c r="G17" s="68" t="s">
        <v>29</v>
      </c>
      <c r="H17" s="68" t="s">
        <v>28</v>
      </c>
      <c r="I17" s="68" t="s">
        <v>28</v>
      </c>
      <c r="J17" s="68"/>
      <c r="K17" s="68" t="s">
        <v>29</v>
      </c>
      <c r="L17" s="68" t="s">
        <v>28</v>
      </c>
      <c r="M17" s="69" t="s">
        <v>28</v>
      </c>
      <c r="N17" s="69"/>
      <c r="O17" s="69" t="s">
        <v>29</v>
      </c>
      <c r="P17" s="69" t="s">
        <v>28</v>
      </c>
      <c r="Q17" s="69" t="s">
        <v>28</v>
      </c>
      <c r="R17" s="70"/>
      <c r="S17" s="70" t="s">
        <v>29</v>
      </c>
      <c r="T17" s="69" t="s">
        <v>28</v>
      </c>
      <c r="U17" s="69" t="s">
        <v>28</v>
      </c>
      <c r="V17" s="69"/>
      <c r="W17" s="69" t="s">
        <v>29</v>
      </c>
      <c r="X17" s="69" t="s">
        <v>28</v>
      </c>
      <c r="Y17" s="70" t="s">
        <v>28</v>
      </c>
      <c r="Z17" s="70"/>
      <c r="AA17" s="69" t="s">
        <v>29</v>
      </c>
      <c r="AB17" s="69" t="s">
        <v>28</v>
      </c>
      <c r="AC17" s="69" t="s">
        <v>28</v>
      </c>
      <c r="AD17" s="69"/>
      <c r="AE17" s="69" t="s">
        <v>29</v>
      </c>
      <c r="AF17" s="70" t="s">
        <v>28</v>
      </c>
      <c r="AG17" s="70" t="s">
        <v>28</v>
      </c>
      <c r="AH17" s="69"/>
      <c r="AI17" s="69" t="s">
        <v>29</v>
      </c>
      <c r="AJ17" s="153"/>
      <c r="AK17" s="155"/>
      <c r="AL17" s="162">
        <f>SUM(E18:AI18)</f>
        <v>188</v>
      </c>
      <c r="AM17" s="164">
        <f>ROUNDDOWN(COUNTIF(E17:AI17,"н")/2,0)*8+MOD(COUNTIF(E17:AI17,"н"),2)*2</f>
        <v>58</v>
      </c>
      <c r="AN17" s="155">
        <f>SUM(E18:L18)</f>
        <v>48</v>
      </c>
      <c r="AO17" s="166"/>
      <c r="AP17" s="120"/>
      <c r="AQ17" s="168"/>
    </row>
    <row r="18" spans="1:43" ht="27" customHeight="1" x14ac:dyDescent="0.25">
      <c r="A18" s="116"/>
      <c r="B18" s="149"/>
      <c r="C18" s="151"/>
      <c r="D18" s="152"/>
      <c r="E18" s="68">
        <v>8</v>
      </c>
      <c r="F18" s="68"/>
      <c r="G18" s="68">
        <v>12</v>
      </c>
      <c r="H18" s="68">
        <v>4</v>
      </c>
      <c r="I18" s="68">
        <v>8</v>
      </c>
      <c r="J18" s="68"/>
      <c r="K18" s="68">
        <v>12</v>
      </c>
      <c r="L18" s="68">
        <v>4</v>
      </c>
      <c r="M18" s="69">
        <v>8</v>
      </c>
      <c r="N18" s="69"/>
      <c r="O18" s="69">
        <v>12</v>
      </c>
      <c r="P18" s="69">
        <v>4</v>
      </c>
      <c r="Q18" s="69">
        <v>8</v>
      </c>
      <c r="R18" s="70"/>
      <c r="S18" s="70">
        <v>12</v>
      </c>
      <c r="T18" s="69">
        <v>4</v>
      </c>
      <c r="U18" s="69">
        <v>8</v>
      </c>
      <c r="V18" s="69"/>
      <c r="W18" s="69">
        <v>12</v>
      </c>
      <c r="X18" s="69">
        <v>4</v>
      </c>
      <c r="Y18" s="70">
        <v>8</v>
      </c>
      <c r="Z18" s="70"/>
      <c r="AA18" s="69">
        <v>12</v>
      </c>
      <c r="AB18" s="69">
        <v>4</v>
      </c>
      <c r="AC18" s="69">
        <v>8</v>
      </c>
      <c r="AD18" s="69"/>
      <c r="AE18" s="69">
        <v>12</v>
      </c>
      <c r="AF18" s="70">
        <v>4</v>
      </c>
      <c r="AG18" s="70">
        <v>8</v>
      </c>
      <c r="AH18" s="69"/>
      <c r="AI18" s="69">
        <v>12</v>
      </c>
      <c r="AJ18" s="154"/>
      <c r="AK18" s="156"/>
      <c r="AL18" s="169"/>
      <c r="AM18" s="165"/>
      <c r="AN18" s="156"/>
      <c r="AO18" s="167"/>
      <c r="AP18" s="121"/>
      <c r="AQ18" s="161"/>
    </row>
    <row r="19" spans="1:43" ht="27" customHeight="1" x14ac:dyDescent="0.25">
      <c r="A19" s="116">
        <v>23</v>
      </c>
      <c r="B19" s="170"/>
      <c r="C19" s="158"/>
      <c r="D19" s="159"/>
      <c r="E19" s="68" t="s">
        <v>28</v>
      </c>
      <c r="F19" s="68"/>
      <c r="G19" s="68" t="s">
        <v>29</v>
      </c>
      <c r="H19" s="68" t="s">
        <v>28</v>
      </c>
      <c r="I19" s="68" t="s">
        <v>28</v>
      </c>
      <c r="J19" s="68"/>
      <c r="K19" s="68"/>
      <c r="L19" s="68" t="s">
        <v>28</v>
      </c>
      <c r="M19" s="69" t="s">
        <v>28</v>
      </c>
      <c r="N19" s="69"/>
      <c r="O19" s="69" t="s">
        <v>29</v>
      </c>
      <c r="P19" s="69" t="s">
        <v>28</v>
      </c>
      <c r="Q19" s="69" t="s">
        <v>28</v>
      </c>
      <c r="R19" s="70"/>
      <c r="S19" s="70" t="s">
        <v>29</v>
      </c>
      <c r="T19" s="69" t="s">
        <v>28</v>
      </c>
      <c r="U19" s="69" t="s">
        <v>28</v>
      </c>
      <c r="V19" s="69"/>
      <c r="W19" s="69" t="s">
        <v>29</v>
      </c>
      <c r="X19" s="69" t="s">
        <v>28</v>
      </c>
      <c r="Y19" s="70" t="s">
        <v>28</v>
      </c>
      <c r="Z19" s="70"/>
      <c r="AA19" s="69" t="s">
        <v>29</v>
      </c>
      <c r="AB19" s="69" t="s">
        <v>28</v>
      </c>
      <c r="AC19" s="69" t="s">
        <v>28</v>
      </c>
      <c r="AD19" s="69"/>
      <c r="AE19" s="69" t="s">
        <v>29</v>
      </c>
      <c r="AF19" s="70" t="s">
        <v>28</v>
      </c>
      <c r="AG19" s="70" t="s">
        <v>28</v>
      </c>
      <c r="AH19" s="69"/>
      <c r="AI19" s="69" t="s">
        <v>29</v>
      </c>
      <c r="AJ19" s="154"/>
      <c r="AK19" s="156"/>
      <c r="AL19" s="169">
        <f>SUM(E20:AI20)</f>
        <v>176</v>
      </c>
      <c r="AM19" s="165">
        <f>ROUNDDOWN(COUNTIF(E19:AI19,"н")/2,0)*8+MOD(COUNTIF(E19:AI19,"н"),2)*2</f>
        <v>58</v>
      </c>
      <c r="AN19" s="156">
        <f>SUM(E20:L20)</f>
        <v>36</v>
      </c>
      <c r="AO19" s="167"/>
      <c r="AP19" s="121"/>
      <c r="AQ19" s="160"/>
    </row>
    <row r="20" spans="1:43" ht="27" customHeight="1" x14ac:dyDescent="0.25">
      <c r="A20" s="116"/>
      <c r="B20" s="170"/>
      <c r="C20" s="158"/>
      <c r="D20" s="159"/>
      <c r="E20" s="68">
        <v>8</v>
      </c>
      <c r="F20" s="68"/>
      <c r="G20" s="68">
        <v>12</v>
      </c>
      <c r="H20" s="68">
        <v>4</v>
      </c>
      <c r="I20" s="68">
        <v>8</v>
      </c>
      <c r="J20" s="68"/>
      <c r="K20" s="68"/>
      <c r="L20" s="68">
        <v>4</v>
      </c>
      <c r="M20" s="69">
        <v>8</v>
      </c>
      <c r="N20" s="69"/>
      <c r="O20" s="69">
        <v>12</v>
      </c>
      <c r="P20" s="69">
        <v>4</v>
      </c>
      <c r="Q20" s="69">
        <v>8</v>
      </c>
      <c r="R20" s="70"/>
      <c r="S20" s="70">
        <v>12</v>
      </c>
      <c r="T20" s="69">
        <v>4</v>
      </c>
      <c r="U20" s="69">
        <v>8</v>
      </c>
      <c r="V20" s="69"/>
      <c r="W20" s="69">
        <v>12</v>
      </c>
      <c r="X20" s="69">
        <v>4</v>
      </c>
      <c r="Y20" s="70">
        <v>8</v>
      </c>
      <c r="Z20" s="70"/>
      <c r="AA20" s="69">
        <v>12</v>
      </c>
      <c r="AB20" s="69">
        <v>4</v>
      </c>
      <c r="AC20" s="69">
        <v>8</v>
      </c>
      <c r="AD20" s="69"/>
      <c r="AE20" s="69">
        <v>12</v>
      </c>
      <c r="AF20" s="70">
        <v>4</v>
      </c>
      <c r="AG20" s="70">
        <v>8</v>
      </c>
      <c r="AH20" s="69"/>
      <c r="AI20" s="69">
        <v>12</v>
      </c>
      <c r="AJ20" s="154"/>
      <c r="AK20" s="156"/>
      <c r="AL20" s="169"/>
      <c r="AM20" s="165"/>
      <c r="AN20" s="156"/>
      <c r="AO20" s="167"/>
      <c r="AP20" s="121"/>
      <c r="AQ20" s="161"/>
    </row>
    <row r="21" spans="1:43" ht="27" customHeight="1" x14ac:dyDescent="0.25">
      <c r="A21" s="116">
        <v>24</v>
      </c>
      <c r="B21" s="157"/>
      <c r="C21" s="158"/>
      <c r="D21" s="159"/>
      <c r="E21" s="68" t="s">
        <v>28</v>
      </c>
      <c r="F21" s="68"/>
      <c r="G21" s="68" t="s">
        <v>29</v>
      </c>
      <c r="H21" s="68" t="s">
        <v>28</v>
      </c>
      <c r="I21" s="68" t="s">
        <v>28</v>
      </c>
      <c r="J21" s="68"/>
      <c r="K21" s="68" t="s">
        <v>29</v>
      </c>
      <c r="L21" s="68"/>
      <c r="M21" s="69"/>
      <c r="N21" s="69"/>
      <c r="O21" s="69" t="s">
        <v>29</v>
      </c>
      <c r="P21" s="69" t="s">
        <v>28</v>
      </c>
      <c r="Q21" s="69" t="s">
        <v>28</v>
      </c>
      <c r="R21" s="70"/>
      <c r="S21" s="70" t="s">
        <v>29</v>
      </c>
      <c r="T21" s="69" t="s">
        <v>28</v>
      </c>
      <c r="U21" s="69" t="s">
        <v>28</v>
      </c>
      <c r="V21" s="69"/>
      <c r="W21" s="69" t="s">
        <v>29</v>
      </c>
      <c r="X21" s="69" t="s">
        <v>28</v>
      </c>
      <c r="Y21" s="70" t="s">
        <v>28</v>
      </c>
      <c r="Z21" s="70"/>
      <c r="AA21" s="69" t="s">
        <v>29</v>
      </c>
      <c r="AB21" s="69" t="s">
        <v>28</v>
      </c>
      <c r="AC21" s="69" t="s">
        <v>28</v>
      </c>
      <c r="AD21" s="69"/>
      <c r="AE21" s="69" t="s">
        <v>29</v>
      </c>
      <c r="AF21" s="70" t="s">
        <v>28</v>
      </c>
      <c r="AG21" s="70" t="s">
        <v>28</v>
      </c>
      <c r="AH21" s="69"/>
      <c r="AI21" s="69" t="s">
        <v>29</v>
      </c>
      <c r="AJ21" s="154"/>
      <c r="AK21" s="156"/>
      <c r="AL21" s="169">
        <f>SUM(E22:AI22)</f>
        <v>176</v>
      </c>
      <c r="AM21" s="165">
        <f>ROUNDDOWN(COUNTIF(E21:AI21,"н")/2,0)*8+MOD(COUNTIF(E21:AI21,"н"),2)*2</f>
        <v>50</v>
      </c>
      <c r="AN21" s="156">
        <f>SUM(E22:L22)</f>
        <v>44</v>
      </c>
      <c r="AO21" s="167">
        <v>0</v>
      </c>
      <c r="AP21" s="121"/>
      <c r="AQ21" s="160"/>
    </row>
    <row r="22" spans="1:43" ht="27" customHeight="1" x14ac:dyDescent="0.25">
      <c r="A22" s="116"/>
      <c r="B22" s="157"/>
      <c r="C22" s="158"/>
      <c r="D22" s="159"/>
      <c r="E22" s="68">
        <v>8</v>
      </c>
      <c r="F22" s="68"/>
      <c r="G22" s="68">
        <v>12</v>
      </c>
      <c r="H22" s="68">
        <v>4</v>
      </c>
      <c r="I22" s="68">
        <v>8</v>
      </c>
      <c r="J22" s="68"/>
      <c r="K22" s="68">
        <v>12</v>
      </c>
      <c r="L22" s="68"/>
      <c r="M22" s="69"/>
      <c r="N22" s="69"/>
      <c r="O22" s="69">
        <v>12</v>
      </c>
      <c r="P22" s="69">
        <v>4</v>
      </c>
      <c r="Q22" s="69">
        <v>8</v>
      </c>
      <c r="R22" s="70"/>
      <c r="S22" s="70">
        <v>12</v>
      </c>
      <c r="T22" s="69">
        <v>4</v>
      </c>
      <c r="U22" s="69">
        <v>8</v>
      </c>
      <c r="V22" s="69"/>
      <c r="W22" s="69">
        <v>12</v>
      </c>
      <c r="X22" s="69">
        <v>4</v>
      </c>
      <c r="Y22" s="70">
        <v>8</v>
      </c>
      <c r="Z22" s="70"/>
      <c r="AA22" s="69">
        <v>12</v>
      </c>
      <c r="AB22" s="69">
        <v>4</v>
      </c>
      <c r="AC22" s="69">
        <v>8</v>
      </c>
      <c r="AD22" s="69"/>
      <c r="AE22" s="69">
        <v>12</v>
      </c>
      <c r="AF22" s="70">
        <v>4</v>
      </c>
      <c r="AG22" s="70">
        <v>8</v>
      </c>
      <c r="AH22" s="69"/>
      <c r="AI22" s="69">
        <v>12</v>
      </c>
      <c r="AJ22" s="154"/>
      <c r="AK22" s="156"/>
      <c r="AL22" s="169"/>
      <c r="AM22" s="165"/>
      <c r="AN22" s="156"/>
      <c r="AO22" s="167"/>
      <c r="AP22" s="121"/>
      <c r="AQ22" s="161"/>
    </row>
    <row r="23" spans="1:43" ht="27" customHeight="1" x14ac:dyDescent="0.25">
      <c r="A23" s="116">
        <v>25</v>
      </c>
      <c r="B23" s="157"/>
      <c r="C23" s="158"/>
      <c r="D23" s="159"/>
      <c r="E23" s="68" t="s">
        <v>28</v>
      </c>
      <c r="F23" s="68"/>
      <c r="G23" s="68" t="s">
        <v>29</v>
      </c>
      <c r="H23" s="68" t="s">
        <v>28</v>
      </c>
      <c r="I23" s="68" t="s">
        <v>28</v>
      </c>
      <c r="J23" s="68"/>
      <c r="K23" s="68" t="s">
        <v>29</v>
      </c>
      <c r="L23" s="68" t="s">
        <v>28</v>
      </c>
      <c r="M23" s="69" t="s">
        <v>28</v>
      </c>
      <c r="N23" s="69"/>
      <c r="O23" s="69" t="s">
        <v>29</v>
      </c>
      <c r="P23" s="69" t="s">
        <v>28</v>
      </c>
      <c r="Q23" s="69" t="s">
        <v>28</v>
      </c>
      <c r="R23" s="70"/>
      <c r="S23" s="70" t="s">
        <v>29</v>
      </c>
      <c r="T23" s="69" t="s">
        <v>28</v>
      </c>
      <c r="U23" s="69" t="s">
        <v>28</v>
      </c>
      <c r="V23" s="69"/>
      <c r="W23" s="69" t="s">
        <v>29</v>
      </c>
      <c r="X23" s="69" t="s">
        <v>28</v>
      </c>
      <c r="Y23" s="70" t="s">
        <v>28</v>
      </c>
      <c r="Z23" s="70"/>
      <c r="AA23" s="69" t="s">
        <v>29</v>
      </c>
      <c r="AB23" s="69" t="s">
        <v>28</v>
      </c>
      <c r="AC23" s="69" t="s">
        <v>28</v>
      </c>
      <c r="AD23" s="69"/>
      <c r="AE23" s="69" t="s">
        <v>29</v>
      </c>
      <c r="AF23" s="70" t="s">
        <v>28</v>
      </c>
      <c r="AG23" s="70" t="s">
        <v>28</v>
      </c>
      <c r="AH23" s="69"/>
      <c r="AI23" s="69" t="s">
        <v>29</v>
      </c>
      <c r="AJ23" s="154"/>
      <c r="AK23" s="156"/>
      <c r="AL23" s="169">
        <f>SUM(E24:AI24)</f>
        <v>188</v>
      </c>
      <c r="AM23" s="165">
        <f>ROUNDDOWN(COUNTIF(E23:AI23,"н")/2,0)*8+MOD(COUNTIF(E23:AI23,"н"),2)*2</f>
        <v>58</v>
      </c>
      <c r="AN23" s="156">
        <f>SUM(E24:L24)</f>
        <v>48</v>
      </c>
      <c r="AO23" s="167">
        <v>0</v>
      </c>
      <c r="AP23" s="121"/>
      <c r="AQ23" s="160"/>
    </row>
    <row r="24" spans="1:43" ht="27" customHeight="1" x14ac:dyDescent="0.25">
      <c r="A24" s="116"/>
      <c r="B24" s="157"/>
      <c r="C24" s="158"/>
      <c r="D24" s="159"/>
      <c r="E24" s="68">
        <v>8</v>
      </c>
      <c r="F24" s="68"/>
      <c r="G24" s="68">
        <v>12</v>
      </c>
      <c r="H24" s="68">
        <v>4</v>
      </c>
      <c r="I24" s="68">
        <v>8</v>
      </c>
      <c r="J24" s="68"/>
      <c r="K24" s="68">
        <v>12</v>
      </c>
      <c r="L24" s="68">
        <v>4</v>
      </c>
      <c r="M24" s="69">
        <v>8</v>
      </c>
      <c r="N24" s="69"/>
      <c r="O24" s="69">
        <v>12</v>
      </c>
      <c r="P24" s="69">
        <v>4</v>
      </c>
      <c r="Q24" s="69">
        <v>8</v>
      </c>
      <c r="R24" s="70"/>
      <c r="S24" s="70">
        <v>12</v>
      </c>
      <c r="T24" s="69">
        <v>4</v>
      </c>
      <c r="U24" s="69">
        <v>8</v>
      </c>
      <c r="V24" s="69"/>
      <c r="W24" s="69">
        <v>12</v>
      </c>
      <c r="X24" s="69">
        <v>4</v>
      </c>
      <c r="Y24" s="70">
        <v>8</v>
      </c>
      <c r="Z24" s="70"/>
      <c r="AA24" s="69">
        <v>12</v>
      </c>
      <c r="AB24" s="69">
        <v>4</v>
      </c>
      <c r="AC24" s="69">
        <v>8</v>
      </c>
      <c r="AD24" s="69"/>
      <c r="AE24" s="69">
        <v>12</v>
      </c>
      <c r="AF24" s="70">
        <v>4</v>
      </c>
      <c r="AG24" s="70">
        <v>8</v>
      </c>
      <c r="AH24" s="69"/>
      <c r="AI24" s="69">
        <v>12</v>
      </c>
      <c r="AJ24" s="154"/>
      <c r="AK24" s="156"/>
      <c r="AL24" s="169"/>
      <c r="AM24" s="165"/>
      <c r="AN24" s="156"/>
      <c r="AO24" s="167"/>
      <c r="AP24" s="121"/>
      <c r="AQ24" s="161"/>
    </row>
    <row r="25" spans="1:43" ht="27" customHeight="1" x14ac:dyDescent="0.25">
      <c r="A25" s="116">
        <v>26</v>
      </c>
      <c r="B25" s="170"/>
      <c r="C25" s="158"/>
      <c r="D25" s="159"/>
      <c r="E25" s="68" t="s">
        <v>28</v>
      </c>
      <c r="F25" s="68"/>
      <c r="G25" s="68"/>
      <c r="H25" s="68" t="s">
        <v>28</v>
      </c>
      <c r="I25" s="68" t="s">
        <v>28</v>
      </c>
      <c r="J25" s="68"/>
      <c r="K25" s="68" t="s">
        <v>29</v>
      </c>
      <c r="L25" s="68" t="s">
        <v>28</v>
      </c>
      <c r="M25" s="69" t="s">
        <v>28</v>
      </c>
      <c r="N25" s="69"/>
      <c r="O25" s="69" t="s">
        <v>29</v>
      </c>
      <c r="P25" s="69" t="s">
        <v>28</v>
      </c>
      <c r="Q25" s="69" t="s">
        <v>28</v>
      </c>
      <c r="R25" s="70"/>
      <c r="S25" s="70" t="s">
        <v>29</v>
      </c>
      <c r="T25" s="69" t="s">
        <v>28</v>
      </c>
      <c r="U25" s="69" t="s">
        <v>28</v>
      </c>
      <c r="V25" s="69"/>
      <c r="W25" s="69" t="s">
        <v>29</v>
      </c>
      <c r="X25" s="69" t="s">
        <v>28</v>
      </c>
      <c r="Y25" s="70" t="s">
        <v>28</v>
      </c>
      <c r="Z25" s="70"/>
      <c r="AA25" s="69" t="s">
        <v>29</v>
      </c>
      <c r="AB25" s="69" t="s">
        <v>28</v>
      </c>
      <c r="AC25" s="69" t="s">
        <v>28</v>
      </c>
      <c r="AD25" s="69"/>
      <c r="AE25" s="69" t="s">
        <v>29</v>
      </c>
      <c r="AF25" s="70" t="s">
        <v>28</v>
      </c>
      <c r="AG25" s="70" t="s">
        <v>28</v>
      </c>
      <c r="AH25" s="69"/>
      <c r="AI25" s="69" t="s">
        <v>29</v>
      </c>
      <c r="AJ25" s="154"/>
      <c r="AK25" s="156"/>
      <c r="AL25" s="169">
        <f>SUM(E26:AI26)</f>
        <v>176</v>
      </c>
      <c r="AM25" s="165">
        <f>ROUNDDOWN(COUNTIF(E25:AI25,"н")/2,0)*8+MOD(COUNTIF(E25:AI25,"н"),2)*2</f>
        <v>58</v>
      </c>
      <c r="AN25" s="156">
        <f>SUM(E26:L26)</f>
        <v>36</v>
      </c>
      <c r="AO25" s="167">
        <v>0</v>
      </c>
      <c r="AP25" s="121"/>
      <c r="AQ25" s="160"/>
    </row>
    <row r="26" spans="1:43" ht="27" customHeight="1" x14ac:dyDescent="0.25">
      <c r="A26" s="116"/>
      <c r="B26" s="170"/>
      <c r="C26" s="158"/>
      <c r="D26" s="159"/>
      <c r="E26" s="68">
        <v>8</v>
      </c>
      <c r="F26" s="68"/>
      <c r="G26" s="68"/>
      <c r="H26" s="68">
        <v>4</v>
      </c>
      <c r="I26" s="68">
        <v>8</v>
      </c>
      <c r="J26" s="68"/>
      <c r="K26" s="68">
        <v>12</v>
      </c>
      <c r="L26" s="68">
        <v>4</v>
      </c>
      <c r="M26" s="69">
        <v>8</v>
      </c>
      <c r="N26" s="69"/>
      <c r="O26" s="69">
        <v>12</v>
      </c>
      <c r="P26" s="69">
        <v>4</v>
      </c>
      <c r="Q26" s="69">
        <v>8</v>
      </c>
      <c r="R26" s="70"/>
      <c r="S26" s="70">
        <v>12</v>
      </c>
      <c r="T26" s="69">
        <v>4</v>
      </c>
      <c r="U26" s="69">
        <v>8</v>
      </c>
      <c r="V26" s="69"/>
      <c r="W26" s="69">
        <v>12</v>
      </c>
      <c r="X26" s="69">
        <v>4</v>
      </c>
      <c r="Y26" s="70">
        <v>8</v>
      </c>
      <c r="Z26" s="70"/>
      <c r="AA26" s="69">
        <v>12</v>
      </c>
      <c r="AB26" s="69">
        <v>4</v>
      </c>
      <c r="AC26" s="69">
        <v>8</v>
      </c>
      <c r="AD26" s="69"/>
      <c r="AE26" s="69">
        <v>12</v>
      </c>
      <c r="AF26" s="70">
        <v>4</v>
      </c>
      <c r="AG26" s="70">
        <v>8</v>
      </c>
      <c r="AH26" s="69"/>
      <c r="AI26" s="69">
        <v>12</v>
      </c>
      <c r="AJ26" s="154"/>
      <c r="AK26" s="156"/>
      <c r="AL26" s="169"/>
      <c r="AM26" s="165"/>
      <c r="AN26" s="156"/>
      <c r="AO26" s="167"/>
      <c r="AP26" s="121"/>
      <c r="AQ26" s="161"/>
    </row>
    <row r="27" spans="1:43" ht="27" customHeight="1" x14ac:dyDescent="0.25">
      <c r="A27" s="116">
        <v>27</v>
      </c>
      <c r="B27" s="170"/>
      <c r="C27" s="158"/>
      <c r="D27" s="159"/>
      <c r="E27" s="68" t="s">
        <v>28</v>
      </c>
      <c r="F27" s="68"/>
      <c r="G27" s="68" t="s">
        <v>29</v>
      </c>
      <c r="H27" s="68"/>
      <c r="I27" s="68"/>
      <c r="J27" s="68"/>
      <c r="K27" s="68" t="s">
        <v>29</v>
      </c>
      <c r="L27" s="68" t="s">
        <v>28</v>
      </c>
      <c r="M27" s="69" t="s">
        <v>28</v>
      </c>
      <c r="N27" s="69"/>
      <c r="O27" s="69" t="s">
        <v>29</v>
      </c>
      <c r="P27" s="69" t="s">
        <v>28</v>
      </c>
      <c r="Q27" s="69" t="s">
        <v>28</v>
      </c>
      <c r="R27" s="70"/>
      <c r="S27" s="70" t="s">
        <v>29</v>
      </c>
      <c r="T27" s="69" t="s">
        <v>28</v>
      </c>
      <c r="U27" s="69" t="s">
        <v>28</v>
      </c>
      <c r="V27" s="69"/>
      <c r="W27" s="69" t="s">
        <v>29</v>
      </c>
      <c r="X27" s="69" t="s">
        <v>28</v>
      </c>
      <c r="Y27" s="70" t="s">
        <v>28</v>
      </c>
      <c r="Z27" s="70"/>
      <c r="AA27" s="69" t="s">
        <v>29</v>
      </c>
      <c r="AB27" s="69" t="s">
        <v>28</v>
      </c>
      <c r="AC27" s="69" t="s">
        <v>28</v>
      </c>
      <c r="AD27" s="69"/>
      <c r="AE27" s="69" t="s">
        <v>29</v>
      </c>
      <c r="AF27" s="70" t="s">
        <v>28</v>
      </c>
      <c r="AG27" s="70" t="s">
        <v>28</v>
      </c>
      <c r="AH27" s="69"/>
      <c r="AI27" s="69" t="s">
        <v>29</v>
      </c>
      <c r="AJ27" s="154"/>
      <c r="AK27" s="156"/>
      <c r="AL27" s="169">
        <f>SUM(E28:AI28)</f>
        <v>176</v>
      </c>
      <c r="AM27" s="165">
        <f>ROUNDDOWN(COUNTIF(E27:AI27,"н")/2,0)*8+MOD(COUNTIF(E27:AI27,"н"),2)*2</f>
        <v>50</v>
      </c>
      <c r="AN27" s="156">
        <f>SUM(E28:L28)</f>
        <v>36</v>
      </c>
      <c r="AO27" s="167">
        <v>0</v>
      </c>
      <c r="AP27" s="121"/>
      <c r="AQ27" s="160"/>
    </row>
    <row r="28" spans="1:43" ht="27" customHeight="1" x14ac:dyDescent="0.25">
      <c r="A28" s="116"/>
      <c r="B28" s="170"/>
      <c r="C28" s="158"/>
      <c r="D28" s="159"/>
      <c r="E28" s="68">
        <v>8</v>
      </c>
      <c r="F28" s="68"/>
      <c r="G28" s="68">
        <v>12</v>
      </c>
      <c r="H28" s="68"/>
      <c r="I28" s="68"/>
      <c r="J28" s="68"/>
      <c r="K28" s="68">
        <v>12</v>
      </c>
      <c r="L28" s="68">
        <v>4</v>
      </c>
      <c r="M28" s="69">
        <v>8</v>
      </c>
      <c r="N28" s="69"/>
      <c r="O28" s="69">
        <v>12</v>
      </c>
      <c r="P28" s="69">
        <v>4</v>
      </c>
      <c r="Q28" s="69">
        <v>8</v>
      </c>
      <c r="R28" s="70"/>
      <c r="S28" s="70">
        <v>12</v>
      </c>
      <c r="T28" s="69">
        <v>4</v>
      </c>
      <c r="U28" s="69">
        <v>8</v>
      </c>
      <c r="V28" s="69"/>
      <c r="W28" s="69">
        <v>12</v>
      </c>
      <c r="X28" s="69">
        <v>4</v>
      </c>
      <c r="Y28" s="70">
        <v>8</v>
      </c>
      <c r="Z28" s="70"/>
      <c r="AA28" s="69">
        <v>12</v>
      </c>
      <c r="AB28" s="69">
        <v>4</v>
      </c>
      <c r="AC28" s="69">
        <v>8</v>
      </c>
      <c r="AD28" s="69"/>
      <c r="AE28" s="69">
        <v>12</v>
      </c>
      <c r="AF28" s="70">
        <v>4</v>
      </c>
      <c r="AG28" s="70">
        <v>8</v>
      </c>
      <c r="AH28" s="69"/>
      <c r="AI28" s="69">
        <v>12</v>
      </c>
      <c r="AJ28" s="154"/>
      <c r="AK28" s="156"/>
      <c r="AL28" s="169"/>
      <c r="AM28" s="165"/>
      <c r="AN28" s="156"/>
      <c r="AO28" s="167"/>
      <c r="AP28" s="121"/>
      <c r="AQ28" s="161"/>
    </row>
    <row r="29" spans="1:43" ht="27" customHeight="1" x14ac:dyDescent="0.25">
      <c r="A29" s="116">
        <v>28</v>
      </c>
      <c r="B29" s="170"/>
      <c r="C29" s="158"/>
      <c r="D29" s="159"/>
      <c r="E29" s="68"/>
      <c r="F29" s="68"/>
      <c r="G29" s="68" t="s">
        <v>29</v>
      </c>
      <c r="H29" s="68" t="s">
        <v>28</v>
      </c>
      <c r="I29" s="68" t="s">
        <v>28</v>
      </c>
      <c r="J29" s="68"/>
      <c r="K29" s="68" t="s">
        <v>29</v>
      </c>
      <c r="L29" s="68" t="s">
        <v>28</v>
      </c>
      <c r="M29" s="69" t="s">
        <v>28</v>
      </c>
      <c r="N29" s="69" t="s">
        <v>32</v>
      </c>
      <c r="O29" s="69" t="s">
        <v>32</v>
      </c>
      <c r="P29" s="69" t="s">
        <v>32</v>
      </c>
      <c r="Q29" s="69" t="s">
        <v>32</v>
      </c>
      <c r="R29" s="70" t="s">
        <v>32</v>
      </c>
      <c r="S29" s="70" t="s">
        <v>32</v>
      </c>
      <c r="T29" s="69" t="s">
        <v>32</v>
      </c>
      <c r="U29" s="69" t="s">
        <v>32</v>
      </c>
      <c r="V29" s="69" t="s">
        <v>32</v>
      </c>
      <c r="W29" s="69" t="s">
        <v>32</v>
      </c>
      <c r="X29" s="69" t="s">
        <v>32</v>
      </c>
      <c r="Y29" s="70" t="s">
        <v>32</v>
      </c>
      <c r="Z29" s="70" t="s">
        <v>32</v>
      </c>
      <c r="AA29" s="69" t="s">
        <v>32</v>
      </c>
      <c r="AB29" s="69" t="s">
        <v>32</v>
      </c>
      <c r="AC29" s="69" t="s">
        <v>32</v>
      </c>
      <c r="AD29" s="69" t="s">
        <v>32</v>
      </c>
      <c r="AE29" s="69" t="s">
        <v>32</v>
      </c>
      <c r="AF29" s="70" t="s">
        <v>32</v>
      </c>
      <c r="AG29" s="70" t="s">
        <v>32</v>
      </c>
      <c r="AH29" s="69" t="s">
        <v>32</v>
      </c>
      <c r="AI29" s="69" t="s">
        <v>32</v>
      </c>
      <c r="AJ29" s="154"/>
      <c r="AK29" s="156"/>
      <c r="AL29" s="169">
        <f>SUM(E30:AI30)</f>
        <v>48</v>
      </c>
      <c r="AM29" s="165">
        <f>ROUNDDOWN(COUNTIF(E29:AI29,"н")/2,0)*8+MOD(COUNTIF(E29:AI29,"н"),2)*2</f>
        <v>16</v>
      </c>
      <c r="AN29" s="156">
        <f>SUM(E30:L30)</f>
        <v>40</v>
      </c>
      <c r="AO29" s="167">
        <v>0</v>
      </c>
      <c r="AP29" s="121"/>
      <c r="AQ29" s="160"/>
    </row>
    <row r="30" spans="1:43" ht="27" customHeight="1" thickBot="1" x14ac:dyDescent="0.3">
      <c r="A30" s="174"/>
      <c r="B30" s="181"/>
      <c r="C30" s="182"/>
      <c r="D30" s="183"/>
      <c r="E30" s="71"/>
      <c r="F30" s="71"/>
      <c r="G30" s="71">
        <v>12</v>
      </c>
      <c r="H30" s="71">
        <v>4</v>
      </c>
      <c r="I30" s="71">
        <v>8</v>
      </c>
      <c r="J30" s="71"/>
      <c r="K30" s="71">
        <v>12</v>
      </c>
      <c r="L30" s="71">
        <v>4</v>
      </c>
      <c r="M30" s="72">
        <v>8</v>
      </c>
      <c r="N30" s="72"/>
      <c r="O30" s="72"/>
      <c r="P30" s="72"/>
      <c r="Q30" s="72"/>
      <c r="R30" s="73"/>
      <c r="S30" s="73"/>
      <c r="T30" s="72"/>
      <c r="U30" s="72"/>
      <c r="V30" s="72"/>
      <c r="W30" s="72"/>
      <c r="X30" s="72"/>
      <c r="Y30" s="73"/>
      <c r="Z30" s="73"/>
      <c r="AA30" s="72"/>
      <c r="AB30" s="72"/>
      <c r="AC30" s="72"/>
      <c r="AD30" s="72"/>
      <c r="AE30" s="72"/>
      <c r="AF30" s="73"/>
      <c r="AG30" s="73"/>
      <c r="AH30" s="72"/>
      <c r="AI30" s="72"/>
      <c r="AJ30" s="185"/>
      <c r="AK30" s="179"/>
      <c r="AL30" s="184"/>
      <c r="AM30" s="175"/>
      <c r="AN30" s="176"/>
      <c r="AO30" s="177"/>
      <c r="AP30" s="180"/>
      <c r="AQ30" s="178"/>
    </row>
    <row r="31" spans="1:43" ht="27" customHeight="1" x14ac:dyDescent="0.25">
      <c r="A31" s="147">
        <v>29</v>
      </c>
      <c r="B31" s="148"/>
      <c r="C31" s="150"/>
      <c r="D31" s="106"/>
      <c r="E31" s="65" t="s">
        <v>28</v>
      </c>
      <c r="F31" s="65"/>
      <c r="G31" s="65" t="s">
        <v>29</v>
      </c>
      <c r="H31" s="65" t="s">
        <v>28</v>
      </c>
      <c r="I31" s="65" t="s">
        <v>28</v>
      </c>
      <c r="J31" s="65"/>
      <c r="K31" s="65" t="s">
        <v>29</v>
      </c>
      <c r="L31" s="65" t="s">
        <v>28</v>
      </c>
      <c r="M31" s="66" t="s">
        <v>28</v>
      </c>
      <c r="N31" s="66"/>
      <c r="O31" s="66" t="s">
        <v>29</v>
      </c>
      <c r="P31" s="66"/>
      <c r="Q31" s="66"/>
      <c r="R31" s="67"/>
      <c r="S31" s="67" t="s">
        <v>29</v>
      </c>
      <c r="T31" s="66" t="s">
        <v>28</v>
      </c>
      <c r="U31" s="66" t="s">
        <v>28</v>
      </c>
      <c r="V31" s="66"/>
      <c r="W31" s="66"/>
      <c r="X31" s="66" t="s">
        <v>28</v>
      </c>
      <c r="Y31" s="67" t="s">
        <v>28</v>
      </c>
      <c r="Z31" s="67"/>
      <c r="AA31" s="66" t="s">
        <v>29</v>
      </c>
      <c r="AB31" s="66" t="s">
        <v>28</v>
      </c>
      <c r="AC31" s="66" t="s">
        <v>28</v>
      </c>
      <c r="AD31" s="66"/>
      <c r="AE31" s="66" t="s">
        <v>29</v>
      </c>
      <c r="AF31" s="67" t="s">
        <v>28</v>
      </c>
      <c r="AG31" s="67" t="s">
        <v>28</v>
      </c>
      <c r="AH31" s="66"/>
      <c r="AI31" s="66" t="s">
        <v>29</v>
      </c>
      <c r="AJ31" s="153"/>
      <c r="AK31" s="155"/>
      <c r="AL31" s="162">
        <f>SUM(E32:AI32)</f>
        <v>164</v>
      </c>
      <c r="AM31" s="188">
        <f>ROUNDDOWN(COUNTIF(E31:AI31,"н")/2,0)*8+MOD(COUNTIF(E31:AI31,"н"),2)*2</f>
        <v>50</v>
      </c>
      <c r="AN31" s="186">
        <f>SUM(E32:L32)</f>
        <v>48</v>
      </c>
      <c r="AO31" s="187">
        <v>0</v>
      </c>
      <c r="AP31" s="190"/>
      <c r="AQ31" s="189"/>
    </row>
    <row r="32" spans="1:43" ht="27" customHeight="1" thickBot="1" x14ac:dyDescent="0.3">
      <c r="A32" s="116"/>
      <c r="B32" s="149"/>
      <c r="C32" s="151"/>
      <c r="D32" s="152"/>
      <c r="E32" s="68">
        <v>8</v>
      </c>
      <c r="F32" s="68"/>
      <c r="G32" s="68">
        <v>12</v>
      </c>
      <c r="H32" s="68">
        <v>4</v>
      </c>
      <c r="I32" s="68">
        <v>8</v>
      </c>
      <c r="J32" s="68"/>
      <c r="K32" s="68">
        <v>12</v>
      </c>
      <c r="L32" s="68">
        <v>4</v>
      </c>
      <c r="M32" s="69">
        <v>8</v>
      </c>
      <c r="N32" s="69"/>
      <c r="O32" s="69">
        <v>12</v>
      </c>
      <c r="P32" s="69"/>
      <c r="Q32" s="69"/>
      <c r="R32" s="70"/>
      <c r="S32" s="70">
        <v>12</v>
      </c>
      <c r="T32" s="69">
        <v>4</v>
      </c>
      <c r="U32" s="69">
        <v>8</v>
      </c>
      <c r="V32" s="69"/>
      <c r="W32" s="69"/>
      <c r="X32" s="69">
        <v>4</v>
      </c>
      <c r="Y32" s="70">
        <v>8</v>
      </c>
      <c r="Z32" s="70"/>
      <c r="AA32" s="69">
        <v>12</v>
      </c>
      <c r="AB32" s="69">
        <v>4</v>
      </c>
      <c r="AC32" s="69">
        <v>8</v>
      </c>
      <c r="AD32" s="69"/>
      <c r="AE32" s="69">
        <v>12</v>
      </c>
      <c r="AF32" s="70">
        <v>4</v>
      </c>
      <c r="AG32" s="70">
        <v>8</v>
      </c>
      <c r="AH32" s="69"/>
      <c r="AI32" s="69">
        <v>12</v>
      </c>
      <c r="AJ32" s="154"/>
      <c r="AK32" s="156"/>
      <c r="AL32" s="169"/>
      <c r="AM32" s="165"/>
      <c r="AN32" s="156"/>
      <c r="AO32" s="167"/>
      <c r="AP32" s="121"/>
      <c r="AQ32" s="161"/>
    </row>
    <row r="33" spans="1:43" ht="27" customHeight="1" x14ac:dyDescent="0.25">
      <c r="A33" s="122"/>
      <c r="B33" s="126"/>
      <c r="C33" s="129"/>
      <c r="D33" s="55" t="s">
        <v>39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22"/>
      <c r="AK33" s="44"/>
      <c r="AL33" s="44"/>
      <c r="AM33" s="45"/>
      <c r="AN33" s="44"/>
      <c r="AO33" s="45"/>
      <c r="AP33" s="47"/>
      <c r="AQ33" s="57"/>
    </row>
    <row r="34" spans="1:43" ht="27" customHeight="1" x14ac:dyDescent="0.25">
      <c r="A34" s="123"/>
      <c r="B34" s="127"/>
      <c r="C34" s="130"/>
      <c r="D34" s="48" t="s">
        <v>40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49"/>
      <c r="AK34" s="50"/>
      <c r="AL34" s="50"/>
      <c r="AM34" s="51"/>
      <c r="AN34" s="50"/>
      <c r="AO34" s="51"/>
      <c r="AP34" s="52"/>
      <c r="AQ34" s="53"/>
    </row>
    <row r="35" spans="1:43" ht="27" customHeight="1" thickBot="1" x14ac:dyDescent="0.3">
      <c r="A35" s="124"/>
      <c r="B35" s="128"/>
      <c r="C35" s="131"/>
      <c r="D35" s="58" t="s">
        <v>41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59"/>
      <c r="AK35" s="60"/>
      <c r="AL35" s="60"/>
      <c r="AM35" s="61"/>
      <c r="AN35" s="60"/>
      <c r="AO35" s="61"/>
      <c r="AP35" s="62"/>
      <c r="AQ35" s="63"/>
    </row>
    <row r="36" spans="1:43" s="14" customFormat="1" ht="12.75" customHeight="1" x14ac:dyDescent="0.3">
      <c r="A36" s="9" t="s">
        <v>12</v>
      </c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60" ht="12.75" customHeight="1" x14ac:dyDescent="0.25"/>
  </sheetData>
  <mergeCells count="184">
    <mergeCell ref="AN31:AN32"/>
    <mergeCell ref="AO31:AO32"/>
    <mergeCell ref="AM31:AM32"/>
    <mergeCell ref="AQ31:AQ32"/>
    <mergeCell ref="AP31:AP32"/>
    <mergeCell ref="AK31:AK32"/>
    <mergeCell ref="AL31:AL32"/>
    <mergeCell ref="AJ31:AJ32"/>
    <mergeCell ref="B29:B30"/>
    <mergeCell ref="C29:C30"/>
    <mergeCell ref="D29:D30"/>
    <mergeCell ref="AL29:AL30"/>
    <mergeCell ref="AJ29:AJ30"/>
    <mergeCell ref="AQ29:AQ30"/>
    <mergeCell ref="AK29:AK30"/>
    <mergeCell ref="AK27:AK28"/>
    <mergeCell ref="AL27:AL28"/>
    <mergeCell ref="AM27:AM28"/>
    <mergeCell ref="AP27:AP28"/>
    <mergeCell ref="AP29:AP30"/>
    <mergeCell ref="A31:A32"/>
    <mergeCell ref="B31:B32"/>
    <mergeCell ref="C31:C32"/>
    <mergeCell ref="D31:D32"/>
    <mergeCell ref="A29:A30"/>
    <mergeCell ref="AQ27:AQ28"/>
    <mergeCell ref="AJ27:AJ28"/>
    <mergeCell ref="AM29:AM30"/>
    <mergeCell ref="AN29:AN30"/>
    <mergeCell ref="AO29:AO30"/>
    <mergeCell ref="B27:B28"/>
    <mergeCell ref="C27:C28"/>
    <mergeCell ref="D27:D28"/>
    <mergeCell ref="AQ25:AQ26"/>
    <mergeCell ref="AN27:AN28"/>
    <mergeCell ref="AO27:AO28"/>
    <mergeCell ref="AN25:AN26"/>
    <mergeCell ref="AO25:AO26"/>
    <mergeCell ref="A25:A26"/>
    <mergeCell ref="B25:B26"/>
    <mergeCell ref="C25:C26"/>
    <mergeCell ref="D25:D26"/>
    <mergeCell ref="AJ25:AJ26"/>
    <mergeCell ref="AK25:AK26"/>
    <mergeCell ref="AK23:AK24"/>
    <mergeCell ref="AL23:AL24"/>
    <mergeCell ref="AM23:AM24"/>
    <mergeCell ref="AL25:AL26"/>
    <mergeCell ref="AM25:AM26"/>
    <mergeCell ref="AQ23:AQ24"/>
    <mergeCell ref="AP25:AP26"/>
    <mergeCell ref="AL21:AL22"/>
    <mergeCell ref="AM21:AM22"/>
    <mergeCell ref="AN21:AN22"/>
    <mergeCell ref="AO21:AO22"/>
    <mergeCell ref="AQ21:AQ22"/>
    <mergeCell ref="AN23:AN24"/>
    <mergeCell ref="AO23:AO24"/>
    <mergeCell ref="AP21:AP22"/>
    <mergeCell ref="AP23:AP24"/>
    <mergeCell ref="AJ23:AJ24"/>
    <mergeCell ref="A21:A22"/>
    <mergeCell ref="B21:B22"/>
    <mergeCell ref="C21:C22"/>
    <mergeCell ref="D21:D22"/>
    <mergeCell ref="AJ21:AJ22"/>
    <mergeCell ref="A23:A24"/>
    <mergeCell ref="B23:B24"/>
    <mergeCell ref="C23:C24"/>
    <mergeCell ref="D23:D24"/>
    <mergeCell ref="AO17:AO18"/>
    <mergeCell ref="AQ17:AQ18"/>
    <mergeCell ref="AN19:AN20"/>
    <mergeCell ref="AO19:AO20"/>
    <mergeCell ref="AK21:AK22"/>
    <mergeCell ref="AK19:AK20"/>
    <mergeCell ref="AL19:AL20"/>
    <mergeCell ref="AM19:AM20"/>
    <mergeCell ref="AP17:AP18"/>
    <mergeCell ref="AP19:AP20"/>
    <mergeCell ref="D17:D18"/>
    <mergeCell ref="AJ17:AJ18"/>
    <mergeCell ref="A19:A20"/>
    <mergeCell ref="B19:B20"/>
    <mergeCell ref="C19:C20"/>
    <mergeCell ref="D19:D20"/>
    <mergeCell ref="A17:A18"/>
    <mergeCell ref="B17:B18"/>
    <mergeCell ref="C17:C18"/>
    <mergeCell ref="AM12:AM13"/>
    <mergeCell ref="AN12:AN13"/>
    <mergeCell ref="AO12:AO13"/>
    <mergeCell ref="AQ12:AQ13"/>
    <mergeCell ref="AK17:AK18"/>
    <mergeCell ref="AJ19:AJ20"/>
    <mergeCell ref="AQ19:AQ20"/>
    <mergeCell ref="AL17:AL18"/>
    <mergeCell ref="AM17:AM18"/>
    <mergeCell ref="AN17:AN18"/>
    <mergeCell ref="AK12:AK13"/>
    <mergeCell ref="AK10:AK11"/>
    <mergeCell ref="AL10:AL11"/>
    <mergeCell ref="AM10:AM11"/>
    <mergeCell ref="A12:A13"/>
    <mergeCell ref="B12:B13"/>
    <mergeCell ref="C12:C13"/>
    <mergeCell ref="D12:D13"/>
    <mergeCell ref="AJ12:AJ13"/>
    <mergeCell ref="AL12:AL13"/>
    <mergeCell ref="AG6:AG7"/>
    <mergeCell ref="AQ10:AQ11"/>
    <mergeCell ref="AL8:AL9"/>
    <mergeCell ref="AM8:AM9"/>
    <mergeCell ref="AN8:AN9"/>
    <mergeCell ref="AO8:AO9"/>
    <mergeCell ref="AQ8:AQ9"/>
    <mergeCell ref="AN10:AN11"/>
    <mergeCell ref="AO10:AO11"/>
    <mergeCell ref="Z6:Z7"/>
    <mergeCell ref="A10:A11"/>
    <mergeCell ref="B10:B11"/>
    <mergeCell ref="C10:C11"/>
    <mergeCell ref="D10:D11"/>
    <mergeCell ref="AJ10:AJ11"/>
    <mergeCell ref="AI6:AI7"/>
    <mergeCell ref="AD6:AD7"/>
    <mergeCell ref="AE6:AE7"/>
    <mergeCell ref="AF6:AF7"/>
    <mergeCell ref="AB6:AB7"/>
    <mergeCell ref="AM6:AO6"/>
    <mergeCell ref="A8:A9"/>
    <mergeCell ref="B8:B9"/>
    <mergeCell ref="C8:C9"/>
    <mergeCell ref="D8:D9"/>
    <mergeCell ref="AJ8:AJ9"/>
    <mergeCell ref="AK8:AK9"/>
    <mergeCell ref="AC6:AC7"/>
    <mergeCell ref="Y6:Y7"/>
    <mergeCell ref="N6:N7"/>
    <mergeCell ref="AK6:AK7"/>
    <mergeCell ref="AL6:AL7"/>
    <mergeCell ref="O6:O7"/>
    <mergeCell ref="P6:P7"/>
    <mergeCell ref="W6:W7"/>
    <mergeCell ref="X6:X7"/>
    <mergeCell ref="AH6:AH7"/>
    <mergeCell ref="V6:V7"/>
    <mergeCell ref="AA6:AA7"/>
    <mergeCell ref="H6:H7"/>
    <mergeCell ref="I6:I7"/>
    <mergeCell ref="J6:J7"/>
    <mergeCell ref="K6:K7"/>
    <mergeCell ref="L6:L7"/>
    <mergeCell ref="M6:M7"/>
    <mergeCell ref="E6:E7"/>
    <mergeCell ref="F6:F7"/>
    <mergeCell ref="AK5:AO5"/>
    <mergeCell ref="AQ5:AQ7"/>
    <mergeCell ref="Q6:Q7"/>
    <mergeCell ref="R6:R7"/>
    <mergeCell ref="S6:S7"/>
    <mergeCell ref="T6:T7"/>
    <mergeCell ref="U6:U7"/>
    <mergeCell ref="G6:G7"/>
    <mergeCell ref="A33:A35"/>
    <mergeCell ref="B33:B35"/>
    <mergeCell ref="C33:C35"/>
    <mergeCell ref="B14:B16"/>
    <mergeCell ref="C14:C16"/>
    <mergeCell ref="A1:AO1"/>
    <mergeCell ref="A2:AO2"/>
    <mergeCell ref="A3:AO3"/>
    <mergeCell ref="A5:A7"/>
    <mergeCell ref="B5:B7"/>
    <mergeCell ref="A27:A28"/>
    <mergeCell ref="AP5:AP7"/>
    <mergeCell ref="AP8:AP9"/>
    <mergeCell ref="AP10:AP11"/>
    <mergeCell ref="AP12:AP13"/>
    <mergeCell ref="A14:A16"/>
    <mergeCell ref="C5:C7"/>
    <mergeCell ref="D5:D7"/>
    <mergeCell ref="E5:AI5"/>
    <mergeCell ref="AJ5:AJ7"/>
  </mergeCells>
  <phoneticPr fontId="13" type="noConversion"/>
  <pageMargins left="0.39370078740157483" right="0.39370078740157483" top="0.39370078740157483" bottom="0.39370078740157483" header="0.51181102362204722" footer="0.51181102362204722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</sheetPr>
  <dimension ref="A1:AT63"/>
  <sheetViews>
    <sheetView view="pageBreakPreview" zoomScale="70" zoomScaleNormal="50" zoomScaleSheetLayoutView="70" workbookViewId="0">
      <pane xSplit="4" ySplit="7" topLeftCell="E8" activePane="bottomRight" state="frozen"/>
      <selection activeCell="E33" sqref="E33:AI35"/>
      <selection pane="topRight" activeCell="E33" sqref="E33:AI35"/>
      <selection pane="bottomLeft" activeCell="E33" sqref="E33:AI35"/>
      <selection pane="bottomRight" activeCell="B10" sqref="B10:B11"/>
    </sheetView>
  </sheetViews>
  <sheetFormatPr defaultRowHeight="13.5" x14ac:dyDescent="0.25"/>
  <cols>
    <col min="1" max="1" width="4.7109375" style="1" customWidth="1"/>
    <col min="2" max="2" width="16.85546875" style="1" customWidth="1"/>
    <col min="3" max="3" width="26" style="1" customWidth="1"/>
    <col min="4" max="4" width="18.140625" style="1" customWidth="1"/>
    <col min="5" max="35" width="4.85546875" style="1" customWidth="1"/>
    <col min="36" max="36" width="8.140625" style="1" hidden="1" customWidth="1"/>
    <col min="37" max="37" width="10.5703125" style="1" customWidth="1"/>
    <col min="38" max="38" width="8.42578125" style="1" customWidth="1"/>
    <col min="39" max="39" width="8.7109375" style="1" customWidth="1"/>
    <col min="40" max="40" width="9.28515625" style="1" customWidth="1"/>
    <col min="41" max="41" width="1" style="1" hidden="1" customWidth="1"/>
    <col min="42" max="42" width="7.28515625" style="1" customWidth="1"/>
    <col min="43" max="43" width="22" style="1" customWidth="1"/>
    <col min="44" max="44" width="2.140625" style="1" hidden="1" customWidth="1"/>
    <col min="45" max="16384" width="9.140625" style="1"/>
  </cols>
  <sheetData>
    <row r="1" spans="1:46" ht="18" customHeight="1" x14ac:dyDescent="0.25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1:46" ht="28.5" customHeight="1" x14ac:dyDescent="0.25">
      <c r="A2" s="93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</row>
    <row r="3" spans="1:46" ht="18" customHeight="1" x14ac:dyDescent="0.25">
      <c r="A3" s="107" t="s">
        <v>42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6" ht="14.2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  <c r="AK4" s="3"/>
      <c r="AL4" s="3"/>
      <c r="AM4" s="3"/>
      <c r="AN4" s="3"/>
      <c r="AO4" s="3"/>
    </row>
    <row r="5" spans="1:46" ht="15.75" customHeight="1" x14ac:dyDescent="0.25">
      <c r="A5" s="111" t="s">
        <v>0</v>
      </c>
      <c r="B5" s="108" t="s">
        <v>15</v>
      </c>
      <c r="C5" s="108" t="s">
        <v>1</v>
      </c>
      <c r="D5" s="108" t="s">
        <v>2</v>
      </c>
      <c r="E5" s="96" t="s">
        <v>3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8"/>
      <c r="AJ5" s="108" t="s">
        <v>13</v>
      </c>
      <c r="AK5" s="136" t="s">
        <v>7</v>
      </c>
      <c r="AL5" s="137"/>
      <c r="AM5" s="137"/>
      <c r="AN5" s="137"/>
      <c r="AO5" s="138"/>
      <c r="AP5" s="117" t="s">
        <v>36</v>
      </c>
      <c r="AQ5" s="117" t="s">
        <v>30</v>
      </c>
    </row>
    <row r="6" spans="1:46" ht="18.75" customHeight="1" x14ac:dyDescent="0.25">
      <c r="A6" s="112"/>
      <c r="B6" s="105"/>
      <c r="C6" s="105"/>
      <c r="D6" s="105"/>
      <c r="E6" s="201" t="s">
        <v>14</v>
      </c>
      <c r="F6" s="139">
        <v>2</v>
      </c>
      <c r="G6" s="139">
        <v>3</v>
      </c>
      <c r="H6" s="139">
        <v>4</v>
      </c>
      <c r="I6" s="139">
        <v>5</v>
      </c>
      <c r="J6" s="139">
        <v>6</v>
      </c>
      <c r="K6" s="139">
        <v>7</v>
      </c>
      <c r="L6" s="139">
        <v>8</v>
      </c>
      <c r="M6" s="139">
        <v>9</v>
      </c>
      <c r="N6" s="139">
        <v>10</v>
      </c>
      <c r="O6" s="139">
        <v>11</v>
      </c>
      <c r="P6" s="139">
        <v>12</v>
      </c>
      <c r="Q6" s="139">
        <v>13</v>
      </c>
      <c r="R6" s="139">
        <v>14</v>
      </c>
      <c r="S6" s="199">
        <v>15</v>
      </c>
      <c r="T6" s="139">
        <v>16</v>
      </c>
      <c r="U6" s="139">
        <v>17</v>
      </c>
      <c r="V6" s="139">
        <v>18</v>
      </c>
      <c r="W6" s="139">
        <v>19</v>
      </c>
      <c r="X6" s="139">
        <v>20</v>
      </c>
      <c r="Y6" s="139">
        <v>21</v>
      </c>
      <c r="Z6" s="139">
        <v>22</v>
      </c>
      <c r="AA6" s="139">
        <v>23</v>
      </c>
      <c r="AB6" s="139">
        <v>24</v>
      </c>
      <c r="AC6" s="139">
        <v>25</v>
      </c>
      <c r="AD6" s="139">
        <v>26</v>
      </c>
      <c r="AE6" s="139">
        <v>27</v>
      </c>
      <c r="AF6" s="139">
        <v>28</v>
      </c>
      <c r="AG6" s="139">
        <v>29</v>
      </c>
      <c r="AH6" s="139">
        <v>30</v>
      </c>
      <c r="AI6" s="104">
        <v>31</v>
      </c>
      <c r="AJ6" s="105"/>
      <c r="AK6" s="145" t="s">
        <v>4</v>
      </c>
      <c r="AL6" s="145" t="s">
        <v>11</v>
      </c>
      <c r="AM6" s="99" t="s">
        <v>5</v>
      </c>
      <c r="AN6" s="100"/>
      <c r="AO6" s="101"/>
      <c r="AP6" s="118"/>
      <c r="AQ6" s="118"/>
    </row>
    <row r="7" spans="1:46" ht="74.25" customHeight="1" thickBot="1" x14ac:dyDescent="0.3">
      <c r="A7" s="112"/>
      <c r="B7" s="105"/>
      <c r="C7" s="105"/>
      <c r="D7" s="105"/>
      <c r="E7" s="202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200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05"/>
      <c r="AJ7" s="105"/>
      <c r="AK7" s="198"/>
      <c r="AL7" s="198"/>
      <c r="AM7" s="20" t="s">
        <v>10</v>
      </c>
      <c r="AN7" s="21" t="s">
        <v>9</v>
      </c>
      <c r="AO7" s="20" t="s">
        <v>8</v>
      </c>
      <c r="AP7" s="118"/>
      <c r="AQ7" s="118"/>
    </row>
    <row r="8" spans="1:46" ht="27" customHeight="1" x14ac:dyDescent="0.25">
      <c r="A8" s="147">
        <v>1</v>
      </c>
      <c r="B8" s="148">
        <v>1111</v>
      </c>
      <c r="C8" s="150"/>
      <c r="D8" s="106"/>
      <c r="E8" s="23"/>
      <c r="F8" s="23"/>
      <c r="G8" s="29"/>
      <c r="H8" s="23"/>
      <c r="I8" s="23"/>
      <c r="J8" s="23"/>
      <c r="K8" s="29"/>
      <c r="L8" s="23"/>
      <c r="M8" s="23"/>
      <c r="N8" s="23"/>
      <c r="O8" s="29"/>
      <c r="P8" s="23"/>
      <c r="Q8" s="23"/>
      <c r="R8" s="23"/>
      <c r="S8" s="29"/>
      <c r="T8" s="23"/>
      <c r="U8" s="23"/>
      <c r="V8" s="23"/>
      <c r="W8" s="29"/>
      <c r="X8" s="23"/>
      <c r="Y8" s="23"/>
      <c r="Z8" s="23"/>
      <c r="AA8" s="28"/>
      <c r="AB8" s="23"/>
      <c r="AC8" s="23"/>
      <c r="AD8" s="23"/>
      <c r="AE8" s="29"/>
      <c r="AF8" s="23"/>
      <c r="AG8" s="23"/>
      <c r="AH8" s="23"/>
      <c r="AI8" s="29"/>
      <c r="AJ8" s="192"/>
      <c r="AK8" s="186"/>
      <c r="AL8" s="186">
        <f>SUM(E9:AI9)+AP8</f>
        <v>8</v>
      </c>
      <c r="AM8" s="187">
        <f>(ROUNDDOWN(COUNTIF(E8:AI8,"н")/2,0)*8+MOD(COUNTIF(E8:AI8,"н"),6)*2)</f>
        <v>0</v>
      </c>
      <c r="AN8" s="186">
        <f>AA9</f>
        <v>0</v>
      </c>
      <c r="AO8" s="187">
        <v>0</v>
      </c>
      <c r="AP8" s="190">
        <v>8</v>
      </c>
      <c r="AQ8" s="189"/>
    </row>
    <row r="9" spans="1:46" ht="27" customHeight="1" x14ac:dyDescent="0.25">
      <c r="A9" s="116"/>
      <c r="B9" s="149"/>
      <c r="C9" s="151"/>
      <c r="D9" s="152"/>
      <c r="E9" s="24"/>
      <c r="F9" s="24"/>
      <c r="G9" s="27"/>
      <c r="H9" s="24"/>
      <c r="I9" s="24"/>
      <c r="J9" s="24"/>
      <c r="K9" s="27"/>
      <c r="L9" s="24"/>
      <c r="M9" s="24"/>
      <c r="N9" s="24"/>
      <c r="O9" s="27"/>
      <c r="P9" s="24"/>
      <c r="Q9" s="24"/>
      <c r="R9" s="24"/>
      <c r="S9" s="27"/>
      <c r="T9" s="24"/>
      <c r="U9" s="24"/>
      <c r="V9" s="24"/>
      <c r="W9" s="27"/>
      <c r="X9" s="24"/>
      <c r="Y9" s="24"/>
      <c r="Z9" s="24"/>
      <c r="AA9" s="26"/>
      <c r="AB9" s="24"/>
      <c r="AC9" s="24"/>
      <c r="AD9" s="24"/>
      <c r="AE9" s="27"/>
      <c r="AF9" s="24"/>
      <c r="AG9" s="24"/>
      <c r="AH9" s="24"/>
      <c r="AI9" s="27"/>
      <c r="AJ9" s="154"/>
      <c r="AK9" s="156"/>
      <c r="AL9" s="196"/>
      <c r="AM9" s="167"/>
      <c r="AN9" s="156"/>
      <c r="AO9" s="167"/>
      <c r="AP9" s="121"/>
      <c r="AQ9" s="161"/>
    </row>
    <row r="10" spans="1:46" ht="27" customHeight="1" x14ac:dyDescent="0.25">
      <c r="A10" s="116">
        <v>2</v>
      </c>
      <c r="B10" s="170">
        <v>2222</v>
      </c>
      <c r="C10" s="158"/>
      <c r="D10" s="159"/>
      <c r="E10" s="24"/>
      <c r="F10" s="24"/>
      <c r="G10" s="27"/>
      <c r="H10" s="24"/>
      <c r="I10" s="24"/>
      <c r="J10" s="24"/>
      <c r="K10" s="27"/>
      <c r="L10" s="24"/>
      <c r="M10" s="24"/>
      <c r="N10" s="24"/>
      <c r="O10" s="27"/>
      <c r="P10" s="24"/>
      <c r="Q10" s="24"/>
      <c r="R10" s="24"/>
      <c r="S10" s="27"/>
      <c r="T10" s="24"/>
      <c r="U10" s="24"/>
      <c r="V10" s="24"/>
      <c r="W10" s="27"/>
      <c r="X10" s="24"/>
      <c r="Y10" s="24"/>
      <c r="Z10" s="24"/>
      <c r="AA10" s="26"/>
      <c r="AB10" s="24"/>
      <c r="AC10" s="24"/>
      <c r="AD10" s="24"/>
      <c r="AE10" s="27"/>
      <c r="AF10" s="24"/>
      <c r="AG10" s="24"/>
      <c r="AH10" s="24"/>
      <c r="AI10" s="27"/>
      <c r="AJ10" s="154"/>
      <c r="AK10" s="156"/>
      <c r="AL10" s="156">
        <f>SUM(E11:AI11)+AP10</f>
        <v>5</v>
      </c>
      <c r="AM10" s="167">
        <f>(ROUNDDOWN(COUNTIF(E10:AI10,"н")/2,0)*8+MOD(COUNTIF(E10:AI10,"н"),6)*2)</f>
        <v>0</v>
      </c>
      <c r="AN10" s="156">
        <f>AA11</f>
        <v>0</v>
      </c>
      <c r="AO10" s="167">
        <v>0</v>
      </c>
      <c r="AP10" s="121">
        <v>5</v>
      </c>
      <c r="AQ10" s="160"/>
    </row>
    <row r="11" spans="1:46" ht="27" customHeight="1" x14ac:dyDescent="0.25">
      <c r="A11" s="116"/>
      <c r="B11" s="157"/>
      <c r="C11" s="158"/>
      <c r="D11" s="159"/>
      <c r="E11" s="24"/>
      <c r="F11" s="24"/>
      <c r="G11" s="27"/>
      <c r="H11" s="24"/>
      <c r="I11" s="24"/>
      <c r="J11" s="24"/>
      <c r="K11" s="27"/>
      <c r="L11" s="24"/>
      <c r="M11" s="24"/>
      <c r="N11" s="24"/>
      <c r="O11" s="27"/>
      <c r="P11" s="24"/>
      <c r="Q11" s="24"/>
      <c r="R11" s="24"/>
      <c r="S11" s="27"/>
      <c r="T11" s="24"/>
      <c r="U11" s="24"/>
      <c r="V11" s="24"/>
      <c r="W11" s="27"/>
      <c r="X11" s="24"/>
      <c r="Y11" s="24"/>
      <c r="Z11" s="24"/>
      <c r="AA11" s="26"/>
      <c r="AB11" s="24"/>
      <c r="AC11" s="24"/>
      <c r="AD11" s="24"/>
      <c r="AE11" s="27"/>
      <c r="AF11" s="24"/>
      <c r="AG11" s="24"/>
      <c r="AH11" s="24"/>
      <c r="AI11" s="27"/>
      <c r="AJ11" s="154"/>
      <c r="AK11" s="156"/>
      <c r="AL11" s="196"/>
      <c r="AM11" s="167"/>
      <c r="AN11" s="156"/>
      <c r="AO11" s="167"/>
      <c r="AP11" s="121"/>
      <c r="AQ11" s="161"/>
    </row>
    <row r="12" spans="1:46" ht="27" customHeight="1" x14ac:dyDescent="0.25">
      <c r="A12" s="116">
        <v>3</v>
      </c>
      <c r="B12" s="157"/>
      <c r="C12" s="158"/>
      <c r="D12" s="159"/>
      <c r="E12" s="24"/>
      <c r="F12" s="24"/>
      <c r="G12" s="27"/>
      <c r="H12" s="24"/>
      <c r="I12" s="24"/>
      <c r="J12" s="24"/>
      <c r="K12" s="27"/>
      <c r="L12" s="24"/>
      <c r="M12" s="24"/>
      <c r="N12" s="24"/>
      <c r="O12" s="27"/>
      <c r="P12" s="24"/>
      <c r="Q12" s="24"/>
      <c r="R12" s="24"/>
      <c r="S12" s="27"/>
      <c r="T12" s="24"/>
      <c r="U12" s="24"/>
      <c r="V12" s="24"/>
      <c r="W12" s="27"/>
      <c r="X12" s="24"/>
      <c r="Y12" s="24"/>
      <c r="Z12" s="24"/>
      <c r="AA12" s="26"/>
      <c r="AB12" s="24"/>
      <c r="AC12" s="24"/>
      <c r="AD12" s="24"/>
      <c r="AE12" s="27"/>
      <c r="AF12" s="24"/>
      <c r="AG12" s="24"/>
      <c r="AH12" s="24"/>
      <c r="AI12" s="27"/>
      <c r="AJ12" s="154"/>
      <c r="AK12" s="156"/>
      <c r="AL12" s="156">
        <f>SUM(E13:AI13)+AP12</f>
        <v>0</v>
      </c>
      <c r="AM12" s="167">
        <f>(ROUNDDOWN(COUNTIF(E12:AI12,"н")/2,0)*8+MOD(COUNTIF(E12:AI12,"н"),6)*2)</f>
        <v>0</v>
      </c>
      <c r="AN12" s="156">
        <f>AA13</f>
        <v>0</v>
      </c>
      <c r="AO12" s="167">
        <v>0</v>
      </c>
      <c r="AP12" s="121"/>
      <c r="AQ12" s="160"/>
    </row>
    <row r="13" spans="1:46" ht="27" customHeight="1" x14ac:dyDescent="0.25">
      <c r="A13" s="116"/>
      <c r="B13" s="157"/>
      <c r="C13" s="158"/>
      <c r="D13" s="159"/>
      <c r="E13" s="24"/>
      <c r="F13" s="24"/>
      <c r="G13" s="27"/>
      <c r="H13" s="24"/>
      <c r="I13" s="24"/>
      <c r="J13" s="24"/>
      <c r="K13" s="27"/>
      <c r="L13" s="24"/>
      <c r="M13" s="24"/>
      <c r="N13" s="24"/>
      <c r="O13" s="27"/>
      <c r="P13" s="24"/>
      <c r="Q13" s="24"/>
      <c r="R13" s="24"/>
      <c r="S13" s="27"/>
      <c r="T13" s="24"/>
      <c r="U13" s="24"/>
      <c r="V13" s="24"/>
      <c r="W13" s="27"/>
      <c r="X13" s="24"/>
      <c r="Y13" s="24"/>
      <c r="Z13" s="24"/>
      <c r="AA13" s="26"/>
      <c r="AB13" s="24"/>
      <c r="AC13" s="24"/>
      <c r="AD13" s="24"/>
      <c r="AE13" s="27"/>
      <c r="AF13" s="24"/>
      <c r="AG13" s="24"/>
      <c r="AH13" s="24"/>
      <c r="AI13" s="27"/>
      <c r="AJ13" s="154"/>
      <c r="AK13" s="156"/>
      <c r="AL13" s="196"/>
      <c r="AM13" s="167"/>
      <c r="AN13" s="156"/>
      <c r="AO13" s="167"/>
      <c r="AP13" s="121"/>
      <c r="AQ13" s="161"/>
    </row>
    <row r="14" spans="1:46" ht="27" customHeight="1" x14ac:dyDescent="0.25">
      <c r="A14" s="116">
        <v>4</v>
      </c>
      <c r="B14" s="157"/>
      <c r="C14" s="158"/>
      <c r="D14" s="159"/>
      <c r="E14" s="24"/>
      <c r="F14" s="24"/>
      <c r="G14" s="27"/>
      <c r="H14" s="24"/>
      <c r="I14" s="24"/>
      <c r="J14" s="24"/>
      <c r="K14" s="27"/>
      <c r="L14" s="24"/>
      <c r="M14" s="24"/>
      <c r="N14" s="24"/>
      <c r="O14" s="27"/>
      <c r="P14" s="24"/>
      <c r="Q14" s="24"/>
      <c r="R14" s="24"/>
      <c r="S14" s="27"/>
      <c r="T14" s="24"/>
      <c r="U14" s="24"/>
      <c r="V14" s="24"/>
      <c r="W14" s="27"/>
      <c r="X14" s="24"/>
      <c r="Y14" s="24"/>
      <c r="Z14" s="24"/>
      <c r="AA14" s="26"/>
      <c r="AB14" s="24"/>
      <c r="AC14" s="24"/>
      <c r="AD14" s="24"/>
      <c r="AE14" s="27"/>
      <c r="AF14" s="24"/>
      <c r="AG14" s="24"/>
      <c r="AH14" s="24"/>
      <c r="AI14" s="27"/>
      <c r="AJ14" s="154"/>
      <c r="AK14" s="156"/>
      <c r="AL14" s="156">
        <f>SUM(E15:AI15)+AP14</f>
        <v>5</v>
      </c>
      <c r="AM14" s="167">
        <f>(ROUNDDOWN(COUNTIF(E14:AI14,"н")/2,0)*8+MOD(COUNTIF(E14:AI14,"н"),6)*2)</f>
        <v>0</v>
      </c>
      <c r="AN14" s="156">
        <f>AA15</f>
        <v>0</v>
      </c>
      <c r="AO14" s="167">
        <v>0</v>
      </c>
      <c r="AP14" s="121">
        <v>5</v>
      </c>
      <c r="AQ14" s="160"/>
      <c r="AR14" s="8"/>
      <c r="AT14" s="8"/>
    </row>
    <row r="15" spans="1:46" ht="27" customHeight="1" x14ac:dyDescent="0.25">
      <c r="A15" s="116"/>
      <c r="B15" s="157"/>
      <c r="C15" s="158"/>
      <c r="D15" s="159"/>
      <c r="E15" s="24"/>
      <c r="F15" s="24"/>
      <c r="G15" s="27"/>
      <c r="H15" s="24"/>
      <c r="I15" s="24"/>
      <c r="J15" s="24"/>
      <c r="K15" s="27"/>
      <c r="L15" s="24"/>
      <c r="M15" s="24"/>
      <c r="N15" s="24"/>
      <c r="O15" s="27"/>
      <c r="P15" s="24"/>
      <c r="Q15" s="24"/>
      <c r="R15" s="24"/>
      <c r="S15" s="27"/>
      <c r="T15" s="24"/>
      <c r="U15" s="24"/>
      <c r="V15" s="24"/>
      <c r="W15" s="27"/>
      <c r="X15" s="24"/>
      <c r="Y15" s="24"/>
      <c r="Z15" s="24"/>
      <c r="AA15" s="26"/>
      <c r="AB15" s="24"/>
      <c r="AC15" s="24"/>
      <c r="AD15" s="24"/>
      <c r="AE15" s="27"/>
      <c r="AF15" s="24"/>
      <c r="AG15" s="24"/>
      <c r="AH15" s="24"/>
      <c r="AI15" s="27"/>
      <c r="AJ15" s="154"/>
      <c r="AK15" s="156"/>
      <c r="AL15" s="196"/>
      <c r="AM15" s="167"/>
      <c r="AN15" s="156"/>
      <c r="AO15" s="167"/>
      <c r="AP15" s="121"/>
      <c r="AQ15" s="161"/>
    </row>
    <row r="16" spans="1:46" ht="27" customHeight="1" x14ac:dyDescent="0.25">
      <c r="A16" s="116">
        <v>5</v>
      </c>
      <c r="B16" s="157"/>
      <c r="C16" s="158"/>
      <c r="D16" s="159"/>
      <c r="E16" s="24"/>
      <c r="F16" s="24"/>
      <c r="G16" s="27"/>
      <c r="H16" s="24"/>
      <c r="I16" s="24"/>
      <c r="J16" s="24"/>
      <c r="K16" s="27"/>
      <c r="L16" s="24"/>
      <c r="M16" s="24"/>
      <c r="N16" s="24"/>
      <c r="O16" s="27"/>
      <c r="P16" s="24"/>
      <c r="Q16" s="24"/>
      <c r="R16" s="24"/>
      <c r="S16" s="27"/>
      <c r="T16" s="24"/>
      <c r="U16" s="24"/>
      <c r="V16" s="24"/>
      <c r="W16" s="27"/>
      <c r="X16" s="24"/>
      <c r="Y16" s="24"/>
      <c r="Z16" s="24"/>
      <c r="AA16" s="26"/>
      <c r="AB16" s="24"/>
      <c r="AC16" s="24"/>
      <c r="AD16" s="24"/>
      <c r="AE16" s="27"/>
      <c r="AF16" s="24"/>
      <c r="AG16" s="24"/>
      <c r="AH16" s="24"/>
      <c r="AI16" s="27"/>
      <c r="AJ16" s="154"/>
      <c r="AK16" s="156"/>
      <c r="AL16" s="156">
        <f>SUM(E17:AI17)+AP16</f>
        <v>5</v>
      </c>
      <c r="AM16" s="167">
        <f>ROUNDDOWN(COUNTIF(E16:AI16,"н")/2,0)*8+MOD(COUNTIF(E16:AI16,"н"),2)*2</f>
        <v>0</v>
      </c>
      <c r="AN16" s="156">
        <f>AA17</f>
        <v>0</v>
      </c>
      <c r="AO16" s="167">
        <v>0</v>
      </c>
      <c r="AP16" s="121">
        <v>5</v>
      </c>
      <c r="AQ16" s="160"/>
    </row>
    <row r="17" spans="1:43" ht="27" customHeight="1" thickBot="1" x14ac:dyDescent="0.3">
      <c r="A17" s="116"/>
      <c r="B17" s="157"/>
      <c r="C17" s="158"/>
      <c r="D17" s="159"/>
      <c r="E17" s="24"/>
      <c r="F17" s="24"/>
      <c r="G17" s="27"/>
      <c r="H17" s="24"/>
      <c r="I17" s="24"/>
      <c r="J17" s="24"/>
      <c r="K17" s="27"/>
      <c r="L17" s="24"/>
      <c r="M17" s="24"/>
      <c r="N17" s="24"/>
      <c r="O17" s="27"/>
      <c r="P17" s="24"/>
      <c r="Q17" s="24"/>
      <c r="R17" s="24"/>
      <c r="S17" s="27"/>
      <c r="T17" s="24"/>
      <c r="U17" s="24"/>
      <c r="V17" s="24"/>
      <c r="W17" s="27"/>
      <c r="X17" s="24"/>
      <c r="Y17" s="24"/>
      <c r="Z17" s="24"/>
      <c r="AA17" s="26"/>
      <c r="AB17" s="24"/>
      <c r="AC17" s="24"/>
      <c r="AD17" s="24"/>
      <c r="AE17" s="27"/>
      <c r="AF17" s="24"/>
      <c r="AG17" s="24"/>
      <c r="AH17" s="24"/>
      <c r="AI17" s="27"/>
      <c r="AJ17" s="154"/>
      <c r="AK17" s="156"/>
      <c r="AL17" s="196"/>
      <c r="AM17" s="167"/>
      <c r="AN17" s="156"/>
      <c r="AO17" s="167"/>
      <c r="AP17" s="121"/>
      <c r="AQ17" s="161"/>
    </row>
    <row r="18" spans="1:43" ht="27" customHeight="1" x14ac:dyDescent="0.25">
      <c r="A18" s="122"/>
      <c r="B18" s="126"/>
      <c r="C18" s="129"/>
      <c r="D18" s="55" t="s">
        <v>39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22"/>
      <c r="AK18" s="44"/>
      <c r="AL18" s="44"/>
      <c r="AM18" s="45"/>
      <c r="AN18" s="44"/>
      <c r="AO18" s="45"/>
      <c r="AP18" s="47"/>
      <c r="AQ18" s="57"/>
    </row>
    <row r="19" spans="1:43" ht="27" customHeight="1" x14ac:dyDescent="0.25">
      <c r="A19" s="123"/>
      <c r="B19" s="127"/>
      <c r="C19" s="130"/>
      <c r="D19" s="48" t="s">
        <v>40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49"/>
      <c r="AK19" s="50"/>
      <c r="AL19" s="50"/>
      <c r="AM19" s="51"/>
      <c r="AN19" s="50"/>
      <c r="AO19" s="51"/>
      <c r="AP19" s="52"/>
      <c r="AQ19" s="53"/>
    </row>
    <row r="20" spans="1:43" ht="27" customHeight="1" thickBot="1" x14ac:dyDescent="0.3">
      <c r="A20" s="124"/>
      <c r="B20" s="128"/>
      <c r="C20" s="131"/>
      <c r="D20" s="58" t="s">
        <v>41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59"/>
      <c r="AK20" s="60"/>
      <c r="AL20" s="60"/>
      <c r="AM20" s="61"/>
      <c r="AN20" s="60"/>
      <c r="AO20" s="61"/>
      <c r="AP20" s="62"/>
      <c r="AQ20" s="63"/>
    </row>
    <row r="21" spans="1:43" ht="27" customHeight="1" x14ac:dyDescent="0.25">
      <c r="A21" s="147">
        <v>22</v>
      </c>
      <c r="B21" s="172"/>
      <c r="C21" s="173"/>
      <c r="D21" s="106"/>
      <c r="E21" s="23"/>
      <c r="F21" s="23"/>
      <c r="G21" s="23"/>
      <c r="H21" s="23"/>
      <c r="I21" s="23"/>
      <c r="J21" s="23"/>
      <c r="K21" s="29"/>
      <c r="L21" s="23"/>
      <c r="M21" s="23"/>
      <c r="N21" s="23"/>
      <c r="O21" s="29"/>
      <c r="P21" s="23"/>
      <c r="Q21" s="23"/>
      <c r="R21" s="23"/>
      <c r="S21" s="29"/>
      <c r="T21" s="23"/>
      <c r="U21" s="23"/>
      <c r="V21" s="23"/>
      <c r="W21" s="29"/>
      <c r="X21" s="23"/>
      <c r="Y21" s="23"/>
      <c r="Z21" s="23"/>
      <c r="AA21" s="28"/>
      <c r="AB21" s="23"/>
      <c r="AC21" s="23"/>
      <c r="AD21" s="23"/>
      <c r="AE21" s="29"/>
      <c r="AF21" s="23"/>
      <c r="AG21" s="23"/>
      <c r="AH21" s="23"/>
      <c r="AI21" s="29"/>
      <c r="AJ21" s="192"/>
      <c r="AK21" s="186"/>
      <c r="AL21" s="186">
        <f>SUM(E22:AI22)+AP21</f>
        <v>2</v>
      </c>
      <c r="AM21" s="187">
        <f>ROUNDDOWN(COUNTIF(E21:AI21,"н")/2,0)*8+MOD(COUNTIF(E21:AI21,"н"),2)*2</f>
        <v>0</v>
      </c>
      <c r="AN21" s="186">
        <f>AA22</f>
        <v>0</v>
      </c>
      <c r="AO21" s="187"/>
      <c r="AP21" s="190">
        <v>2</v>
      </c>
      <c r="AQ21" s="189"/>
    </row>
    <row r="22" spans="1:43" ht="27" customHeight="1" x14ac:dyDescent="0.25">
      <c r="A22" s="116"/>
      <c r="B22" s="149"/>
      <c r="C22" s="151"/>
      <c r="D22" s="152"/>
      <c r="E22" s="24"/>
      <c r="F22" s="24"/>
      <c r="G22" s="24"/>
      <c r="H22" s="24"/>
      <c r="I22" s="24"/>
      <c r="J22" s="24"/>
      <c r="K22" s="27"/>
      <c r="L22" s="24"/>
      <c r="M22" s="24"/>
      <c r="N22" s="24"/>
      <c r="O22" s="27"/>
      <c r="P22" s="24"/>
      <c r="Q22" s="24"/>
      <c r="R22" s="24"/>
      <c r="S22" s="27"/>
      <c r="T22" s="24"/>
      <c r="U22" s="24"/>
      <c r="V22" s="24"/>
      <c r="W22" s="27"/>
      <c r="X22" s="24"/>
      <c r="Y22" s="24"/>
      <c r="Z22" s="24"/>
      <c r="AA22" s="26"/>
      <c r="AB22" s="24"/>
      <c r="AC22" s="24"/>
      <c r="AD22" s="24"/>
      <c r="AE22" s="27"/>
      <c r="AF22" s="24"/>
      <c r="AG22" s="24"/>
      <c r="AH22" s="24"/>
      <c r="AI22" s="27"/>
      <c r="AJ22" s="154"/>
      <c r="AK22" s="156"/>
      <c r="AL22" s="156"/>
      <c r="AM22" s="167"/>
      <c r="AN22" s="156"/>
      <c r="AO22" s="167"/>
      <c r="AP22" s="121"/>
      <c r="AQ22" s="161"/>
    </row>
    <row r="23" spans="1:43" ht="27" customHeight="1" x14ac:dyDescent="0.25">
      <c r="A23" s="116">
        <v>23</v>
      </c>
      <c r="B23" s="170"/>
      <c r="C23" s="158"/>
      <c r="D23" s="159"/>
      <c r="E23" s="24"/>
      <c r="F23" s="24"/>
      <c r="G23" s="24"/>
      <c r="H23" s="24"/>
      <c r="I23" s="24"/>
      <c r="J23" s="24"/>
      <c r="K23" s="27"/>
      <c r="L23" s="24"/>
      <c r="M23" s="24"/>
      <c r="N23" s="24"/>
      <c r="O23" s="27"/>
      <c r="P23" s="24"/>
      <c r="Q23" s="24"/>
      <c r="R23" s="24"/>
      <c r="S23" s="27"/>
      <c r="T23" s="24"/>
      <c r="U23" s="24"/>
      <c r="V23" s="24"/>
      <c r="W23" s="27"/>
      <c r="X23" s="24"/>
      <c r="Y23" s="24"/>
      <c r="Z23" s="24"/>
      <c r="AA23" s="26"/>
      <c r="AB23" s="24"/>
      <c r="AC23" s="24"/>
      <c r="AD23" s="24"/>
      <c r="AE23" s="27"/>
      <c r="AF23" s="24"/>
      <c r="AG23" s="24"/>
      <c r="AH23" s="24"/>
      <c r="AI23" s="27"/>
      <c r="AJ23" s="154"/>
      <c r="AK23" s="156"/>
      <c r="AL23" s="156">
        <f>SUM(E24:AI24)+AP23</f>
        <v>2</v>
      </c>
      <c r="AM23" s="167">
        <f>ROUNDDOWN(COUNTIF(E23:AI23,"н")/2,0)*8+MOD(COUNTIF(E23:AI23,"н"),2)*2</f>
        <v>0</v>
      </c>
      <c r="AN23" s="156">
        <f>AA24</f>
        <v>0</v>
      </c>
      <c r="AO23" s="167"/>
      <c r="AP23" s="121">
        <v>2</v>
      </c>
      <c r="AQ23" s="160"/>
    </row>
    <row r="24" spans="1:43" ht="27" customHeight="1" x14ac:dyDescent="0.25">
      <c r="A24" s="116"/>
      <c r="B24" s="170"/>
      <c r="C24" s="158"/>
      <c r="D24" s="159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7"/>
      <c r="P24" s="24"/>
      <c r="Q24" s="24"/>
      <c r="R24" s="24"/>
      <c r="S24" s="27"/>
      <c r="T24" s="24"/>
      <c r="U24" s="24"/>
      <c r="V24" s="24"/>
      <c r="W24" s="27"/>
      <c r="X24" s="24"/>
      <c r="Y24" s="24"/>
      <c r="Z24" s="24"/>
      <c r="AA24" s="26"/>
      <c r="AB24" s="24"/>
      <c r="AC24" s="24"/>
      <c r="AD24" s="24"/>
      <c r="AE24" s="27"/>
      <c r="AF24" s="24"/>
      <c r="AG24" s="24"/>
      <c r="AH24" s="24"/>
      <c r="AI24" s="27"/>
      <c r="AJ24" s="154"/>
      <c r="AK24" s="156"/>
      <c r="AL24" s="156"/>
      <c r="AM24" s="167"/>
      <c r="AN24" s="156"/>
      <c r="AO24" s="167"/>
      <c r="AP24" s="121"/>
      <c r="AQ24" s="161"/>
    </row>
    <row r="25" spans="1:43" ht="27" customHeight="1" x14ac:dyDescent="0.25">
      <c r="A25" s="116">
        <v>24</v>
      </c>
      <c r="B25" s="157"/>
      <c r="C25" s="158"/>
      <c r="D25" s="159"/>
      <c r="E25" s="24"/>
      <c r="F25" s="24"/>
      <c r="G25" s="24"/>
      <c r="H25" s="24"/>
      <c r="I25" s="24"/>
      <c r="J25" s="24"/>
      <c r="K25" s="27"/>
      <c r="L25" s="24"/>
      <c r="M25" s="24"/>
      <c r="N25" s="24"/>
      <c r="O25" s="27"/>
      <c r="P25" s="24"/>
      <c r="Q25" s="24"/>
      <c r="R25" s="24"/>
      <c r="S25" s="27"/>
      <c r="T25" s="24"/>
      <c r="U25" s="24"/>
      <c r="V25" s="24"/>
      <c r="W25" s="27"/>
      <c r="X25" s="24"/>
      <c r="Y25" s="24"/>
      <c r="Z25" s="24"/>
      <c r="AA25" s="26"/>
      <c r="AB25" s="24"/>
      <c r="AC25" s="24"/>
      <c r="AD25" s="24"/>
      <c r="AE25" s="27"/>
      <c r="AF25" s="24"/>
      <c r="AG25" s="24"/>
      <c r="AH25" s="24"/>
      <c r="AI25" s="27"/>
      <c r="AJ25" s="154"/>
      <c r="AK25" s="156"/>
      <c r="AL25" s="156">
        <f>SUM(E26:AI26)+AP25</f>
        <v>5</v>
      </c>
      <c r="AM25" s="167">
        <f>ROUNDDOWN(COUNTIF(E25:AI25,"н")/2,0)*8+MOD(COUNTIF(E25:AI25,"н"),2)*2</f>
        <v>0</v>
      </c>
      <c r="AN25" s="156">
        <f>AA26</f>
        <v>0</v>
      </c>
      <c r="AO25" s="167">
        <v>0</v>
      </c>
      <c r="AP25" s="121">
        <v>5</v>
      </c>
      <c r="AQ25" s="160"/>
    </row>
    <row r="26" spans="1:43" ht="27" customHeight="1" x14ac:dyDescent="0.25">
      <c r="A26" s="116"/>
      <c r="B26" s="157"/>
      <c r="C26" s="158"/>
      <c r="D26" s="159"/>
      <c r="E26" s="24"/>
      <c r="F26" s="24"/>
      <c r="G26" s="24"/>
      <c r="H26" s="24"/>
      <c r="I26" s="24"/>
      <c r="J26" s="24"/>
      <c r="K26" s="27"/>
      <c r="L26" s="24"/>
      <c r="M26" s="24"/>
      <c r="N26" s="24"/>
      <c r="O26" s="27"/>
      <c r="P26" s="24"/>
      <c r="Q26" s="24"/>
      <c r="R26" s="24"/>
      <c r="S26" s="27"/>
      <c r="T26" s="24"/>
      <c r="U26" s="24"/>
      <c r="V26" s="24"/>
      <c r="W26" s="27"/>
      <c r="X26" s="24"/>
      <c r="Y26" s="24"/>
      <c r="Z26" s="24"/>
      <c r="AA26" s="26"/>
      <c r="AB26" s="24"/>
      <c r="AC26" s="24"/>
      <c r="AD26" s="24"/>
      <c r="AE26" s="27"/>
      <c r="AF26" s="24"/>
      <c r="AG26" s="24"/>
      <c r="AH26" s="24"/>
      <c r="AI26" s="27"/>
      <c r="AJ26" s="154"/>
      <c r="AK26" s="156"/>
      <c r="AL26" s="156"/>
      <c r="AM26" s="167"/>
      <c r="AN26" s="156"/>
      <c r="AO26" s="167"/>
      <c r="AP26" s="121"/>
      <c r="AQ26" s="161"/>
    </row>
    <row r="27" spans="1:43" ht="27" customHeight="1" x14ac:dyDescent="0.25">
      <c r="A27" s="116">
        <v>25</v>
      </c>
      <c r="B27" s="149"/>
      <c r="C27" s="158"/>
      <c r="D27" s="159"/>
      <c r="E27" s="24"/>
      <c r="F27" s="24"/>
      <c r="G27" s="24"/>
      <c r="H27" s="24"/>
      <c r="I27" s="24"/>
      <c r="J27" s="24"/>
      <c r="K27" s="27"/>
      <c r="L27" s="24"/>
      <c r="M27" s="24"/>
      <c r="N27" s="24"/>
      <c r="O27" s="27"/>
      <c r="P27" s="24"/>
      <c r="Q27" s="24"/>
      <c r="R27" s="24"/>
      <c r="S27" s="27"/>
      <c r="T27" s="24"/>
      <c r="U27" s="24"/>
      <c r="V27" s="24"/>
      <c r="W27" s="27"/>
      <c r="X27" s="24"/>
      <c r="Y27" s="24"/>
      <c r="Z27" s="24"/>
      <c r="AA27" s="26"/>
      <c r="AB27" s="24"/>
      <c r="AC27" s="24"/>
      <c r="AD27" s="24"/>
      <c r="AE27" s="27"/>
      <c r="AF27" s="24"/>
      <c r="AG27" s="24"/>
      <c r="AH27" s="24"/>
      <c r="AI27" s="27"/>
      <c r="AJ27" s="154"/>
      <c r="AK27" s="156"/>
      <c r="AL27" s="156">
        <f>SUM(E28:AI28)+AP27</f>
        <v>2</v>
      </c>
      <c r="AM27" s="167">
        <f>ROUNDDOWN(COUNTIF(E27:AI27,"н")/2,0)*8+MOD(COUNTIF(E27:AI27,"н"),2)*2</f>
        <v>0</v>
      </c>
      <c r="AN27" s="156">
        <f>AA28</f>
        <v>0</v>
      </c>
      <c r="AO27" s="167">
        <v>0</v>
      </c>
      <c r="AP27" s="121">
        <v>2</v>
      </c>
      <c r="AQ27" s="160"/>
    </row>
    <row r="28" spans="1:43" ht="27" customHeight="1" x14ac:dyDescent="0.25">
      <c r="A28" s="116"/>
      <c r="B28" s="157"/>
      <c r="C28" s="158"/>
      <c r="D28" s="159"/>
      <c r="E28" s="24"/>
      <c r="F28" s="24"/>
      <c r="G28" s="24"/>
      <c r="H28" s="24"/>
      <c r="I28" s="24"/>
      <c r="J28" s="24"/>
      <c r="K28" s="27"/>
      <c r="L28" s="24"/>
      <c r="M28" s="24"/>
      <c r="N28" s="24"/>
      <c r="O28" s="27"/>
      <c r="P28" s="24"/>
      <c r="Q28" s="24"/>
      <c r="R28" s="24"/>
      <c r="S28" s="27"/>
      <c r="T28" s="24"/>
      <c r="U28" s="24"/>
      <c r="V28" s="24"/>
      <c r="W28" s="27"/>
      <c r="X28" s="24"/>
      <c r="Y28" s="24"/>
      <c r="Z28" s="24"/>
      <c r="AA28" s="26"/>
      <c r="AB28" s="24"/>
      <c r="AC28" s="24"/>
      <c r="AD28" s="24"/>
      <c r="AE28" s="27"/>
      <c r="AF28" s="24"/>
      <c r="AG28" s="24"/>
      <c r="AH28" s="24"/>
      <c r="AI28" s="27"/>
      <c r="AJ28" s="154"/>
      <c r="AK28" s="156"/>
      <c r="AL28" s="156"/>
      <c r="AM28" s="167"/>
      <c r="AN28" s="156"/>
      <c r="AO28" s="167"/>
      <c r="AP28" s="121"/>
      <c r="AQ28" s="161"/>
    </row>
    <row r="29" spans="1:43" ht="27" customHeight="1" x14ac:dyDescent="0.25">
      <c r="A29" s="116">
        <v>26</v>
      </c>
      <c r="B29" s="157"/>
      <c r="C29" s="158"/>
      <c r="D29" s="159"/>
      <c r="E29" s="24"/>
      <c r="F29" s="24"/>
      <c r="G29" s="24"/>
      <c r="H29" s="24"/>
      <c r="I29" s="24"/>
      <c r="J29" s="24"/>
      <c r="K29" s="27"/>
      <c r="L29" s="24"/>
      <c r="M29" s="24"/>
      <c r="N29" s="24"/>
      <c r="O29" s="27"/>
      <c r="P29" s="24"/>
      <c r="Q29" s="24"/>
      <c r="R29" s="24"/>
      <c r="S29" s="27"/>
      <c r="T29" s="24"/>
      <c r="U29" s="24"/>
      <c r="V29" s="24"/>
      <c r="W29" s="27"/>
      <c r="X29" s="24"/>
      <c r="Y29" s="24"/>
      <c r="Z29" s="24"/>
      <c r="AA29" s="26"/>
      <c r="AB29" s="24"/>
      <c r="AC29" s="24"/>
      <c r="AD29" s="24"/>
      <c r="AE29" s="27"/>
      <c r="AF29" s="24"/>
      <c r="AG29" s="24"/>
      <c r="AH29" s="24"/>
      <c r="AI29" s="27"/>
      <c r="AJ29" s="154"/>
      <c r="AK29" s="156"/>
      <c r="AL29" s="156">
        <f>SUM(E30:AI30)+AP29</f>
        <v>2</v>
      </c>
      <c r="AM29" s="167">
        <f>ROUNDDOWN(COUNTIF(E29:AI29,"н")/2,0)*8+MOD(COUNTIF(E29:AI29,"н"),2)*2</f>
        <v>0</v>
      </c>
      <c r="AN29" s="156">
        <f>AA30</f>
        <v>0</v>
      </c>
      <c r="AO29" s="167">
        <v>0</v>
      </c>
      <c r="AP29" s="121">
        <v>2</v>
      </c>
      <c r="AQ29" s="160"/>
    </row>
    <row r="30" spans="1:43" ht="27" customHeight="1" x14ac:dyDescent="0.25">
      <c r="A30" s="116"/>
      <c r="B30" s="170"/>
      <c r="C30" s="158"/>
      <c r="D30" s="159"/>
      <c r="E30" s="24"/>
      <c r="F30" s="24"/>
      <c r="G30" s="24"/>
      <c r="H30" s="24"/>
      <c r="I30" s="24"/>
      <c r="J30" s="24"/>
      <c r="K30" s="27"/>
      <c r="L30" s="24"/>
      <c r="M30" s="24"/>
      <c r="N30" s="24"/>
      <c r="O30" s="27"/>
      <c r="P30" s="24"/>
      <c r="Q30" s="24"/>
      <c r="R30" s="24"/>
      <c r="S30" s="27"/>
      <c r="T30" s="24"/>
      <c r="U30" s="24"/>
      <c r="V30" s="24"/>
      <c r="W30" s="27"/>
      <c r="X30" s="24"/>
      <c r="Y30" s="24"/>
      <c r="Z30" s="24"/>
      <c r="AA30" s="26"/>
      <c r="AB30" s="24"/>
      <c r="AC30" s="24"/>
      <c r="AD30" s="24"/>
      <c r="AE30" s="27"/>
      <c r="AF30" s="24"/>
      <c r="AG30" s="24"/>
      <c r="AH30" s="24"/>
      <c r="AI30" s="27"/>
      <c r="AJ30" s="154"/>
      <c r="AK30" s="156"/>
      <c r="AL30" s="156"/>
      <c r="AM30" s="167"/>
      <c r="AN30" s="156"/>
      <c r="AO30" s="167"/>
      <c r="AP30" s="121"/>
      <c r="AQ30" s="161"/>
    </row>
    <row r="31" spans="1:43" ht="27" customHeight="1" x14ac:dyDescent="0.25">
      <c r="A31" s="116">
        <v>27</v>
      </c>
      <c r="B31" s="170"/>
      <c r="C31" s="158"/>
      <c r="D31" s="159"/>
      <c r="E31" s="24"/>
      <c r="F31" s="24"/>
      <c r="G31" s="24"/>
      <c r="H31" s="24"/>
      <c r="I31" s="24"/>
      <c r="J31" s="24"/>
      <c r="K31" s="27"/>
      <c r="L31" s="24"/>
      <c r="M31" s="24"/>
      <c r="N31" s="24"/>
      <c r="O31" s="27"/>
      <c r="P31" s="24"/>
      <c r="Q31" s="24"/>
      <c r="R31" s="24"/>
      <c r="S31" s="27"/>
      <c r="T31" s="24"/>
      <c r="U31" s="24"/>
      <c r="V31" s="24"/>
      <c r="W31" s="27"/>
      <c r="X31" s="24"/>
      <c r="Y31" s="24"/>
      <c r="Z31" s="24"/>
      <c r="AA31" s="26"/>
      <c r="AB31" s="24"/>
      <c r="AC31" s="24"/>
      <c r="AD31" s="24"/>
      <c r="AE31" s="27"/>
      <c r="AF31" s="24"/>
      <c r="AG31" s="24"/>
      <c r="AH31" s="24"/>
      <c r="AI31" s="27"/>
      <c r="AJ31" s="154"/>
      <c r="AK31" s="156"/>
      <c r="AL31" s="156">
        <f>SUM(E32:AI32)+AP31</f>
        <v>2</v>
      </c>
      <c r="AM31" s="167">
        <f>ROUNDDOWN(COUNTIF(E31:AI31,"н")/2,0)*8+MOD(COUNTIF(E31:AI31,"н"),2)*2</f>
        <v>0</v>
      </c>
      <c r="AN31" s="156">
        <f>AA32</f>
        <v>0</v>
      </c>
      <c r="AO31" s="167">
        <v>0</v>
      </c>
      <c r="AP31" s="121">
        <v>2</v>
      </c>
      <c r="AQ31" s="160"/>
    </row>
    <row r="32" spans="1:43" ht="27" customHeight="1" x14ac:dyDescent="0.25">
      <c r="A32" s="116"/>
      <c r="B32" s="170"/>
      <c r="C32" s="158"/>
      <c r="D32" s="159"/>
      <c r="E32" s="24"/>
      <c r="F32" s="24"/>
      <c r="G32" s="24"/>
      <c r="H32" s="24"/>
      <c r="I32" s="24"/>
      <c r="J32" s="24"/>
      <c r="K32" s="27"/>
      <c r="L32" s="24"/>
      <c r="M32" s="24"/>
      <c r="N32" s="24"/>
      <c r="O32" s="27"/>
      <c r="P32" s="24"/>
      <c r="Q32" s="24"/>
      <c r="R32" s="24"/>
      <c r="S32" s="27"/>
      <c r="T32" s="24"/>
      <c r="U32" s="24"/>
      <c r="V32" s="24"/>
      <c r="W32" s="27"/>
      <c r="X32" s="24"/>
      <c r="Y32" s="24"/>
      <c r="Z32" s="24"/>
      <c r="AA32" s="26"/>
      <c r="AB32" s="24"/>
      <c r="AC32" s="24"/>
      <c r="AD32" s="24"/>
      <c r="AE32" s="27"/>
      <c r="AF32" s="24"/>
      <c r="AG32" s="24"/>
      <c r="AH32" s="24"/>
      <c r="AI32" s="27"/>
      <c r="AJ32" s="154"/>
      <c r="AK32" s="156"/>
      <c r="AL32" s="156"/>
      <c r="AM32" s="167"/>
      <c r="AN32" s="156"/>
      <c r="AO32" s="167"/>
      <c r="AP32" s="121"/>
      <c r="AQ32" s="161"/>
    </row>
    <row r="33" spans="1:43" ht="27" customHeight="1" x14ac:dyDescent="0.25">
      <c r="A33" s="116">
        <v>28</v>
      </c>
      <c r="B33" s="170"/>
      <c r="C33" s="158"/>
      <c r="D33" s="159"/>
      <c r="E33" s="24"/>
      <c r="F33" s="24"/>
      <c r="G33" s="24"/>
      <c r="H33" s="24"/>
      <c r="I33" s="24"/>
      <c r="J33" s="24"/>
      <c r="K33" s="27"/>
      <c r="L33" s="24"/>
      <c r="M33" s="24"/>
      <c r="N33" s="24"/>
      <c r="O33" s="27"/>
      <c r="P33" s="24"/>
      <c r="Q33" s="24"/>
      <c r="R33" s="24"/>
      <c r="S33" s="27"/>
      <c r="T33" s="24"/>
      <c r="U33" s="24"/>
      <c r="V33" s="24"/>
      <c r="W33" s="27"/>
      <c r="X33" s="24"/>
      <c r="Y33" s="24"/>
      <c r="Z33" s="24"/>
      <c r="AA33" s="26"/>
      <c r="AB33" s="24"/>
      <c r="AC33" s="24"/>
      <c r="AD33" s="35"/>
      <c r="AE33" s="35"/>
      <c r="AF33" s="35"/>
      <c r="AG33" s="24"/>
      <c r="AH33" s="24"/>
      <c r="AI33" s="27"/>
      <c r="AJ33" s="154"/>
      <c r="AK33" s="156">
        <f>COUNTIF(E33:AI33,"д")+ROUNDUP(COUNTIF(E33:AI33,"н")/2,0)</f>
        <v>0</v>
      </c>
      <c r="AL33" s="156">
        <f>SUM(E34:AI34)+AP33</f>
        <v>0</v>
      </c>
      <c r="AM33" s="167">
        <f>ROUNDDOWN(COUNTIF(E33:AI33,"н")/2,0)*8+MOD(COUNTIF(E33:AI33,"н"),2)*2</f>
        <v>0</v>
      </c>
      <c r="AN33" s="156">
        <f>AA34</f>
        <v>0</v>
      </c>
      <c r="AO33" s="167">
        <v>0</v>
      </c>
      <c r="AP33" s="121"/>
      <c r="AQ33" s="160"/>
    </row>
    <row r="34" spans="1:43" ht="27" customHeight="1" thickBot="1" x14ac:dyDescent="0.3">
      <c r="A34" s="191"/>
      <c r="B34" s="181"/>
      <c r="C34" s="182"/>
      <c r="D34" s="183"/>
      <c r="E34" s="31"/>
      <c r="F34" s="31"/>
      <c r="G34" s="31"/>
      <c r="H34" s="31"/>
      <c r="I34" s="31"/>
      <c r="J34" s="31"/>
      <c r="K34" s="32"/>
      <c r="L34" s="31"/>
      <c r="M34" s="31"/>
      <c r="N34" s="31"/>
      <c r="O34" s="32"/>
      <c r="P34" s="31"/>
      <c r="Q34" s="31"/>
      <c r="R34" s="31"/>
      <c r="S34" s="32"/>
      <c r="T34" s="31"/>
      <c r="U34" s="31"/>
      <c r="V34" s="31"/>
      <c r="W34" s="32"/>
      <c r="X34" s="31"/>
      <c r="Y34" s="31"/>
      <c r="Z34" s="31"/>
      <c r="AA34" s="30"/>
      <c r="AB34" s="31"/>
      <c r="AC34" s="31"/>
      <c r="AD34" s="36"/>
      <c r="AE34" s="37"/>
      <c r="AF34" s="36"/>
      <c r="AG34" s="31"/>
      <c r="AH34" s="31"/>
      <c r="AI34" s="32"/>
      <c r="AJ34" s="185"/>
      <c r="AK34" s="179"/>
      <c r="AL34" s="179"/>
      <c r="AM34" s="193"/>
      <c r="AN34" s="179"/>
      <c r="AO34" s="193"/>
      <c r="AP34" s="195"/>
      <c r="AQ34" s="194"/>
    </row>
    <row r="35" spans="1:43" ht="27" customHeight="1" x14ac:dyDescent="0.25">
      <c r="A35" s="147">
        <v>29</v>
      </c>
      <c r="B35" s="148"/>
      <c r="C35" s="150"/>
      <c r="D35" s="106"/>
      <c r="E35" s="23"/>
      <c r="F35" s="23"/>
      <c r="G35" s="23"/>
      <c r="H35" s="23"/>
      <c r="I35" s="23"/>
      <c r="J35" s="23"/>
      <c r="K35" s="29"/>
      <c r="L35" s="23"/>
      <c r="M35" s="23"/>
      <c r="N35" s="23"/>
      <c r="O35" s="29"/>
      <c r="P35" s="23"/>
      <c r="Q35" s="23"/>
      <c r="R35" s="23"/>
      <c r="S35" s="29"/>
      <c r="T35" s="23"/>
      <c r="U35" s="23"/>
      <c r="V35" s="23"/>
      <c r="W35" s="29"/>
      <c r="X35" s="23"/>
      <c r="Y35" s="23"/>
      <c r="Z35" s="23"/>
      <c r="AA35" s="28"/>
      <c r="AB35" s="23"/>
      <c r="AC35" s="23"/>
      <c r="AD35" s="23"/>
      <c r="AE35" s="29"/>
      <c r="AF35" s="23"/>
      <c r="AG35" s="23"/>
      <c r="AH35" s="23"/>
      <c r="AI35" s="29"/>
      <c r="AJ35" s="192"/>
      <c r="AK35" s="186">
        <f>COUNTIF(E35:AI35,"д")+ROUNDUP(COUNTIF(E35:AI35,"н")/2,0)</f>
        <v>0</v>
      </c>
      <c r="AL35" s="186">
        <f>SUM(E36:AI36)+AP35</f>
        <v>0</v>
      </c>
      <c r="AM35" s="187">
        <f>ROUNDDOWN(COUNTIF(E35:AI35,"н")/2,0)*8+MOD(COUNTIF(E35:AI35,"н"),2)*2</f>
        <v>0</v>
      </c>
      <c r="AN35" s="186">
        <f>AA36</f>
        <v>0</v>
      </c>
      <c r="AO35" s="187">
        <v>0</v>
      </c>
      <c r="AP35" s="190"/>
      <c r="AQ35" s="189"/>
    </row>
    <row r="36" spans="1:43" ht="27" customHeight="1" thickBot="1" x14ac:dyDescent="0.3">
      <c r="A36" s="116"/>
      <c r="B36" s="149"/>
      <c r="C36" s="151"/>
      <c r="D36" s="152"/>
      <c r="E36" s="24"/>
      <c r="F36" s="24"/>
      <c r="G36" s="24"/>
      <c r="H36" s="24"/>
      <c r="I36" s="24"/>
      <c r="J36" s="24"/>
      <c r="K36" s="27"/>
      <c r="L36" s="24"/>
      <c r="M36" s="24"/>
      <c r="N36" s="24"/>
      <c r="O36" s="27"/>
      <c r="P36" s="24"/>
      <c r="Q36" s="24"/>
      <c r="R36" s="24"/>
      <c r="S36" s="27"/>
      <c r="T36" s="24"/>
      <c r="U36" s="24"/>
      <c r="V36" s="24"/>
      <c r="W36" s="27"/>
      <c r="X36" s="24"/>
      <c r="Y36" s="24"/>
      <c r="Z36" s="24"/>
      <c r="AA36" s="26"/>
      <c r="AB36" s="24"/>
      <c r="AC36" s="24"/>
      <c r="AD36" s="24"/>
      <c r="AE36" s="27"/>
      <c r="AF36" s="24"/>
      <c r="AG36" s="24"/>
      <c r="AH36" s="24"/>
      <c r="AI36" s="27"/>
      <c r="AJ36" s="154"/>
      <c r="AK36" s="156"/>
      <c r="AL36" s="156"/>
      <c r="AM36" s="167"/>
      <c r="AN36" s="156"/>
      <c r="AO36" s="167"/>
      <c r="AP36" s="121"/>
      <c r="AQ36" s="161"/>
    </row>
    <row r="37" spans="1:43" ht="27" customHeight="1" x14ac:dyDescent="0.25">
      <c r="A37" s="122"/>
      <c r="B37" s="126"/>
      <c r="C37" s="129"/>
      <c r="D37" s="55" t="s">
        <v>39</v>
      </c>
      <c r="E37" s="56">
        <f>COUNTIF(E21:E34,"Д")+COUNTIF(E21:E34,"Н")</f>
        <v>0</v>
      </c>
      <c r="F37" s="56">
        <f t="shared" ref="F37:AI37" si="0">COUNTIF(F21:F34,"Д")+COUNTIF(F21:F34,"Н")</f>
        <v>0</v>
      </c>
      <c r="G37" s="56">
        <f t="shared" si="0"/>
        <v>0</v>
      </c>
      <c r="H37" s="56">
        <f t="shared" si="0"/>
        <v>0</v>
      </c>
      <c r="I37" s="56">
        <f t="shared" si="0"/>
        <v>0</v>
      </c>
      <c r="J37" s="56">
        <f t="shared" si="0"/>
        <v>0</v>
      </c>
      <c r="K37" s="56">
        <f t="shared" si="0"/>
        <v>0</v>
      </c>
      <c r="L37" s="56">
        <f t="shared" si="0"/>
        <v>0</v>
      </c>
      <c r="M37" s="56">
        <f t="shared" si="0"/>
        <v>0</v>
      </c>
      <c r="N37" s="56">
        <f t="shared" si="0"/>
        <v>0</v>
      </c>
      <c r="O37" s="56">
        <f t="shared" si="0"/>
        <v>0</v>
      </c>
      <c r="P37" s="56">
        <f t="shared" si="0"/>
        <v>0</v>
      </c>
      <c r="Q37" s="56">
        <f t="shared" si="0"/>
        <v>0</v>
      </c>
      <c r="R37" s="56">
        <f t="shared" si="0"/>
        <v>0</v>
      </c>
      <c r="S37" s="56">
        <f t="shared" si="0"/>
        <v>0</v>
      </c>
      <c r="T37" s="56">
        <f t="shared" si="0"/>
        <v>0</v>
      </c>
      <c r="U37" s="56">
        <f t="shared" si="0"/>
        <v>0</v>
      </c>
      <c r="V37" s="56">
        <f t="shared" si="0"/>
        <v>0</v>
      </c>
      <c r="W37" s="56">
        <f t="shared" si="0"/>
        <v>0</v>
      </c>
      <c r="X37" s="56">
        <f t="shared" si="0"/>
        <v>0</v>
      </c>
      <c r="Y37" s="56">
        <f t="shared" si="0"/>
        <v>0</v>
      </c>
      <c r="Z37" s="56">
        <f t="shared" si="0"/>
        <v>0</v>
      </c>
      <c r="AA37" s="56">
        <f t="shared" si="0"/>
        <v>0</v>
      </c>
      <c r="AB37" s="56">
        <f t="shared" si="0"/>
        <v>0</v>
      </c>
      <c r="AC37" s="56">
        <f t="shared" si="0"/>
        <v>0</v>
      </c>
      <c r="AD37" s="56">
        <f t="shared" si="0"/>
        <v>0</v>
      </c>
      <c r="AE37" s="56">
        <f t="shared" si="0"/>
        <v>0</v>
      </c>
      <c r="AF37" s="56">
        <f t="shared" si="0"/>
        <v>0</v>
      </c>
      <c r="AG37" s="56">
        <f t="shared" si="0"/>
        <v>0</v>
      </c>
      <c r="AH37" s="56">
        <f t="shared" si="0"/>
        <v>0</v>
      </c>
      <c r="AI37" s="56">
        <f t="shared" si="0"/>
        <v>0</v>
      </c>
      <c r="AJ37" s="22"/>
      <c r="AK37" s="44"/>
      <c r="AL37" s="44"/>
      <c r="AM37" s="45"/>
      <c r="AN37" s="44"/>
      <c r="AO37" s="45"/>
      <c r="AP37" s="47"/>
      <c r="AQ37" s="57"/>
    </row>
    <row r="38" spans="1:43" ht="27" customHeight="1" x14ac:dyDescent="0.25">
      <c r="A38" s="123"/>
      <c r="B38" s="127"/>
      <c r="C38" s="130"/>
      <c r="D38" s="48" t="s">
        <v>40</v>
      </c>
      <c r="E38" s="54">
        <f t="shared" ref="E38:AI38" si="1">COUNTIF(E35:E36,"Д")+COUNTIF(E35:E36,"Н")</f>
        <v>0</v>
      </c>
      <c r="F38" s="54">
        <f t="shared" si="1"/>
        <v>0</v>
      </c>
      <c r="G38" s="54">
        <f t="shared" si="1"/>
        <v>0</v>
      </c>
      <c r="H38" s="54">
        <f t="shared" si="1"/>
        <v>0</v>
      </c>
      <c r="I38" s="54">
        <f t="shared" si="1"/>
        <v>0</v>
      </c>
      <c r="J38" s="54">
        <f t="shared" si="1"/>
        <v>0</v>
      </c>
      <c r="K38" s="54">
        <f t="shared" si="1"/>
        <v>0</v>
      </c>
      <c r="L38" s="54">
        <f t="shared" si="1"/>
        <v>0</v>
      </c>
      <c r="M38" s="54">
        <f t="shared" si="1"/>
        <v>0</v>
      </c>
      <c r="N38" s="54">
        <f t="shared" si="1"/>
        <v>0</v>
      </c>
      <c r="O38" s="54">
        <f t="shared" si="1"/>
        <v>0</v>
      </c>
      <c r="P38" s="54">
        <f t="shared" si="1"/>
        <v>0</v>
      </c>
      <c r="Q38" s="54">
        <f t="shared" si="1"/>
        <v>0</v>
      </c>
      <c r="R38" s="54">
        <f t="shared" si="1"/>
        <v>0</v>
      </c>
      <c r="S38" s="54">
        <f t="shared" si="1"/>
        <v>0</v>
      </c>
      <c r="T38" s="54">
        <f t="shared" si="1"/>
        <v>0</v>
      </c>
      <c r="U38" s="54">
        <f t="shared" si="1"/>
        <v>0</v>
      </c>
      <c r="V38" s="54">
        <f t="shared" si="1"/>
        <v>0</v>
      </c>
      <c r="W38" s="54">
        <f t="shared" si="1"/>
        <v>0</v>
      </c>
      <c r="X38" s="54">
        <f t="shared" si="1"/>
        <v>0</v>
      </c>
      <c r="Y38" s="54">
        <f t="shared" si="1"/>
        <v>0</v>
      </c>
      <c r="Z38" s="54">
        <f t="shared" si="1"/>
        <v>0</v>
      </c>
      <c r="AA38" s="54">
        <f t="shared" si="1"/>
        <v>0</v>
      </c>
      <c r="AB38" s="54">
        <f t="shared" si="1"/>
        <v>0</v>
      </c>
      <c r="AC38" s="54">
        <f t="shared" si="1"/>
        <v>0</v>
      </c>
      <c r="AD38" s="54">
        <f t="shared" si="1"/>
        <v>0</v>
      </c>
      <c r="AE38" s="54">
        <f t="shared" si="1"/>
        <v>0</v>
      </c>
      <c r="AF38" s="54">
        <f t="shared" si="1"/>
        <v>0</v>
      </c>
      <c r="AG38" s="54">
        <f t="shared" si="1"/>
        <v>0</v>
      </c>
      <c r="AH38" s="54">
        <f t="shared" si="1"/>
        <v>0</v>
      </c>
      <c r="AI38" s="54">
        <f t="shared" si="1"/>
        <v>0</v>
      </c>
      <c r="AJ38" s="49"/>
      <c r="AK38" s="50"/>
      <c r="AL38" s="50"/>
      <c r="AM38" s="51"/>
      <c r="AN38" s="50"/>
      <c r="AO38" s="51"/>
      <c r="AP38" s="52"/>
      <c r="AQ38" s="53"/>
    </row>
    <row r="39" spans="1:43" ht="27" customHeight="1" thickBot="1" x14ac:dyDescent="0.3">
      <c r="A39" s="124"/>
      <c r="B39" s="128"/>
      <c r="C39" s="131"/>
      <c r="D39" s="58" t="s">
        <v>41</v>
      </c>
      <c r="E39" s="64">
        <f t="shared" ref="E39:AI39" si="2">SUM(E37:E38)</f>
        <v>0</v>
      </c>
      <c r="F39" s="64">
        <f t="shared" si="2"/>
        <v>0</v>
      </c>
      <c r="G39" s="64">
        <f t="shared" si="2"/>
        <v>0</v>
      </c>
      <c r="H39" s="64">
        <f t="shared" si="2"/>
        <v>0</v>
      </c>
      <c r="I39" s="64">
        <f t="shared" si="2"/>
        <v>0</v>
      </c>
      <c r="J39" s="64">
        <f t="shared" si="2"/>
        <v>0</v>
      </c>
      <c r="K39" s="64">
        <f t="shared" si="2"/>
        <v>0</v>
      </c>
      <c r="L39" s="64">
        <f t="shared" si="2"/>
        <v>0</v>
      </c>
      <c r="M39" s="64">
        <f t="shared" si="2"/>
        <v>0</v>
      </c>
      <c r="N39" s="64">
        <f t="shared" si="2"/>
        <v>0</v>
      </c>
      <c r="O39" s="64">
        <f t="shared" si="2"/>
        <v>0</v>
      </c>
      <c r="P39" s="64">
        <f t="shared" si="2"/>
        <v>0</v>
      </c>
      <c r="Q39" s="64">
        <f t="shared" si="2"/>
        <v>0</v>
      </c>
      <c r="R39" s="64">
        <f t="shared" si="2"/>
        <v>0</v>
      </c>
      <c r="S39" s="64">
        <f t="shared" si="2"/>
        <v>0</v>
      </c>
      <c r="T39" s="64">
        <f t="shared" si="2"/>
        <v>0</v>
      </c>
      <c r="U39" s="64">
        <f t="shared" si="2"/>
        <v>0</v>
      </c>
      <c r="V39" s="64">
        <f t="shared" si="2"/>
        <v>0</v>
      </c>
      <c r="W39" s="64">
        <f t="shared" si="2"/>
        <v>0</v>
      </c>
      <c r="X39" s="64">
        <f t="shared" si="2"/>
        <v>0</v>
      </c>
      <c r="Y39" s="64">
        <f t="shared" si="2"/>
        <v>0</v>
      </c>
      <c r="Z39" s="64">
        <f t="shared" si="2"/>
        <v>0</v>
      </c>
      <c r="AA39" s="64">
        <f t="shared" si="2"/>
        <v>0</v>
      </c>
      <c r="AB39" s="64">
        <f t="shared" si="2"/>
        <v>0</v>
      </c>
      <c r="AC39" s="64">
        <f t="shared" si="2"/>
        <v>0</v>
      </c>
      <c r="AD39" s="64">
        <f t="shared" si="2"/>
        <v>0</v>
      </c>
      <c r="AE39" s="64">
        <f t="shared" si="2"/>
        <v>0</v>
      </c>
      <c r="AF39" s="64">
        <f t="shared" si="2"/>
        <v>0</v>
      </c>
      <c r="AG39" s="64">
        <f t="shared" si="2"/>
        <v>0</v>
      </c>
      <c r="AH39" s="64">
        <f t="shared" si="2"/>
        <v>0</v>
      </c>
      <c r="AI39" s="64">
        <f t="shared" si="2"/>
        <v>0</v>
      </c>
      <c r="AJ39" s="59"/>
      <c r="AK39" s="60"/>
      <c r="AL39" s="60"/>
      <c r="AM39" s="61"/>
      <c r="AN39" s="60"/>
      <c r="AO39" s="61"/>
      <c r="AP39" s="62"/>
      <c r="AQ39" s="63"/>
    </row>
    <row r="63" ht="12.75" customHeight="1" x14ac:dyDescent="0.25"/>
  </sheetData>
  <mergeCells count="208">
    <mergeCell ref="A1:AO1"/>
    <mergeCell ref="A2:AO2"/>
    <mergeCell ref="A3:AO3"/>
    <mergeCell ref="A5:A7"/>
    <mergeCell ref="B5:B7"/>
    <mergeCell ref="C5:C7"/>
    <mergeCell ref="D5:D7"/>
    <mergeCell ref="E5:AI5"/>
    <mergeCell ref="AJ5:AJ7"/>
    <mergeCell ref="AK5:AO5"/>
    <mergeCell ref="AQ5:AQ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K6:AK7"/>
    <mergeCell ref="AL6:AL7"/>
    <mergeCell ref="AM6:AO6"/>
    <mergeCell ref="A8:A9"/>
    <mergeCell ref="B8:B9"/>
    <mergeCell ref="C8:C9"/>
    <mergeCell ref="D8:D9"/>
    <mergeCell ref="AJ8:AJ9"/>
    <mergeCell ref="AK8:AK9"/>
    <mergeCell ref="AL8:AL9"/>
    <mergeCell ref="AM8:AM9"/>
    <mergeCell ref="AN8:AN9"/>
    <mergeCell ref="AO8:AO9"/>
    <mergeCell ref="AQ8:AQ9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O10:AO11"/>
    <mergeCell ref="AQ10:AQ11"/>
    <mergeCell ref="A12:A13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Q12:AQ13"/>
    <mergeCell ref="A14:A15"/>
    <mergeCell ref="B14:B15"/>
    <mergeCell ref="C14:C15"/>
    <mergeCell ref="D14:D15"/>
    <mergeCell ref="AJ14:AJ15"/>
    <mergeCell ref="AK14:AK15"/>
    <mergeCell ref="AL14:AL15"/>
    <mergeCell ref="AM14:AM15"/>
    <mergeCell ref="AN14:AN15"/>
    <mergeCell ref="AO14:AO15"/>
    <mergeCell ref="AQ14:AQ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6:AO17"/>
    <mergeCell ref="AQ16:AQ17"/>
    <mergeCell ref="AQ21:AQ22"/>
    <mergeCell ref="A21:A22"/>
    <mergeCell ref="B21:B22"/>
    <mergeCell ref="C21:C22"/>
    <mergeCell ref="D21:D22"/>
    <mergeCell ref="AJ21:AJ22"/>
    <mergeCell ref="AP21:AP22"/>
    <mergeCell ref="AK23:AK24"/>
    <mergeCell ref="AK21:AK22"/>
    <mergeCell ref="AL21:AL22"/>
    <mergeCell ref="AM21:AM22"/>
    <mergeCell ref="AN21:AN22"/>
    <mergeCell ref="AO21:AO22"/>
    <mergeCell ref="A25:A26"/>
    <mergeCell ref="B25:B26"/>
    <mergeCell ref="C25:C26"/>
    <mergeCell ref="D25:D26"/>
    <mergeCell ref="AJ25:AJ26"/>
    <mergeCell ref="A23:A24"/>
    <mergeCell ref="B23:B24"/>
    <mergeCell ref="C23:C24"/>
    <mergeCell ref="D23:D24"/>
    <mergeCell ref="AJ23:AJ24"/>
    <mergeCell ref="AQ25:AQ26"/>
    <mergeCell ref="AL23:AL24"/>
    <mergeCell ref="AM23:AM24"/>
    <mergeCell ref="AN23:AN24"/>
    <mergeCell ref="AO23:AO24"/>
    <mergeCell ref="AQ23:AQ24"/>
    <mergeCell ref="AP23:AP24"/>
    <mergeCell ref="AP25:AP26"/>
    <mergeCell ref="AK27:AK28"/>
    <mergeCell ref="AK25:AK26"/>
    <mergeCell ref="AL25:AL26"/>
    <mergeCell ref="AM25:AM26"/>
    <mergeCell ref="AN25:AN26"/>
    <mergeCell ref="AO25:AO26"/>
    <mergeCell ref="B29:B30"/>
    <mergeCell ref="C29:C30"/>
    <mergeCell ref="D29:D30"/>
    <mergeCell ref="AJ29:AJ30"/>
    <mergeCell ref="A27:A28"/>
    <mergeCell ref="B27:B28"/>
    <mergeCell ref="C27:C28"/>
    <mergeCell ref="D27:D28"/>
    <mergeCell ref="AJ27:AJ28"/>
    <mergeCell ref="AQ29:AQ30"/>
    <mergeCell ref="AL27:AL28"/>
    <mergeCell ref="AM27:AM28"/>
    <mergeCell ref="AN27:AN28"/>
    <mergeCell ref="AO27:AO28"/>
    <mergeCell ref="AQ27:AQ28"/>
    <mergeCell ref="AP27:AP28"/>
    <mergeCell ref="AP29:AP30"/>
    <mergeCell ref="AK31:AK32"/>
    <mergeCell ref="AK29:AK30"/>
    <mergeCell ref="AL29:AL30"/>
    <mergeCell ref="AM29:AM30"/>
    <mergeCell ref="AN29:AN30"/>
    <mergeCell ref="AO29:AO30"/>
    <mergeCell ref="D33:D34"/>
    <mergeCell ref="AJ33:AJ34"/>
    <mergeCell ref="A31:A32"/>
    <mergeCell ref="B31:B32"/>
    <mergeCell ref="C31:C32"/>
    <mergeCell ref="D31:D32"/>
    <mergeCell ref="AJ31:AJ32"/>
    <mergeCell ref="AQ33:AQ34"/>
    <mergeCell ref="AL31:AL32"/>
    <mergeCell ref="AM31:AM32"/>
    <mergeCell ref="AN31:AN32"/>
    <mergeCell ref="AO31:AO32"/>
    <mergeCell ref="AQ31:AQ32"/>
    <mergeCell ref="AP31:AP32"/>
    <mergeCell ref="AP33:AP34"/>
    <mergeCell ref="AK33:AK34"/>
    <mergeCell ref="AL33:AL34"/>
    <mergeCell ref="AM33:AM34"/>
    <mergeCell ref="AN33:AN34"/>
    <mergeCell ref="AO33:AO34"/>
    <mergeCell ref="AL35:AL36"/>
    <mergeCell ref="AM35:AM36"/>
    <mergeCell ref="AN35:AN36"/>
    <mergeCell ref="AO35:AO36"/>
    <mergeCell ref="AQ35:AQ36"/>
    <mergeCell ref="A35:A36"/>
    <mergeCell ref="B35:B36"/>
    <mergeCell ref="C35:C36"/>
    <mergeCell ref="D35:D36"/>
    <mergeCell ref="AJ35:AJ36"/>
    <mergeCell ref="AP35:AP36"/>
    <mergeCell ref="AK35:AK36"/>
    <mergeCell ref="AP5:AP7"/>
    <mergeCell ref="AP8:AP9"/>
    <mergeCell ref="AP10:AP11"/>
    <mergeCell ref="AP12:AP13"/>
    <mergeCell ref="AP14:AP15"/>
    <mergeCell ref="AP16:AP17"/>
    <mergeCell ref="A18:A20"/>
    <mergeCell ref="B18:B20"/>
    <mergeCell ref="C18:C20"/>
    <mergeCell ref="A37:A39"/>
    <mergeCell ref="B37:B39"/>
    <mergeCell ref="C37:C39"/>
    <mergeCell ref="A33:A34"/>
    <mergeCell ref="B33:B34"/>
    <mergeCell ref="C33:C34"/>
    <mergeCell ref="A29:A30"/>
  </mergeCells>
  <pageMargins left="0.39370078740157483" right="0.39370078740157483" top="0.39370078740157483" bottom="0.39370078740157483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свод</vt:lpstr>
      <vt:lpstr>январь </vt:lpstr>
      <vt:lpstr>февраль</vt:lpstr>
      <vt:lpstr>свод!Print_Area</vt:lpstr>
      <vt:lpstr>февраль!Print_Area</vt:lpstr>
      <vt:lpstr>'январь '!Print_Area</vt:lpstr>
      <vt:lpstr>свод!Print_Titles</vt:lpstr>
      <vt:lpstr>февраль!Print_Titles</vt:lpstr>
      <vt:lpstr>'январь '!Print_Titles</vt:lpstr>
      <vt:lpstr>свод!TABLE_2</vt:lpstr>
    </vt:vector>
  </TitlesOfParts>
  <Company>УСМН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k41</dc:title>
  <dc:creator>Кочева Н.Г.</dc:creator>
  <cp:lastModifiedBy>Близнюк Михаил Васильевич</cp:lastModifiedBy>
  <cp:lastPrinted>2017-01-09T08:20:46Z</cp:lastPrinted>
  <dcterms:created xsi:type="dcterms:W3CDTF">2002-02-12T07:16:58Z</dcterms:created>
  <dcterms:modified xsi:type="dcterms:W3CDTF">2017-01-09T11:45:35Z</dcterms:modified>
</cp:coreProperties>
</file>