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ocuments\Private\XLS\"/>
    </mc:Choice>
  </mc:AlternateContent>
  <bookViews>
    <workbookView xWindow="0" yWindow="0" windowWidth="15345" windowHeight="6825"/>
  </bookViews>
  <sheets>
    <sheet name="пример" sheetId="2" r:id="rId1"/>
    <sheet name="Лист1" sheetId="1" r:id="rId2"/>
  </sheets>
  <externalReferences>
    <externalReference r:id="rId3"/>
  </externalReferences>
  <definedNames>
    <definedName name="поставщик">[1]данные!$B$3:$B$6</definedName>
    <definedName name="поставщики">[1]данные!$B$3:$B$9</definedName>
  </definedNames>
  <calcPr calcId="162913"/>
</workbook>
</file>

<file path=xl/calcChain.xml><?xml version="1.0" encoding="utf-8"?>
<calcChain xmlns="http://schemas.openxmlformats.org/spreadsheetml/2006/main">
  <c r="B21" i="2" l="1"/>
  <c r="C21" i="2" s="1"/>
  <c r="D21" i="2" s="1"/>
  <c r="B22" i="2"/>
  <c r="A22" i="2" s="1"/>
  <c r="B23" i="2"/>
  <c r="C23" i="2" s="1"/>
  <c r="D23" i="2" s="1"/>
  <c r="B24" i="2"/>
  <c r="A24" i="2" s="1"/>
  <c r="B25" i="2"/>
  <c r="C25" i="2" s="1"/>
  <c r="D25" i="2" s="1"/>
  <c r="B26" i="2"/>
  <c r="C26" i="2" s="1"/>
  <c r="D26" i="2" s="1"/>
  <c r="B27" i="2"/>
  <c r="A27" i="2" s="1"/>
  <c r="B20" i="2"/>
  <c r="D20" i="2" s="1"/>
  <c r="A21" i="2"/>
  <c r="A23" i="2" l="1"/>
  <c r="C20" i="2"/>
  <c r="C24" i="2"/>
  <c r="D24" i="2" s="1"/>
  <c r="C22" i="2"/>
  <c r="D22" i="2" s="1"/>
  <c r="C27" i="2"/>
  <c r="D27" i="2" s="1"/>
  <c r="A20" i="2"/>
  <c r="A26" i="2"/>
  <c r="A25" i="2"/>
  <c r="H20" i="2" l="1"/>
  <c r="G20" i="2"/>
  <c r="G7" i="2"/>
  <c r="I7" i="2" s="1"/>
  <c r="H7" i="2"/>
  <c r="H6" i="2"/>
  <c r="I6" i="2" s="1"/>
  <c r="G6" i="2"/>
  <c r="I20" i="2" l="1"/>
  <c r="K20" i="2" s="1"/>
  <c r="J7" i="2"/>
  <c r="K7" i="2"/>
  <c r="J6" i="2"/>
  <c r="K6" i="2"/>
  <c r="J20" i="2" l="1"/>
  <c r="L20" i="2" s="1"/>
  <c r="L6" i="2"/>
  <c r="L7" i="2"/>
</calcChain>
</file>

<file path=xl/sharedStrings.xml><?xml version="1.0" encoding="utf-8"?>
<sst xmlns="http://schemas.openxmlformats.org/spreadsheetml/2006/main" count="33" uniqueCount="14">
  <si>
    <t>ноябрь</t>
  </si>
  <si>
    <t>дата</t>
  </si>
  <si>
    <t>№ счета</t>
  </si>
  <si>
    <t>Сальдо на начало</t>
  </si>
  <si>
    <t>Обороты</t>
  </si>
  <si>
    <t>промежут</t>
  </si>
  <si>
    <t>Сальдо на конец</t>
  </si>
  <si>
    <t>Статус</t>
  </si>
  <si>
    <t>Дт</t>
  </si>
  <si>
    <t>Кт</t>
  </si>
  <si>
    <t>3835/19</t>
  </si>
  <si>
    <t xml:space="preserve">Кт </t>
  </si>
  <si>
    <t xml:space="preserve">Дт 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</si>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</sst>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2" fontId="0" fillId="2" borderId="3" xfId="0" applyNumberFormat="1" applyFill="1" applyBorder="1" applyAlignment="1">
      <alignment horizontal="center" wrapText="1"/>
    </xf>
    <xf numFmtId="2" fontId="0" fillId="2" borderId="3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317/&#1059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взаиморасч с пост."/>
      <sheetName val="АРАКС"/>
      <sheetName val="ДРИМ"/>
      <sheetName val="Б-52"/>
      <sheetName val="ФОРУМ"/>
      <sheetName val="ГОРОДОК"/>
    </sheetNames>
    <sheetDataSet>
      <sheetData sheetId="0">
        <row r="3">
          <cell r="B3" t="str">
            <v>АРАКС</v>
          </cell>
        </row>
        <row r="4">
          <cell r="B4" t="str">
            <v>ДРИМ ТАУН</v>
          </cell>
        </row>
        <row r="5">
          <cell r="B5" t="str">
            <v>Б-52</v>
          </cell>
        </row>
        <row r="6">
          <cell r="B6" t="str">
            <v>МЕБ.ГОРОДОК</v>
          </cell>
        </row>
        <row r="7">
          <cell r="B7" t="str">
            <v>Форум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27"/>
  <sheetViews>
    <sheetView tabSelected="1" topLeftCell="A7" workbookViewId="0">
      <selection activeCell="K16" sqref="K16"/>
    </sheetView>
  </sheetViews>
  <sheetFormatPr defaultRowHeight="15" x14ac:dyDescent="0.25"/>
  <cols>
    <col min="1" max="1" width="11" customWidth="1"/>
    <col min="3" max="3" width="10.28515625" customWidth="1"/>
    <col min="4" max="4" width="10.140625" customWidth="1"/>
    <col min="5" max="5" width="13.140625" customWidth="1"/>
    <col min="6" max="6" width="12.28515625" customWidth="1"/>
    <col min="7" max="9" width="10.140625" hidden="1" customWidth="1"/>
    <col min="10" max="10" width="14.7109375" customWidth="1"/>
    <col min="11" max="11" width="15" customWidth="1"/>
    <col min="12" max="12" width="18.140625" customWidth="1"/>
  </cols>
  <sheetData>
    <row r="2" spans="1:23" x14ac:dyDescent="0.25">
      <c r="B2" t="s">
        <v>0</v>
      </c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thickBot="1" x14ac:dyDescent="0.3">
      <c r="A4" s="30" t="s">
        <v>1</v>
      </c>
      <c r="B4" s="32" t="s">
        <v>2</v>
      </c>
      <c r="C4" s="34" t="s">
        <v>3</v>
      </c>
      <c r="D4" s="35"/>
      <c r="E4" s="34" t="s">
        <v>4</v>
      </c>
      <c r="F4" s="35"/>
      <c r="G4" s="36" t="s">
        <v>5</v>
      </c>
      <c r="H4" s="37"/>
      <c r="I4" s="2"/>
      <c r="J4" s="34" t="s">
        <v>6</v>
      </c>
      <c r="K4" s="35"/>
      <c r="L4" s="28" t="s">
        <v>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thickBot="1" x14ac:dyDescent="0.3">
      <c r="A5" s="31"/>
      <c r="B5" s="33"/>
      <c r="C5" s="3" t="s">
        <v>8</v>
      </c>
      <c r="D5" s="4" t="s">
        <v>11</v>
      </c>
      <c r="E5" s="3" t="s">
        <v>8</v>
      </c>
      <c r="F5" s="5" t="s">
        <v>11</v>
      </c>
      <c r="G5" s="6" t="s">
        <v>8</v>
      </c>
      <c r="H5" s="7" t="s">
        <v>9</v>
      </c>
      <c r="I5" s="8"/>
      <c r="J5" s="3" t="s">
        <v>12</v>
      </c>
      <c r="K5" s="5" t="s">
        <v>11</v>
      </c>
      <c r="L5" s="29"/>
      <c r="M5" s="9"/>
      <c r="N5" s="10"/>
      <c r="O5" s="9"/>
      <c r="P5" s="9"/>
      <c r="Q5" s="1"/>
      <c r="R5" s="1"/>
      <c r="S5" s="1"/>
      <c r="T5" s="1"/>
      <c r="U5" s="1"/>
      <c r="V5" s="1"/>
      <c r="W5" s="1"/>
    </row>
    <row r="6" spans="1:23" x14ac:dyDescent="0.25">
      <c r="A6" s="11">
        <v>42684</v>
      </c>
      <c r="B6" s="12" t="s">
        <v>10</v>
      </c>
      <c r="C6" s="13"/>
      <c r="D6" s="14"/>
      <c r="E6" s="15">
        <v>5125</v>
      </c>
      <c r="F6" s="14">
        <v>5125</v>
      </c>
      <c r="G6" s="16">
        <f>E6+C6</f>
        <v>5125</v>
      </c>
      <c r="H6" s="17">
        <f>F6+D6</f>
        <v>5125</v>
      </c>
      <c r="I6" s="14">
        <f>H6-G6</f>
        <v>0</v>
      </c>
      <c r="J6" s="15">
        <f>IF(I6&gt;0,"",I6)</f>
        <v>0</v>
      </c>
      <c r="K6" s="14">
        <f>IF(I6&lt;0,"",I6)</f>
        <v>0</v>
      </c>
      <c r="L6" s="18" t="str">
        <f>IF(AND(J6&lt;&gt;0,K6&lt;&gt;0),"в работе","закрыт")</f>
        <v>закрыт</v>
      </c>
      <c r="M6" s="9"/>
      <c r="N6" s="10"/>
      <c r="O6" s="9"/>
      <c r="P6" s="9"/>
      <c r="Q6" s="1"/>
      <c r="R6" s="1"/>
      <c r="S6" s="1"/>
      <c r="T6" s="1"/>
      <c r="U6" s="1"/>
      <c r="V6" s="1"/>
      <c r="W6" s="1"/>
    </row>
    <row r="7" spans="1:23" x14ac:dyDescent="0.25">
      <c r="A7" s="19">
        <v>42684</v>
      </c>
      <c r="B7" s="20">
        <v>3836</v>
      </c>
      <c r="C7" s="21"/>
      <c r="D7" s="22"/>
      <c r="E7" s="23">
        <v>4100</v>
      </c>
      <c r="F7" s="22">
        <v>8112</v>
      </c>
      <c r="G7" s="16">
        <f>E7+C7</f>
        <v>4100</v>
      </c>
      <c r="H7" s="17">
        <f>F7+D7</f>
        <v>8112</v>
      </c>
      <c r="I7" s="14">
        <f>H7-G7</f>
        <v>4012</v>
      </c>
      <c r="J7" s="15" t="str">
        <f>IF(I7&gt;0,"",I7)</f>
        <v/>
      </c>
      <c r="K7" s="14">
        <f>IF(I7&lt;0,"",I7)</f>
        <v>4012</v>
      </c>
      <c r="L7" s="18" t="str">
        <f>IF(AND(J7&lt;&gt;0,K7&lt;&gt;0),"в работе","закрыт")</f>
        <v>в работе</v>
      </c>
      <c r="M7" s="9"/>
      <c r="N7" s="10"/>
      <c r="O7" s="9"/>
      <c r="P7" s="9"/>
      <c r="Q7" s="1"/>
      <c r="R7" s="1"/>
      <c r="S7" s="1"/>
      <c r="T7" s="1"/>
      <c r="U7" s="1"/>
      <c r="V7" s="1"/>
      <c r="W7" s="1"/>
    </row>
    <row r="8" spans="1:23" x14ac:dyDescent="0.25">
      <c r="A8" s="19"/>
      <c r="B8" s="20"/>
      <c r="C8" s="21"/>
      <c r="D8" s="22"/>
      <c r="E8" s="23"/>
      <c r="F8" s="22"/>
      <c r="G8" s="16"/>
      <c r="H8" s="17"/>
      <c r="I8" s="14"/>
      <c r="J8" s="15"/>
      <c r="K8" s="14"/>
      <c r="L8" s="18"/>
      <c r="M8" s="9"/>
      <c r="N8" s="10"/>
      <c r="O8" s="9"/>
      <c r="P8" s="9"/>
      <c r="Q8" s="1"/>
      <c r="R8" s="1"/>
      <c r="S8" s="1"/>
      <c r="T8" s="1"/>
      <c r="U8" s="1"/>
      <c r="V8" s="1"/>
      <c r="W8" s="1"/>
    </row>
    <row r="9" spans="1:23" x14ac:dyDescent="0.25">
      <c r="A9" s="19"/>
      <c r="B9" s="20"/>
      <c r="C9" s="21"/>
      <c r="D9" s="22"/>
      <c r="E9" s="23"/>
      <c r="F9" s="22"/>
      <c r="G9" s="16"/>
      <c r="H9" s="17"/>
      <c r="I9" s="14"/>
      <c r="J9" s="15"/>
      <c r="K9" s="14"/>
      <c r="L9" s="18"/>
      <c r="M9" s="9"/>
      <c r="N9" s="10"/>
      <c r="O9" s="9"/>
      <c r="P9" s="9"/>
      <c r="Q9" s="1"/>
      <c r="R9" s="1"/>
      <c r="S9" s="1"/>
      <c r="T9" s="1"/>
      <c r="U9" s="1"/>
      <c r="V9" s="1"/>
      <c r="W9" s="1"/>
    </row>
    <row r="10" spans="1:23" x14ac:dyDescent="0.25">
      <c r="A10" s="19"/>
      <c r="B10" s="20"/>
      <c r="C10" s="21"/>
      <c r="D10" s="22"/>
      <c r="E10" s="23"/>
      <c r="F10" s="22"/>
      <c r="G10" s="16"/>
      <c r="H10" s="17"/>
      <c r="I10" s="14"/>
      <c r="J10" s="15"/>
      <c r="K10" s="14"/>
      <c r="L10" s="18"/>
      <c r="M10" s="9"/>
      <c r="N10" s="10"/>
      <c r="O10" s="9"/>
      <c r="P10" s="9"/>
      <c r="Q10" s="1"/>
      <c r="R10" s="1"/>
      <c r="S10" s="1"/>
      <c r="T10" s="1"/>
      <c r="U10" s="1"/>
      <c r="V10" s="1"/>
      <c r="W10" s="1"/>
    </row>
    <row r="11" spans="1:23" x14ac:dyDescent="0.25">
      <c r="A11" s="19"/>
      <c r="B11" s="20"/>
      <c r="C11" s="21"/>
      <c r="D11" s="22"/>
      <c r="E11" s="23"/>
      <c r="F11" s="22"/>
      <c r="G11" s="16"/>
      <c r="H11" s="17"/>
      <c r="I11" s="14"/>
      <c r="J11" s="15"/>
      <c r="K11" s="14"/>
      <c r="L11" s="18"/>
      <c r="M11" s="9"/>
      <c r="N11" s="10"/>
      <c r="O11" s="9"/>
      <c r="P11" s="9"/>
      <c r="Q11" s="1"/>
      <c r="R11" s="1"/>
      <c r="S11" s="1"/>
      <c r="T11" s="1"/>
      <c r="U11" s="1"/>
      <c r="V11" s="1"/>
      <c r="W11" s="1"/>
    </row>
    <row r="12" spans="1:23" x14ac:dyDescent="0.25">
      <c r="A12" s="19"/>
      <c r="B12" s="20"/>
      <c r="C12" s="21"/>
      <c r="D12" s="22"/>
      <c r="E12" s="23"/>
      <c r="F12" s="22"/>
      <c r="G12" s="16"/>
      <c r="H12" s="17"/>
      <c r="I12" s="14"/>
      <c r="J12" s="15"/>
      <c r="K12" s="14"/>
      <c r="L12" s="18"/>
      <c r="M12" s="9"/>
      <c r="N12" s="10"/>
      <c r="O12" s="9"/>
      <c r="P12" s="9"/>
      <c r="Q12" s="1"/>
      <c r="R12" s="1"/>
      <c r="S12" s="1"/>
      <c r="T12" s="1"/>
      <c r="U12" s="1"/>
      <c r="V12" s="1"/>
      <c r="W12" s="1"/>
    </row>
    <row r="13" spans="1:23" ht="15.75" thickBot="1" x14ac:dyDescent="0.3">
      <c r="A13" s="19"/>
      <c r="B13" s="20"/>
      <c r="C13" s="24"/>
      <c r="D13" s="25"/>
      <c r="E13" s="26"/>
      <c r="F13" s="25"/>
      <c r="G13" s="16"/>
      <c r="H13" s="17"/>
      <c r="I13" s="14"/>
      <c r="J13" s="15"/>
      <c r="K13" s="14"/>
      <c r="L13" s="18"/>
      <c r="M13" s="9"/>
      <c r="N13" s="10"/>
      <c r="O13" s="9"/>
      <c r="P13" s="9"/>
      <c r="Q13" s="1"/>
      <c r="R13" s="1"/>
      <c r="S13" s="1"/>
      <c r="T13" s="1"/>
      <c r="U13" s="1"/>
      <c r="V13" s="1"/>
      <c r="W13" s="1"/>
    </row>
    <row r="14" spans="1:23" x14ac:dyDescent="0.25">
      <c r="A14" s="10"/>
      <c r="B14" s="27"/>
      <c r="C14" s="27"/>
      <c r="D14" s="9"/>
      <c r="E14" s="9"/>
      <c r="F14" s="9"/>
      <c r="G14" s="9"/>
      <c r="H14" s="9"/>
      <c r="I14" s="9"/>
      <c r="J14" s="9"/>
      <c r="K14" s="9"/>
      <c r="L14" s="10"/>
      <c r="M14" s="9"/>
      <c r="N14" s="10"/>
      <c r="O14" s="9"/>
      <c r="P14" s="9"/>
      <c r="Q14" s="1"/>
      <c r="R14" s="1"/>
      <c r="S14" s="1"/>
      <c r="T14" s="1"/>
      <c r="U14" s="1"/>
      <c r="V14" s="1"/>
      <c r="W14" s="1"/>
    </row>
    <row r="15" spans="1:23" x14ac:dyDescent="0.25">
      <c r="A15" s="10"/>
      <c r="B15" s="27"/>
      <c r="C15" s="27"/>
      <c r="D15" s="9"/>
      <c r="E15" s="9"/>
      <c r="F15" s="9"/>
      <c r="G15" s="9"/>
      <c r="H15" s="9"/>
      <c r="I15" s="9"/>
      <c r="J15" s="10"/>
      <c r="K15" s="9"/>
      <c r="L15" s="10"/>
      <c r="M15" s="9"/>
      <c r="N15" s="10"/>
      <c r="O15" s="9"/>
      <c r="P15" s="9"/>
      <c r="Q15" s="1"/>
      <c r="R15" s="1"/>
      <c r="S15" s="1"/>
      <c r="T15" s="1"/>
      <c r="U15" s="1"/>
      <c r="V15" s="1"/>
      <c r="W15" s="1"/>
    </row>
    <row r="16" spans="1:23" x14ac:dyDescent="0.25">
      <c r="B16" t="s">
        <v>13</v>
      </c>
      <c r="M16" s="9"/>
      <c r="N16" s="10"/>
      <c r="O16" s="9"/>
      <c r="P16" s="9"/>
      <c r="Q16" s="1"/>
      <c r="R16" s="1"/>
      <c r="S16" s="1"/>
      <c r="T16" s="1"/>
      <c r="U16" s="1"/>
      <c r="V16" s="1"/>
      <c r="W16" s="1"/>
    </row>
    <row r="17" spans="1:23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9"/>
      <c r="N17" s="10"/>
      <c r="O17" s="9"/>
      <c r="P17" s="9"/>
      <c r="Q17" s="1"/>
      <c r="R17" s="1"/>
      <c r="S17" s="1"/>
      <c r="T17" s="1"/>
      <c r="U17" s="1"/>
      <c r="V17" s="1"/>
      <c r="W17" s="1"/>
    </row>
    <row r="18" spans="1:23" ht="15.75" thickBot="1" x14ac:dyDescent="0.3">
      <c r="A18" s="30" t="s">
        <v>1</v>
      </c>
      <c r="B18" s="32" t="s">
        <v>2</v>
      </c>
      <c r="C18" s="34" t="s">
        <v>3</v>
      </c>
      <c r="D18" s="35"/>
      <c r="E18" s="34" t="s">
        <v>4</v>
      </c>
      <c r="F18" s="35"/>
      <c r="G18" s="36" t="s">
        <v>5</v>
      </c>
      <c r="H18" s="37"/>
      <c r="I18" s="2"/>
      <c r="J18" s="34" t="s">
        <v>6</v>
      </c>
      <c r="K18" s="35"/>
      <c r="L18" s="28" t="s">
        <v>7</v>
      </c>
      <c r="M18" s="9"/>
      <c r="N18" s="10"/>
      <c r="O18" s="9"/>
      <c r="P18" s="9"/>
      <c r="Q18" s="1"/>
      <c r="R18" s="1"/>
      <c r="S18" s="1"/>
      <c r="T18" s="1"/>
      <c r="U18" s="1"/>
      <c r="V18" s="1"/>
      <c r="W18" s="1"/>
    </row>
    <row r="19" spans="1:23" ht="15.75" thickBot="1" x14ac:dyDescent="0.3">
      <c r="A19" s="31"/>
      <c r="B19" s="33"/>
      <c r="C19" s="3" t="s">
        <v>8</v>
      </c>
      <c r="D19" s="4" t="s">
        <v>11</v>
      </c>
      <c r="E19" s="3" t="s">
        <v>8</v>
      </c>
      <c r="F19" s="5" t="s">
        <v>11</v>
      </c>
      <c r="G19" s="6" t="s">
        <v>8</v>
      </c>
      <c r="H19" s="7" t="s">
        <v>9</v>
      </c>
      <c r="I19" s="8"/>
      <c r="J19" s="3" t="s">
        <v>12</v>
      </c>
      <c r="K19" s="5" t="s">
        <v>11</v>
      </c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9">
        <f>IF(B20="","",INDEX($A$6:$A$13,MATCH($B20,$B$6:$B$13)))</f>
        <v>42684</v>
      </c>
      <c r="B20" s="20">
        <f>IF(ISERROR(_xlfn.AGGREGATE(15,6,(ROW(L6:L13)-ROW(L5))/($L$6:$L$13="в работе"),ROWS($20:20))),"",INDEX($B$6:$B$13,_xlfn.AGGREGATE(15,6,(ROW(L6:L13)-ROW(L5))/($L$6:$L$13="в работе"),ROWS($20:20))))</f>
        <v>3836</v>
      </c>
      <c r="C20" s="21" t="str">
        <f>IF($B20="","",(VLOOKUP($B20,$B$6:$K$13,9,FALSE)))</f>
        <v/>
      </c>
      <c r="D20" s="22">
        <f>IF($B20="","",(VLOOKUP($B20,$B$6:$K$13,10,FALSE)))</f>
        <v>4012</v>
      </c>
      <c r="E20" s="23"/>
      <c r="F20" s="22"/>
      <c r="G20" s="16" t="e">
        <f>E20+C20</f>
        <v>#VALUE!</v>
      </c>
      <c r="H20" s="17">
        <f>F20+D20</f>
        <v>4012</v>
      </c>
      <c r="I20" s="14" t="e">
        <f>H20-G20</f>
        <v>#VALUE!</v>
      </c>
      <c r="J20" s="15" t="e">
        <f>IF(I20&gt;0,"",I20)</f>
        <v>#VALUE!</v>
      </c>
      <c r="K20" s="14" t="e">
        <f>IF(I20&lt;0,"",I20)</f>
        <v>#VALUE!</v>
      </c>
      <c r="L20" s="18" t="e">
        <f>IF(AND(J20&lt;&gt;0,K20&lt;&gt;0),"в работе","закрыт")</f>
        <v>#VALUE!</v>
      </c>
    </row>
    <row r="21" spans="1:23" x14ac:dyDescent="0.25">
      <c r="A21" s="19" t="str">
        <f t="shared" ref="A21:A27" si="0">IF(B21&lt;&gt;"",INDEX($A$6:$A$13,MATCH($B21,$B$6:$B$13)),"")</f>
        <v/>
      </c>
      <c r="B21" s="20" t="str">
        <f>IF(ISERROR(_xlfn.AGGREGATE(15,6,(ROW(L7:L14)-ROW(L6))/($L$6:$L$13="в работе"),ROWS($20:21))),"",INDEX($B$6:$B$13,_xlfn.AGGREGATE(15,6,(ROW(L7:L14)-ROW(L6))/($L$6:$L$13="в работе"),ROWS($20:21))))</f>
        <v/>
      </c>
      <c r="C21" s="21" t="str">
        <f t="shared" ref="C21:C27" si="1">IF(B21="","",(VLOOKUP($B21,$B$6:$K$13,9,FALSE)))</f>
        <v/>
      </c>
      <c r="D21" s="22" t="str">
        <f t="shared" ref="D21:D27" si="2">IF(C21="","",(VLOOKUP($B21,$B$6:$K$13,10,FALSE)))</f>
        <v/>
      </c>
      <c r="E21" s="19"/>
      <c r="F21" s="19"/>
      <c r="G21" s="19"/>
      <c r="H21" s="19"/>
      <c r="I21" s="19"/>
      <c r="J21" s="19"/>
      <c r="K21" s="19"/>
      <c r="L21" s="19"/>
    </row>
    <row r="22" spans="1:23" x14ac:dyDescent="0.25">
      <c r="A22" s="19" t="str">
        <f t="shared" si="0"/>
        <v/>
      </c>
      <c r="B22" s="20" t="str">
        <f>IF(ISERROR(_xlfn.AGGREGATE(15,6,(ROW(L8:L15)-ROW(L7))/($L$6:$L$13="в работе"),ROWS($20:22))),"",INDEX($B$6:$B$13,_xlfn.AGGREGATE(15,6,(ROW(L8:L15)-ROW(L7))/($L$6:$L$13="в работе"),ROWS($20:22))))</f>
        <v/>
      </c>
      <c r="C22" s="21" t="str">
        <f t="shared" si="1"/>
        <v/>
      </c>
      <c r="D22" s="22" t="str">
        <f t="shared" si="2"/>
        <v/>
      </c>
      <c r="E22" s="23"/>
      <c r="F22" s="22"/>
      <c r="G22" s="16"/>
      <c r="H22" s="17"/>
      <c r="I22" s="14"/>
      <c r="J22" s="15"/>
      <c r="K22" s="14"/>
      <c r="L22" s="18"/>
    </row>
    <row r="23" spans="1:23" x14ac:dyDescent="0.25">
      <c r="A23" s="19" t="str">
        <f t="shared" si="0"/>
        <v/>
      </c>
      <c r="B23" s="20" t="str">
        <f>IF(ISERROR(_xlfn.AGGREGATE(15,6,(ROW(L9:L16)-ROW(L8))/($L$6:$L$13="в работе"),ROWS($20:23))),"",INDEX($B$6:$B$13,_xlfn.AGGREGATE(15,6,(ROW(L9:L16)-ROW(L8))/($L$6:$L$13="в работе"),ROWS($20:23))))</f>
        <v/>
      </c>
      <c r="C23" s="21" t="str">
        <f t="shared" si="1"/>
        <v/>
      </c>
      <c r="D23" s="22" t="str">
        <f t="shared" si="2"/>
        <v/>
      </c>
      <c r="E23" s="23"/>
      <c r="F23" s="22"/>
      <c r="G23" s="16"/>
      <c r="H23" s="17"/>
      <c r="I23" s="14"/>
      <c r="J23" s="15"/>
      <c r="K23" s="14"/>
      <c r="L23" s="18"/>
    </row>
    <row r="24" spans="1:23" x14ac:dyDescent="0.25">
      <c r="A24" s="19" t="str">
        <f t="shared" si="0"/>
        <v/>
      </c>
      <c r="B24" s="20" t="str">
        <f>IF(ISERROR(_xlfn.AGGREGATE(15,6,(ROW(L10:L17)-ROW(L9))/($L$6:$L$13="в работе"),ROWS($20:24))),"",INDEX($B$6:$B$13,_xlfn.AGGREGATE(15,6,(ROW(L10:L17)-ROW(L9))/($L$6:$L$13="в работе"),ROWS($20:24))))</f>
        <v/>
      </c>
      <c r="C24" s="21" t="str">
        <f t="shared" si="1"/>
        <v/>
      </c>
      <c r="D24" s="22" t="str">
        <f t="shared" si="2"/>
        <v/>
      </c>
      <c r="E24" s="23"/>
      <c r="F24" s="22"/>
      <c r="G24" s="16"/>
      <c r="H24" s="17"/>
      <c r="I24" s="14"/>
      <c r="J24" s="15"/>
      <c r="K24" s="14"/>
      <c r="L24" s="18"/>
    </row>
    <row r="25" spans="1:23" x14ac:dyDescent="0.25">
      <c r="A25" s="19" t="str">
        <f t="shared" si="0"/>
        <v/>
      </c>
      <c r="B25" s="20" t="str">
        <f>IF(ISERROR(_xlfn.AGGREGATE(15,6,(ROW(L11:L18)-ROW(L10))/($L$6:$L$13="в работе"),ROWS($20:25))),"",INDEX($B$6:$B$13,_xlfn.AGGREGATE(15,6,(ROW(L11:L18)-ROW(L10))/($L$6:$L$13="в работе"),ROWS($20:25))))</f>
        <v/>
      </c>
      <c r="C25" s="21" t="str">
        <f t="shared" si="1"/>
        <v/>
      </c>
      <c r="D25" s="22" t="str">
        <f t="shared" si="2"/>
        <v/>
      </c>
      <c r="E25" s="23"/>
      <c r="F25" s="22"/>
      <c r="G25" s="16"/>
      <c r="H25" s="17"/>
      <c r="I25" s="14"/>
      <c r="J25" s="15"/>
      <c r="K25" s="14"/>
      <c r="L25" s="18"/>
    </row>
    <row r="26" spans="1:23" x14ac:dyDescent="0.25">
      <c r="A26" s="19" t="str">
        <f t="shared" si="0"/>
        <v/>
      </c>
      <c r="B26" s="20" t="str">
        <f>IF(ISERROR(_xlfn.AGGREGATE(15,6,(ROW(L12:L19)-ROW(L11))/($L$6:$L$13="в работе"),ROWS($20:26))),"",INDEX($B$6:$B$13,_xlfn.AGGREGATE(15,6,(ROW(L12:L19)-ROW(L11))/($L$6:$L$13="в работе"),ROWS($20:26))))</f>
        <v/>
      </c>
      <c r="C26" s="21" t="str">
        <f t="shared" si="1"/>
        <v/>
      </c>
      <c r="D26" s="22" t="str">
        <f t="shared" si="2"/>
        <v/>
      </c>
      <c r="E26" s="23"/>
      <c r="F26" s="22"/>
      <c r="G26" s="16"/>
      <c r="H26" s="17"/>
      <c r="I26" s="14"/>
      <c r="J26" s="15"/>
      <c r="K26" s="14"/>
      <c r="L26" s="18"/>
    </row>
    <row r="27" spans="1:23" ht="15.75" thickBot="1" x14ac:dyDescent="0.3">
      <c r="A27" s="19" t="str">
        <f t="shared" si="0"/>
        <v/>
      </c>
      <c r="B27" s="20" t="str">
        <f>IF(ISERROR(_xlfn.AGGREGATE(15,6,(ROW(L13:L20)-ROW(L12))/($L$6:$L$13="в работе"),ROWS($20:27))),"",INDEX($B$6:$B$13,_xlfn.AGGREGATE(15,6,(ROW(L13:L20)-ROW(L12))/($L$6:$L$13="в работе"),ROWS($20:27))))</f>
        <v/>
      </c>
      <c r="C27" s="21" t="str">
        <f t="shared" si="1"/>
        <v/>
      </c>
      <c r="D27" s="22" t="str">
        <f t="shared" si="2"/>
        <v/>
      </c>
      <c r="E27" s="26"/>
      <c r="F27" s="25"/>
      <c r="G27" s="16"/>
      <c r="H27" s="17"/>
      <c r="I27" s="14"/>
      <c r="J27" s="15"/>
      <c r="K27" s="14"/>
      <c r="L27" s="18"/>
    </row>
  </sheetData>
  <sheetCalcPr fullCalcOnLoad="1"/>
  <mergeCells count="14">
    <mergeCell ref="L4:L5"/>
    <mergeCell ref="A4:A5"/>
    <mergeCell ref="B4:B5"/>
    <mergeCell ref="C4:D4"/>
    <mergeCell ref="E4:F4"/>
    <mergeCell ref="G4:H4"/>
    <mergeCell ref="J4:K4"/>
    <mergeCell ref="L18:L19"/>
    <mergeCell ref="A18:A19"/>
    <mergeCell ref="B18:B19"/>
    <mergeCell ref="C18:D18"/>
    <mergeCell ref="E18:F18"/>
    <mergeCell ref="G18:H18"/>
    <mergeCell ref="J18:K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пример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Близнюк Михаил Васильевич</cp:lastModifiedBy>
  <dcterms:created xsi:type="dcterms:W3CDTF">2017-01-08T07:47:52Z</dcterms:created>
  <dcterms:modified xsi:type="dcterms:W3CDTF">2017-01-08T10:22:34Z</dcterms:modified>
</cp:coreProperties>
</file>