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плофдваопдфвопкфущп\iCloudDrive\Molder\Планирование\"/>
    </mc:Choice>
  </mc:AlternateContent>
  <bookViews>
    <workbookView xWindow="0" yWindow="0" windowWidth="15765" windowHeight="8340" activeTab="2"/>
  </bookViews>
  <sheets>
    <sheet name="Макрос1" sheetId="4" r:id="rId1"/>
    <sheet name="План производства" sheetId="1" r:id="rId2"/>
    <sheet name="План закупок" sheetId="2" r:id="rId3"/>
    <sheet name="Лист3" sheetId="3" r:id="rId4"/>
  </sheets>
  <definedNames>
    <definedName name="solver_adj" localSheetId="1" hidden="1">'План производства'!#REF!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'План производства'!#REF!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'План производства'!$H$8</definedName>
    <definedName name="solver_pre" localSheetId="1" hidden="1">0.000001</definedName>
    <definedName name="solver_rbv" localSheetId="1" hidden="1">2</definedName>
    <definedName name="solver_rel1" localSheetId="1" hidden="1">5</definedName>
    <definedName name="solver_rhs1" localSheetId="1" hidden="1">бинарное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M31" i="1" l="1"/>
  <c r="N28" i="1"/>
  <c r="K30" i="1"/>
  <c r="I29" i="1"/>
  <c r="G30" i="1"/>
  <c r="H31" i="1"/>
  <c r="D31" i="1"/>
  <c r="F29" i="1"/>
  <c r="D30" i="1"/>
  <c r="D29" i="1"/>
  <c r="D28" i="1" l="1"/>
  <c r="E4" i="1" l="1"/>
  <c r="E3" i="1"/>
  <c r="E5" i="1" l="1"/>
  <c r="E6" i="1"/>
  <c r="E7" i="1"/>
  <c r="E8" i="1"/>
  <c r="E9" i="1"/>
  <c r="E10" i="1"/>
  <c r="E12" i="1"/>
  <c r="E13" i="1"/>
  <c r="F3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14" i="1" l="1"/>
  <c r="E15" i="1"/>
  <c r="E16" i="1"/>
  <c r="E11" i="1" l="1"/>
</calcChain>
</file>

<file path=xl/sharedStrings.xml><?xml version="1.0" encoding="utf-8"?>
<sst xmlns="http://schemas.openxmlformats.org/spreadsheetml/2006/main" count="65" uniqueCount="46">
  <si>
    <t>ту-18</t>
  </si>
  <si>
    <t>тс-22</t>
  </si>
  <si>
    <t>ва-57</t>
  </si>
  <si>
    <t>р-22</t>
  </si>
  <si>
    <t>Заявка</t>
  </si>
  <si>
    <t>cf-09</t>
  </si>
  <si>
    <t>ав-4</t>
  </si>
  <si>
    <t>ку-9</t>
  </si>
  <si>
    <t>ав-1</t>
  </si>
  <si>
    <t>gf-766</t>
  </si>
  <si>
    <t>ПП-1</t>
  </si>
  <si>
    <t>ПП-2</t>
  </si>
  <si>
    <t>ПП-3</t>
  </si>
  <si>
    <t>Сменная произв.</t>
  </si>
  <si>
    <t>План</t>
  </si>
  <si>
    <t>Наименов.продукции</t>
  </si>
  <si>
    <t>ор-56</t>
  </si>
  <si>
    <t>ре-123</t>
  </si>
  <si>
    <t>Наименов. пресформы</t>
  </si>
  <si>
    <t>Количество смен</t>
  </si>
  <si>
    <t>КТ-2</t>
  </si>
  <si>
    <t>АК-34</t>
  </si>
  <si>
    <t>ПЕ-3</t>
  </si>
  <si>
    <t>РН-7</t>
  </si>
  <si>
    <t>Дата</t>
  </si>
  <si>
    <t>День нед.</t>
  </si>
  <si>
    <t>ПЛАН ПРОИЗВОДСТВА</t>
  </si>
  <si>
    <t>День/ночь</t>
  </si>
  <si>
    <t>СТАНКИ</t>
  </si>
  <si>
    <t>ПЛАН ЗАКУПОК</t>
  </si>
  <si>
    <t>Наименов. Ресурса</t>
  </si>
  <si>
    <t>Остаток</t>
  </si>
  <si>
    <t>ПП-4</t>
  </si>
  <si>
    <t>КР-1</t>
  </si>
  <si>
    <t>КР-2</t>
  </si>
  <si>
    <t>Ед. измерен</t>
  </si>
  <si>
    <t>….</t>
  </si>
  <si>
    <t>…</t>
  </si>
  <si>
    <t>л</t>
  </si>
  <si>
    <t>кг</t>
  </si>
  <si>
    <t>тс-34</t>
  </si>
  <si>
    <t xml:space="preserve">НОРМЫ РАСХОДА (на 1 шт.) </t>
  </si>
  <si>
    <t>продукция</t>
  </si>
  <si>
    <t>Надо ресурсов</t>
  </si>
  <si>
    <t>как посчитать исходя из заявки  в первом листе??</t>
  </si>
  <si>
    <t xml:space="preserve">Как вставить в ПЛАН ЗАКУПОК, чтобы отображалось когда надо закупать ресурсы и какие?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</si>
</sst>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dd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3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0" fontId="0" fillId="0" borderId="12" xfId="0" applyBorder="1"/>
    <xf numFmtId="164" fontId="0" fillId="0" borderId="14" xfId="0" applyNumberFormat="1" applyBorder="1"/>
    <xf numFmtId="164" fontId="0" fillId="0" borderId="15" xfId="0" applyNumberForma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2" borderId="0" xfId="0" applyFill="1"/>
    <xf numFmtId="0" fontId="0" fillId="15" borderId="0" xfId="0" applyFill="1"/>
    <xf numFmtId="0" fontId="0" fillId="16" borderId="0" xfId="0" applyFill="1"/>
    <xf numFmtId="0" fontId="0" fillId="0" borderId="12" xfId="0" applyBorder="1" applyAlignment="1">
      <alignment wrapText="1"/>
    </xf>
    <xf numFmtId="0" fontId="3" fillId="0" borderId="0" xfId="0" applyFont="1"/>
    <xf numFmtId="16" fontId="0" fillId="0" borderId="10" xfId="0" applyNumberFormat="1" applyBorder="1"/>
    <xf numFmtId="16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16" fontId="0" fillId="0" borderId="9" xfId="0" applyNumberFormat="1" applyBorder="1"/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17" borderId="10" xfId="0" applyFill="1" applyBorder="1" applyAlignment="1">
      <alignment horizontal="center" vertical="center" wrapText="1"/>
    </xf>
    <xf numFmtId="0" fontId="0" fillId="17" borderId="0" xfId="0" applyFill="1"/>
    <xf numFmtId="0" fontId="0" fillId="17" borderId="18" xfId="0" applyFill="1" applyBorder="1" applyAlignment="1">
      <alignment horizontal="center"/>
    </xf>
    <xf numFmtId="0" fontId="0" fillId="17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17</xdr:row>
          <xdr:rowOff>38100</xdr:rowOff>
        </xdr:from>
        <xdr:to>
          <xdr:col>4</xdr:col>
          <xdr:colOff>228600</xdr:colOff>
          <xdr:row>19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1" i="0" u="none" strike="noStrike" baseline="0">
                  <a:solidFill>
                    <a:srgbClr val="000000"/>
                  </a:solidFill>
                  <a:latin typeface="Calibri"/>
                </a:rPr>
                <a:t>Заливка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17</xdr:row>
          <xdr:rowOff>47625</xdr:rowOff>
        </xdr:from>
        <xdr:to>
          <xdr:col>2</xdr:col>
          <xdr:colOff>752475</xdr:colOff>
          <xdr:row>19</xdr:row>
          <xdr:rowOff>133350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1" i="0" u="none" strike="noStrike" baseline="0">
                  <a:solidFill>
                    <a:srgbClr val="000000"/>
                  </a:solidFill>
                  <a:latin typeface="Calibri"/>
                </a:rPr>
                <a:t>Формат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17</xdr:row>
          <xdr:rowOff>0</xdr:rowOff>
        </xdr:from>
        <xdr:to>
          <xdr:col>5</xdr:col>
          <xdr:colOff>200025</xdr:colOff>
          <xdr:row>19</xdr:row>
          <xdr:rowOff>142875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1 ячейка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17</xdr:row>
          <xdr:rowOff>19050</xdr:rowOff>
        </xdr:from>
        <xdr:to>
          <xdr:col>7</xdr:col>
          <xdr:colOff>219075</xdr:colOff>
          <xdr:row>19</xdr:row>
          <xdr:rowOff>152400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1" i="0" u="none" strike="noStrike" baseline="0">
                  <a:solidFill>
                    <a:srgbClr val="000000"/>
                  </a:solidFill>
                  <a:latin typeface="Calibri"/>
                </a:rPr>
                <a:t>2 строки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L32"/>
  <sheetViews>
    <sheetView zoomScaleNormal="100" workbookViewId="0">
      <selection activeCell="C11" sqref="C11"/>
    </sheetView>
  </sheetViews>
  <sheetFormatPr defaultRowHeight="15" x14ac:dyDescent="0.25"/>
  <cols>
    <col min="1" max="2" width="10.7109375" customWidth="1"/>
    <col min="3" max="3" width="11.7109375" customWidth="1"/>
    <col min="4" max="4" width="9.7109375" customWidth="1"/>
    <col min="5" max="5" width="11.7109375" customWidth="1"/>
    <col min="6" max="6" width="6.85546875" customWidth="1"/>
    <col min="7" max="8" width="5.42578125" customWidth="1"/>
    <col min="9" max="9" width="4.85546875" customWidth="1"/>
    <col min="10" max="10" width="5.140625" customWidth="1"/>
    <col min="11" max="13" width="5.28515625" customWidth="1"/>
    <col min="14" max="14" width="5.42578125" customWidth="1"/>
    <col min="15" max="15" width="5.140625" customWidth="1"/>
    <col min="16" max="16" width="4.85546875" customWidth="1"/>
    <col min="17" max="17" width="4.7109375" customWidth="1"/>
    <col min="18" max="18" width="5.7109375" customWidth="1"/>
    <col min="19" max="19" width="4.85546875" customWidth="1"/>
    <col min="20" max="20" width="5" customWidth="1"/>
  </cols>
  <sheetData>
    <row r="1" spans="1:25" ht="16.5" customHeight="1" thickBot="1" x14ac:dyDescent="0.3"/>
    <row r="2" spans="1:25" ht="35.25" customHeight="1" thickBot="1" x14ac:dyDescent="0.3">
      <c r="A2" s="11" t="s">
        <v>15</v>
      </c>
      <c r="B2" s="55" t="s">
        <v>4</v>
      </c>
      <c r="C2" s="12" t="s">
        <v>18</v>
      </c>
      <c r="D2" s="12" t="s">
        <v>13</v>
      </c>
      <c r="E2" s="12" t="s">
        <v>19</v>
      </c>
      <c r="F2" s="13" t="s">
        <v>14</v>
      </c>
    </row>
    <row r="3" spans="1:25" x14ac:dyDescent="0.25">
      <c r="A3" s="1" t="s">
        <v>3</v>
      </c>
      <c r="B3" s="10">
        <v>10000</v>
      </c>
      <c r="C3" s="10" t="s">
        <v>20</v>
      </c>
      <c r="D3" s="10">
        <v>1000</v>
      </c>
      <c r="E3" s="2">
        <f>B3/D3</f>
        <v>10</v>
      </c>
      <c r="F3" s="19" t="str">
        <f xml:space="preserve"> CONCATENATE($A$3,"--",$B$3)</f>
        <v>р-22--10000</v>
      </c>
      <c r="G3" s="19"/>
      <c r="H3" s="19"/>
      <c r="I3" s="19"/>
      <c r="J3" s="19"/>
      <c r="K3" s="19"/>
      <c r="L3" s="19"/>
      <c r="M3" s="19"/>
      <c r="N3" s="19"/>
      <c r="O3" s="19"/>
    </row>
    <row r="4" spans="1:25" x14ac:dyDescent="0.25">
      <c r="A4" s="3" t="s">
        <v>0</v>
      </c>
      <c r="B4" s="4">
        <v>2000</v>
      </c>
      <c r="C4" s="4" t="s">
        <v>21</v>
      </c>
      <c r="D4" s="4">
        <v>1000</v>
      </c>
      <c r="E4" s="5">
        <f>$B4/$D4</f>
        <v>2</v>
      </c>
      <c r="F4" s="20" t="str">
        <f xml:space="preserve"> CONCATENATE($A$4," ",$B$4)</f>
        <v>ту-18 2000</v>
      </c>
      <c r="G4" s="20"/>
    </row>
    <row r="5" spans="1:25" x14ac:dyDescent="0.25">
      <c r="A5" s="3" t="s">
        <v>1</v>
      </c>
      <c r="B5" s="4">
        <v>6000</v>
      </c>
      <c r="C5" s="4" t="s">
        <v>22</v>
      </c>
      <c r="D5" s="4">
        <v>1000</v>
      </c>
      <c r="E5" s="5">
        <f t="shared" ref="E5:E10" si="0">$B5/$D5</f>
        <v>6</v>
      </c>
      <c r="F5" s="21" t="str">
        <f xml:space="preserve"> CONCATENATE($A$5," ",$B$5)</f>
        <v>тс-22 6000</v>
      </c>
      <c r="G5" s="21"/>
      <c r="H5" s="21"/>
      <c r="I5" s="21"/>
      <c r="J5" s="21"/>
      <c r="K5" s="21"/>
    </row>
    <row r="6" spans="1:25" x14ac:dyDescent="0.25">
      <c r="A6" s="3" t="s">
        <v>2</v>
      </c>
      <c r="B6" s="4">
        <v>20000</v>
      </c>
      <c r="C6" s="4" t="s">
        <v>23</v>
      </c>
      <c r="D6" s="4">
        <v>1000</v>
      </c>
      <c r="E6" s="5">
        <f t="shared" si="0"/>
        <v>20</v>
      </c>
      <c r="F6" s="22" t="str">
        <f xml:space="preserve"> CONCATENATE($A$6," ",$B$6)</f>
        <v>ва-57 20000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x14ac:dyDescent="0.25">
      <c r="A7" s="3" t="s">
        <v>5</v>
      </c>
      <c r="B7" s="4">
        <v>3700</v>
      </c>
      <c r="D7" s="4">
        <v>1000</v>
      </c>
      <c r="E7" s="5">
        <f t="shared" si="0"/>
        <v>3.7</v>
      </c>
      <c r="F7" s="23" t="str">
        <f xml:space="preserve"> CONCATENATE($A$7," ",$B$7)</f>
        <v>cf-09 3700</v>
      </c>
      <c r="G7" s="23"/>
      <c r="H7" s="23"/>
      <c r="I7" s="24"/>
    </row>
    <row r="8" spans="1:25" x14ac:dyDescent="0.25">
      <c r="A8" s="3" t="s">
        <v>6</v>
      </c>
      <c r="B8" s="4">
        <v>8000</v>
      </c>
      <c r="C8" s="4"/>
      <c r="D8" s="4">
        <v>1000</v>
      </c>
      <c r="E8" s="5">
        <f t="shared" si="0"/>
        <v>8</v>
      </c>
      <c r="F8" s="25" t="str">
        <f xml:space="preserve"> CONCATENATE($A$8," ",$B$8)</f>
        <v>ав-4 8000</v>
      </c>
      <c r="G8" s="25"/>
      <c r="H8" s="25"/>
      <c r="I8" s="25"/>
      <c r="J8" s="25"/>
      <c r="K8" s="25"/>
      <c r="L8" s="25"/>
      <c r="M8" s="25"/>
    </row>
    <row r="9" spans="1:25" x14ac:dyDescent="0.25">
      <c r="A9" s="3" t="s">
        <v>7</v>
      </c>
      <c r="B9" s="4">
        <v>8100</v>
      </c>
      <c r="C9" s="4"/>
      <c r="D9" s="4">
        <v>1000</v>
      </c>
      <c r="E9" s="5">
        <f t="shared" si="0"/>
        <v>8.1</v>
      </c>
      <c r="F9" s="26" t="str">
        <f xml:space="preserve"> CONCATENATE($A$9," ",$B$9)</f>
        <v>ку-9 8100</v>
      </c>
      <c r="G9" s="26"/>
      <c r="H9" s="26"/>
      <c r="I9" s="26"/>
      <c r="J9" s="26"/>
      <c r="K9" s="26"/>
      <c r="L9" s="26"/>
      <c r="M9" s="26"/>
      <c r="N9" s="24"/>
    </row>
    <row r="10" spans="1:25" x14ac:dyDescent="0.25">
      <c r="A10" s="3" t="s">
        <v>5</v>
      </c>
      <c r="B10" s="4">
        <v>5900</v>
      </c>
      <c r="C10" s="4"/>
      <c r="D10" s="4">
        <v>1000</v>
      </c>
      <c r="E10" s="5">
        <f t="shared" si="0"/>
        <v>5.9</v>
      </c>
      <c r="F10" s="27" t="str">
        <f xml:space="preserve"> CONCATENATE($A$10," ",$B$10)</f>
        <v>cf-09 5900</v>
      </c>
      <c r="G10" s="27"/>
      <c r="H10" s="27"/>
      <c r="I10" s="27"/>
      <c r="J10" s="27"/>
      <c r="K10" s="24"/>
    </row>
    <row r="11" spans="1:25" x14ac:dyDescent="0.25">
      <c r="A11" s="3" t="s">
        <v>8</v>
      </c>
      <c r="B11" s="4">
        <v>4500</v>
      </c>
      <c r="C11" s="4"/>
      <c r="D11" s="4">
        <v>1000</v>
      </c>
      <c r="E11" s="5">
        <f t="shared" ref="E11" si="1">B11/D11</f>
        <v>4.5</v>
      </c>
      <c r="F11" s="28" t="str">
        <f xml:space="preserve"> CONCATENATE($A$11," ",$B$11)</f>
        <v>ав-1 4500</v>
      </c>
      <c r="G11" s="28"/>
      <c r="H11" s="28"/>
      <c r="I11" s="28"/>
      <c r="J11" s="24"/>
    </row>
    <row r="12" spans="1:25" x14ac:dyDescent="0.25">
      <c r="A12" s="3" t="s">
        <v>40</v>
      </c>
      <c r="B12" s="4">
        <v>13000</v>
      </c>
      <c r="C12" s="4"/>
      <c r="D12" s="4">
        <v>1000</v>
      </c>
      <c r="E12" s="5">
        <f>$B12/$D12</f>
        <v>13</v>
      </c>
      <c r="F12" s="29" t="str">
        <f xml:space="preserve"> CONCATENATE($A$12," ",$B$12)</f>
        <v>тс-34 13000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25" x14ac:dyDescent="0.25">
      <c r="A13" s="3" t="s">
        <v>9</v>
      </c>
      <c r="B13" s="4">
        <v>2800</v>
      </c>
      <c r="C13" s="4"/>
      <c r="D13" s="4">
        <v>1000</v>
      </c>
      <c r="E13" s="5">
        <f>$B13/$D13</f>
        <v>2.8</v>
      </c>
      <c r="F13" s="30" t="str">
        <f xml:space="preserve"> CONCATENATE($A$13," ",$B$13)</f>
        <v>gf-766 2800</v>
      </c>
      <c r="G13" s="30"/>
      <c r="H13" s="24"/>
    </row>
    <row r="14" spans="1:25" x14ac:dyDescent="0.25">
      <c r="A14" s="3" t="s">
        <v>16</v>
      </c>
      <c r="B14" s="4">
        <v>4000</v>
      </c>
      <c r="C14" s="4" t="s">
        <v>20</v>
      </c>
      <c r="D14" s="4">
        <v>1000</v>
      </c>
      <c r="E14" s="5">
        <f>$B14/$D14</f>
        <v>4</v>
      </c>
      <c r="F14" s="31" t="str">
        <f xml:space="preserve"> CONCATENATE($A$14," ",$B$14)</f>
        <v>ор-56 4000</v>
      </c>
      <c r="G14" s="31"/>
      <c r="H14" s="31"/>
      <c r="I14" s="31"/>
    </row>
    <row r="15" spans="1:25" x14ac:dyDescent="0.25">
      <c r="A15" s="3" t="s">
        <v>40</v>
      </c>
      <c r="B15" s="4">
        <v>3000</v>
      </c>
      <c r="C15" s="4"/>
      <c r="D15" s="4">
        <v>1000</v>
      </c>
      <c r="E15" s="5">
        <f>$B15/$D15</f>
        <v>3</v>
      </c>
      <c r="F15" s="32" t="str">
        <f xml:space="preserve"> CONCATENATE($A$15," ",$B$15)</f>
        <v>тс-34 3000</v>
      </c>
      <c r="G15" s="32"/>
      <c r="H15" s="32"/>
    </row>
    <row r="16" spans="1:25" ht="15.75" thickBot="1" x14ac:dyDescent="0.3">
      <c r="A16" s="6" t="s">
        <v>17</v>
      </c>
      <c r="B16" s="7">
        <v>5000</v>
      </c>
      <c r="C16" s="7"/>
      <c r="D16" s="7">
        <v>1000</v>
      </c>
      <c r="E16" s="8">
        <f>$B16/$D16</f>
        <v>5</v>
      </c>
      <c r="F16" s="33" t="str">
        <f xml:space="preserve"> CONCATENATE($A$16," ",$B$16)</f>
        <v>ре-123 5000</v>
      </c>
      <c r="G16" s="33"/>
      <c r="H16" s="33"/>
      <c r="I16" s="33"/>
      <c r="J16" s="33"/>
    </row>
    <row r="23" spans="3:38" x14ac:dyDescent="0.25">
      <c r="E23" s="35" t="s">
        <v>26</v>
      </c>
      <c r="F23" s="35"/>
      <c r="G23" s="35"/>
    </row>
    <row r="25" spans="3:38" x14ac:dyDescent="0.25">
      <c r="C25" s="16" t="s">
        <v>24</v>
      </c>
      <c r="D25" s="42">
        <v>42767</v>
      </c>
      <c r="E25" s="43"/>
      <c r="F25" s="42">
        <v>42768</v>
      </c>
      <c r="G25" s="43"/>
      <c r="H25" s="42">
        <v>42769</v>
      </c>
      <c r="I25" s="43"/>
      <c r="J25" s="40">
        <v>42770</v>
      </c>
      <c r="K25" s="40"/>
      <c r="L25" s="42">
        <v>42771</v>
      </c>
      <c r="M25" s="43"/>
      <c r="N25" s="40">
        <v>42772</v>
      </c>
      <c r="O25" s="40"/>
      <c r="P25" s="40">
        <v>42773</v>
      </c>
      <c r="Q25" s="40"/>
      <c r="R25" s="17">
        <v>42774</v>
      </c>
      <c r="S25" s="17">
        <v>42775</v>
      </c>
      <c r="T25" s="17">
        <v>42776</v>
      </c>
      <c r="U25" s="17">
        <v>42777</v>
      </c>
      <c r="V25" s="17">
        <v>42778</v>
      </c>
      <c r="W25" s="17">
        <v>42779</v>
      </c>
      <c r="X25" s="17">
        <v>42780</v>
      </c>
      <c r="Y25" s="17">
        <v>42781</v>
      </c>
      <c r="Z25" s="17">
        <v>42782</v>
      </c>
      <c r="AA25" s="17">
        <v>42783</v>
      </c>
      <c r="AB25" s="17">
        <v>42784</v>
      </c>
      <c r="AC25" s="17">
        <v>42785</v>
      </c>
      <c r="AD25" s="17">
        <v>42786</v>
      </c>
      <c r="AE25" s="17">
        <v>42787</v>
      </c>
      <c r="AF25" s="17">
        <v>42788</v>
      </c>
      <c r="AG25" s="17">
        <v>42789</v>
      </c>
      <c r="AH25" s="17">
        <v>42790</v>
      </c>
      <c r="AI25" s="17">
        <v>42791</v>
      </c>
      <c r="AJ25" s="18">
        <v>42792</v>
      </c>
      <c r="AK25" s="18">
        <v>42793</v>
      </c>
      <c r="AL25" s="18">
        <v>42794</v>
      </c>
    </row>
    <row r="26" spans="3:38" x14ac:dyDescent="0.25">
      <c r="C26" s="16" t="s">
        <v>25</v>
      </c>
      <c r="D26" s="44">
        <v>42767</v>
      </c>
      <c r="E26" s="45"/>
      <c r="F26" s="44">
        <v>42768</v>
      </c>
      <c r="G26" s="45"/>
      <c r="H26" s="44">
        <v>42769</v>
      </c>
      <c r="I26" s="45"/>
      <c r="J26" s="41">
        <v>42770</v>
      </c>
      <c r="K26" s="41"/>
      <c r="L26" s="44">
        <v>42771</v>
      </c>
      <c r="M26" s="45"/>
      <c r="N26" s="42"/>
      <c r="O26" s="43"/>
      <c r="P26" s="44"/>
      <c r="Q26" s="4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3:38" ht="15.75" customHeight="1" x14ac:dyDescent="0.25">
      <c r="C27" s="34" t="s">
        <v>27</v>
      </c>
    </row>
    <row r="28" spans="3:38" x14ac:dyDescent="0.25">
      <c r="C28">
        <v>1</v>
      </c>
      <c r="D28" s="19" t="str">
        <f xml:space="preserve"> CONCATENATE($A$3,"--",$B$3)</f>
        <v>р-22--10000</v>
      </c>
      <c r="E28" s="19"/>
      <c r="F28" s="19"/>
      <c r="G28" s="19"/>
      <c r="H28" s="19"/>
      <c r="I28" s="19"/>
      <c r="J28" s="19"/>
      <c r="K28" s="19"/>
      <c r="L28" s="19"/>
      <c r="M28" s="19"/>
      <c r="N28" s="27" t="str">
        <f xml:space="preserve"> CONCATENATE($A$10," ",$B$10)</f>
        <v>cf-09 5900</v>
      </c>
      <c r="O28" s="27"/>
      <c r="P28" s="27"/>
      <c r="Q28" s="27"/>
      <c r="R28" s="27"/>
      <c r="S28" s="24"/>
    </row>
    <row r="29" spans="3:38" x14ac:dyDescent="0.25">
      <c r="C29">
        <v>2</v>
      </c>
      <c r="D29" s="20" t="str">
        <f xml:space="preserve"> CONCATENATE($A$4," ",$B$4)</f>
        <v>ту-18 2000</v>
      </c>
      <c r="E29" s="20"/>
      <c r="F29" s="32" t="str">
        <f xml:space="preserve"> CONCATENATE($A$15," ",$B$15)</f>
        <v>тс-34 3000</v>
      </c>
      <c r="G29" s="32"/>
      <c r="H29" s="32"/>
      <c r="I29" s="29" t="str">
        <f xml:space="preserve"> CONCATENATE($A$12," ",$B$12)</f>
        <v>тс-34 13000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3:38" x14ac:dyDescent="0.25">
      <c r="C30">
        <v>3</v>
      </c>
      <c r="D30" s="30" t="str">
        <f xml:space="preserve"> CONCATENATE($A$13," ",$B$13)</f>
        <v>gf-766 2800</v>
      </c>
      <c r="E30" s="30"/>
      <c r="F30" s="24"/>
      <c r="G30" s="31" t="str">
        <f xml:space="preserve"> CONCATENATE($A$14," ",$B$14)</f>
        <v>ор-56 4000</v>
      </c>
      <c r="H30" s="31"/>
      <c r="I30" s="31"/>
      <c r="J30" s="31"/>
      <c r="K30" s="28" t="str">
        <f xml:space="preserve"> CONCATENATE($A$11," ",$B$11)</f>
        <v>ав-1 4500</v>
      </c>
      <c r="L30" s="28"/>
      <c r="M30" s="28"/>
      <c r="N30" s="28"/>
      <c r="O30" s="24"/>
    </row>
    <row r="31" spans="3:38" x14ac:dyDescent="0.25">
      <c r="C31">
        <v>4</v>
      </c>
      <c r="D31" s="23" t="str">
        <f xml:space="preserve"> CONCATENATE($A$7," ",$B$7)</f>
        <v>cf-09 3700</v>
      </c>
      <c r="E31" s="23"/>
      <c r="F31" s="23"/>
      <c r="G31" s="24"/>
      <c r="H31" s="33" t="str">
        <f xml:space="preserve"> CONCATENATE($A$16," ",$B$16)</f>
        <v>ре-123 5000</v>
      </c>
      <c r="I31" s="33"/>
      <c r="J31" s="33"/>
      <c r="K31" s="33"/>
      <c r="L31" s="33"/>
      <c r="M31" s="26" t="str">
        <f xml:space="preserve"> CONCATENATE($A$9," ",$B$9)</f>
        <v>ку-9 8100</v>
      </c>
      <c r="N31" s="26"/>
      <c r="O31" s="26"/>
      <c r="P31" s="26"/>
      <c r="Q31" s="26"/>
      <c r="R31" s="26"/>
      <c r="S31" s="26"/>
      <c r="T31" s="26"/>
      <c r="U31" s="24"/>
    </row>
    <row r="32" spans="3:38" x14ac:dyDescent="0.25">
      <c r="C32" t="s">
        <v>28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</sheetData>
  <mergeCells count="14">
    <mergeCell ref="N25:O25"/>
    <mergeCell ref="P25:Q25"/>
    <mergeCell ref="N26:O26"/>
    <mergeCell ref="P26:Q26"/>
    <mergeCell ref="J25:K25"/>
    <mergeCell ref="L25:M25"/>
    <mergeCell ref="J26:K26"/>
    <mergeCell ref="H26:I26"/>
    <mergeCell ref="D25:E25"/>
    <mergeCell ref="D26:E26"/>
    <mergeCell ref="F25:G25"/>
    <mergeCell ref="F26:G26"/>
    <mergeCell ref="H25:I25"/>
    <mergeCell ref="L26:M26"/>
  </mergeCells>
  <pageMargins left="0.7" right="0.7" top="0.75" bottom="0.75" header="0.3" footer="0.3"/>
  <pageSetup paperSize="9" orientation="portrait" r:id="rId1"/>
  <ignoredErrors>
    <ignoredError sqref="E1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plan">
                <anchor moveWithCells="1" sizeWithCells="1">
                  <from>
                    <xdr:col>3</xdr:col>
                    <xdr:colOff>76200</xdr:colOff>
                    <xdr:row>17</xdr:row>
                    <xdr:rowOff>38100</xdr:rowOff>
                  </from>
                  <to>
                    <xdr:col>4</xdr:col>
                    <xdr:colOff>228600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Format">
                <anchor moveWithCells="1" sizeWithCells="1">
                  <from>
                    <xdr:col>2</xdr:col>
                    <xdr:colOff>9525</xdr:colOff>
                    <xdr:row>17</xdr:row>
                    <xdr:rowOff>47625</xdr:rowOff>
                  </from>
                  <to>
                    <xdr:col>2</xdr:col>
                    <xdr:colOff>752475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InsertYacheika">
                <anchor moveWithCells="1" sizeWithCells="1">
                  <from>
                    <xdr:col>4</xdr:col>
                    <xdr:colOff>457200</xdr:colOff>
                    <xdr:row>17</xdr:row>
                    <xdr:rowOff>0</xdr:rowOff>
                  </from>
                  <to>
                    <xdr:col>5</xdr:col>
                    <xdr:colOff>200025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InsertStroki">
                <anchor moveWithCells="1" sizeWithCells="1">
                  <from>
                    <xdr:col>5</xdr:col>
                    <xdr:colOff>438150</xdr:colOff>
                    <xdr:row>17</xdr:row>
                    <xdr:rowOff>19050</xdr:rowOff>
                  </from>
                  <to>
                    <xdr:col>7</xdr:col>
                    <xdr:colOff>219075</xdr:colOff>
                    <xdr:row>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2"/>
  <sheetViews>
    <sheetView tabSelected="1" workbookViewId="0">
      <selection activeCell="G13" sqref="G13"/>
    </sheetView>
  </sheetViews>
  <sheetFormatPr defaultRowHeight="15" x14ac:dyDescent="0.25"/>
  <cols>
    <col min="2" max="2" width="12.5703125" customWidth="1"/>
    <col min="7" max="7" width="9.42578125" customWidth="1"/>
  </cols>
  <sheetData>
    <row r="1" spans="1:16" x14ac:dyDescent="0.25">
      <c r="B1" s="4"/>
      <c r="C1" s="4"/>
      <c r="D1" s="4"/>
      <c r="E1" s="4"/>
    </row>
    <row r="2" spans="1:16" x14ac:dyDescent="0.25">
      <c r="C2" s="35" t="s">
        <v>41</v>
      </c>
      <c r="E2" s="4"/>
      <c r="F2" s="4"/>
    </row>
    <row r="3" spans="1:16" ht="15.75" thickBot="1" x14ac:dyDescent="0.3">
      <c r="E3" s="4"/>
      <c r="F3" s="4"/>
      <c r="G3" s="4"/>
    </row>
    <row r="4" spans="1:16" ht="39" customHeight="1" thickBot="1" x14ac:dyDescent="0.3">
      <c r="B4" s="46" t="s">
        <v>30</v>
      </c>
      <c r="C4" s="11" t="s">
        <v>35</v>
      </c>
      <c r="D4" s="52" t="s">
        <v>3</v>
      </c>
      <c r="E4" s="53" t="s">
        <v>40</v>
      </c>
      <c r="F4" s="53" t="s">
        <v>17</v>
      </c>
      <c r="G4" s="54" t="s">
        <v>16</v>
      </c>
      <c r="H4" s="4" t="s">
        <v>42</v>
      </c>
      <c r="M4" s="9"/>
    </row>
    <row r="5" spans="1:16" x14ac:dyDescent="0.25">
      <c r="A5">
        <v>1</v>
      </c>
      <c r="B5" s="49" t="s">
        <v>10</v>
      </c>
      <c r="C5" s="48" t="s">
        <v>39</v>
      </c>
      <c r="D5" s="4">
        <v>0</v>
      </c>
      <c r="E5" s="4">
        <v>0</v>
      </c>
      <c r="F5" s="9">
        <v>3.2000000000000002E-3</v>
      </c>
      <c r="G5" s="9">
        <v>0.06</v>
      </c>
    </row>
    <row r="6" spans="1:16" x14ac:dyDescent="0.25">
      <c r="A6">
        <v>2</v>
      </c>
      <c r="B6" s="50" t="s">
        <v>11</v>
      </c>
      <c r="C6" s="48" t="s">
        <v>39</v>
      </c>
      <c r="D6" s="4">
        <v>0</v>
      </c>
      <c r="E6" s="4">
        <v>0.8</v>
      </c>
      <c r="F6" s="9">
        <v>0</v>
      </c>
      <c r="G6" s="9">
        <v>0</v>
      </c>
      <c r="H6" s="4"/>
      <c r="I6" s="4"/>
    </row>
    <row r="7" spans="1:16" x14ac:dyDescent="0.25">
      <c r="A7">
        <v>3</v>
      </c>
      <c r="B7" s="50" t="s">
        <v>12</v>
      </c>
      <c r="C7" s="48" t="s">
        <v>39</v>
      </c>
      <c r="D7" s="4">
        <v>0</v>
      </c>
      <c r="E7" s="4">
        <v>0</v>
      </c>
      <c r="F7" s="9">
        <v>0</v>
      </c>
      <c r="G7" s="9">
        <v>5.3999999999999999E-2</v>
      </c>
      <c r="H7" s="4"/>
      <c r="I7" s="4"/>
    </row>
    <row r="8" spans="1:16" x14ac:dyDescent="0.25">
      <c r="A8">
        <v>4</v>
      </c>
      <c r="B8" s="50" t="s">
        <v>32</v>
      </c>
      <c r="C8" s="48" t="s">
        <v>39</v>
      </c>
      <c r="D8" s="9">
        <v>7.0000000000000007E-2</v>
      </c>
      <c r="E8" s="9">
        <v>0</v>
      </c>
      <c r="F8" s="9">
        <v>0</v>
      </c>
      <c r="G8" s="9">
        <v>0</v>
      </c>
      <c r="H8" s="4"/>
      <c r="I8" s="4"/>
    </row>
    <row r="9" spans="1:16" x14ac:dyDescent="0.25">
      <c r="A9">
        <v>5</v>
      </c>
      <c r="B9" s="50" t="s">
        <v>33</v>
      </c>
      <c r="C9" s="48" t="s">
        <v>38</v>
      </c>
      <c r="D9" s="4">
        <v>0</v>
      </c>
      <c r="E9" s="9">
        <v>2.3E-2</v>
      </c>
      <c r="F9" s="9">
        <v>0</v>
      </c>
      <c r="G9" s="9">
        <v>1</v>
      </c>
      <c r="H9" s="4"/>
      <c r="I9" s="4"/>
    </row>
    <row r="10" spans="1:16" ht="15.75" thickBot="1" x14ac:dyDescent="0.3">
      <c r="A10">
        <v>6</v>
      </c>
      <c r="B10" s="51" t="s">
        <v>34</v>
      </c>
      <c r="C10" s="48" t="s">
        <v>38</v>
      </c>
      <c r="D10" s="4">
        <v>0.01</v>
      </c>
      <c r="E10" s="9">
        <v>0</v>
      </c>
      <c r="F10" s="9">
        <v>2.0000000000000001E-4</v>
      </c>
      <c r="G10" s="9">
        <v>0</v>
      </c>
      <c r="H10" s="4"/>
      <c r="I10" s="4"/>
    </row>
    <row r="11" spans="1:16" x14ac:dyDescent="0.25">
      <c r="B11" s="57" t="s">
        <v>43</v>
      </c>
      <c r="C11" s="4"/>
      <c r="D11" s="58" t="s">
        <v>44</v>
      </c>
      <c r="E11" s="58"/>
      <c r="F11" s="58"/>
      <c r="G11" s="58"/>
      <c r="H11" s="58"/>
    </row>
    <row r="12" spans="1:16" x14ac:dyDescent="0.25">
      <c r="B12" s="4"/>
      <c r="C12" s="4"/>
      <c r="D12" s="4"/>
      <c r="E12" s="58" t="s">
        <v>45</v>
      </c>
      <c r="F12" s="58"/>
      <c r="G12" s="56"/>
      <c r="H12" s="56"/>
      <c r="I12" s="56"/>
      <c r="J12" s="56"/>
      <c r="K12" s="56"/>
      <c r="L12" s="56"/>
      <c r="M12" s="56"/>
    </row>
    <row r="13" spans="1:16" x14ac:dyDescent="0.25">
      <c r="A13" t="s">
        <v>36</v>
      </c>
      <c r="D13" s="35" t="s">
        <v>29</v>
      </c>
    </row>
    <row r="14" spans="1:16" ht="15.75" thickBot="1" x14ac:dyDescent="0.3">
      <c r="B14" s="35"/>
      <c r="C14" s="35"/>
    </row>
    <row r="15" spans="1:16" ht="35.25" customHeight="1" thickBot="1" x14ac:dyDescent="0.3">
      <c r="B15" s="39" t="s">
        <v>30</v>
      </c>
      <c r="C15" s="38" t="s">
        <v>31</v>
      </c>
      <c r="D15" s="47">
        <v>42767</v>
      </c>
      <c r="E15" s="36">
        <v>42768</v>
      </c>
      <c r="F15" s="36">
        <v>42769</v>
      </c>
      <c r="G15" s="36">
        <v>42770</v>
      </c>
      <c r="H15" s="36">
        <v>42771</v>
      </c>
      <c r="I15" s="36">
        <v>42772</v>
      </c>
      <c r="J15" s="36">
        <v>42773</v>
      </c>
      <c r="K15" s="36">
        <v>42774</v>
      </c>
      <c r="L15" s="36">
        <v>42775</v>
      </c>
      <c r="M15" s="36">
        <v>42776</v>
      </c>
      <c r="N15" s="36">
        <v>42777</v>
      </c>
      <c r="O15" s="36">
        <v>42778</v>
      </c>
      <c r="P15" s="37">
        <v>42779</v>
      </c>
    </row>
    <row r="16" spans="1:16" x14ac:dyDescent="0.25">
      <c r="B16" s="48" t="s">
        <v>10</v>
      </c>
      <c r="C16">
        <v>2000</v>
      </c>
    </row>
    <row r="17" spans="2:3" x14ac:dyDescent="0.25">
      <c r="B17" s="48" t="s">
        <v>11</v>
      </c>
      <c r="C17">
        <v>5000</v>
      </c>
    </row>
    <row r="18" spans="2:3" x14ac:dyDescent="0.25">
      <c r="B18" s="48" t="s">
        <v>12</v>
      </c>
      <c r="C18">
        <v>30000</v>
      </c>
    </row>
    <row r="19" spans="2:3" x14ac:dyDescent="0.25">
      <c r="B19" s="48" t="s">
        <v>32</v>
      </c>
      <c r="C19">
        <v>120</v>
      </c>
    </row>
    <row r="20" spans="2:3" x14ac:dyDescent="0.25">
      <c r="B20" s="48" t="s">
        <v>33</v>
      </c>
      <c r="C20">
        <v>4</v>
      </c>
    </row>
    <row r="21" spans="2:3" x14ac:dyDescent="0.25">
      <c r="B21" s="48" t="s">
        <v>34</v>
      </c>
      <c r="C21">
        <v>7</v>
      </c>
    </row>
    <row r="22" spans="2:3" x14ac:dyDescent="0.25">
      <c r="B22" s="48" t="s">
        <v>37</v>
      </c>
      <c r="C22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Макрос1</vt:lpstr>
      <vt:lpstr>План производства</vt:lpstr>
      <vt:lpstr>План закупок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Barton</dc:creator>
  <cp:lastModifiedBy>Сергей</cp:lastModifiedBy>
  <dcterms:created xsi:type="dcterms:W3CDTF">2017-01-03T07:29:34Z</dcterms:created>
  <dcterms:modified xsi:type="dcterms:W3CDTF">2017-01-11T07:33:28Z</dcterms:modified>
</cp:coreProperties>
</file>