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filterPrivacy="1" defaultThemeVersion="124226"/>
  <bookViews>
    <workbookView xWindow="1050" yWindow="105" windowWidth="15120" windowHeight="8010"/>
  </bookViews>
  <sheets>
    <sheet name="Номенклатура" sheetId="2" r:id="rId1"/>
    <sheet name="Цвета" sheetId="3" r:id="rId2"/>
  </sheets>
  <definedNames>
    <definedName name="_xlnm._FilterDatabase" localSheetId="0" hidden="1">Номенклатура!$C$2:$C$28</definedName>
  </definedNames>
  <calcPr calcId="171027" concurrentCalc="0"/>
</workbook>
</file>

<file path=xl/calcChain.xml><?xml version="1.0" encoding="utf-8"?>
<calcChain xmlns="http://schemas.openxmlformats.org/spreadsheetml/2006/main">
  <c r="I4" i="2" l="1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3" i="2"/>
  <c r="H5" i="2"/>
  <c r="H6" i="2"/>
  <c r="H4" i="2" a="1"/>
  <c r="H4" i="2"/>
  <c r="H3" i="2" a="1"/>
  <c r="H3" i="2"/>
  <c r="H7" i="2"/>
</calcChain>
</file>

<file path=xl/sharedStrings.xml><?xml version="1.0" encoding="utf-8"?>
<sst xmlns="http://schemas.openxmlformats.org/spreadsheetml/2006/main" count="175" uniqueCount="86">
  <si>
    <t>Наименование</t>
  </si>
  <si>
    <t>Артикул</t>
  </si>
  <si>
    <t>A150412330</t>
  </si>
  <si>
    <t>JGO PIES REGULABLES BAСERA</t>
  </si>
  <si>
    <t>A150413130</t>
  </si>
  <si>
    <t>JGO PIES REGULABLES BAСASEO</t>
  </si>
  <si>
    <t>A211506001</t>
  </si>
  <si>
    <t>CONTINENTAL 1200X700 BLAN</t>
  </si>
  <si>
    <t>A211507001</t>
  </si>
  <si>
    <t>CONTINENTAL 1000X700 BLAN</t>
  </si>
  <si>
    <t>A212106001</t>
  </si>
  <si>
    <t>CONTESA 120X70 BLAN</t>
  </si>
  <si>
    <t>A212106171</t>
  </si>
  <si>
    <t>CONTESA 120X70 PERG</t>
  </si>
  <si>
    <t>A212107001</t>
  </si>
  <si>
    <t>CONTESA 1000X700 BLAN</t>
  </si>
  <si>
    <t>A212107171</t>
  </si>
  <si>
    <t>CONTESA 1000X700 PERG</t>
  </si>
  <si>
    <t>A212107211</t>
  </si>
  <si>
    <t>CONTESA 1000X700 BLWE</t>
  </si>
  <si>
    <t>A232770171</t>
  </si>
  <si>
    <t>HAITI 1700X800 ASAS/CRO PERG</t>
  </si>
  <si>
    <t>A232770911</t>
  </si>
  <si>
    <t>HAITI 1700X800 ASAS/CRO EDWS</t>
  </si>
  <si>
    <t>A232770921</t>
  </si>
  <si>
    <t>HAITI 1700X800 ASAS/CRO GRAP</t>
  </si>
  <si>
    <t>A232770931</t>
  </si>
  <si>
    <t>HAITI 1700X800 ASAS/CRO JAZM</t>
  </si>
  <si>
    <t>A2327G000R</t>
  </si>
  <si>
    <t>HAITI 170 (F,OA,E-R) BLAN</t>
  </si>
  <si>
    <t>A233070001</t>
  </si>
  <si>
    <t>HAITI 1600X800 ASAS/CROMA BLAN</t>
  </si>
  <si>
    <t>A23307000R</t>
  </si>
  <si>
    <t>HAITI 160 E-R ASAS/CRO BLAN</t>
  </si>
  <si>
    <t>A233070171</t>
  </si>
  <si>
    <t>HAITI 1600X800 ASAS/CROMA PERG</t>
  </si>
  <si>
    <t>A233070921</t>
  </si>
  <si>
    <t>HAITI 1600X800 ASAS/CROMA GRAP</t>
  </si>
  <si>
    <t>A233070931</t>
  </si>
  <si>
    <t>HAITI 1600X800 ASAS/CROMA JAZM</t>
  </si>
  <si>
    <t>A2330G000R</t>
  </si>
  <si>
    <t>HAITI 160 (F,OA,E-R BLAN</t>
  </si>
  <si>
    <t>A233170001</t>
  </si>
  <si>
    <t>HAITI 1400X750 ASAS/CROMA BLAN</t>
  </si>
  <si>
    <t>A233170171</t>
  </si>
  <si>
    <t>HAITI 1400X750 ASAS/CROMA PERG</t>
  </si>
  <si>
    <t>A233170911</t>
  </si>
  <si>
    <t>HAITI 1400X750 ASAS/CROMA EDWS</t>
  </si>
  <si>
    <t>A233170921</t>
  </si>
  <si>
    <t>HAITI 1400X750 ASAS/CROMA GRAP</t>
  </si>
  <si>
    <t>A233170931</t>
  </si>
  <si>
    <t>HAITI 1400X750 ASAS/CROMA JAZM</t>
  </si>
  <si>
    <t>Артикулы для сравнения</t>
  </si>
  <si>
    <t>Описание</t>
  </si>
  <si>
    <t>Модель</t>
  </si>
  <si>
    <t>TAMPA</t>
  </si>
  <si>
    <t>ванна</t>
  </si>
  <si>
    <t>CONTINENTAL</t>
  </si>
  <si>
    <t>белый</t>
  </si>
  <si>
    <t>серый</t>
  </si>
  <si>
    <t>чёрный</t>
  </si>
  <si>
    <t>ножки для ванны</t>
  </si>
  <si>
    <t>ванна чугунная эмалированная с подголовниками, хромированными ручками и ножками</t>
  </si>
  <si>
    <t>HAITI</t>
  </si>
  <si>
    <t>ванна чугунная эмалированная без противоскользящего покрытия</t>
  </si>
  <si>
    <t>лазурный</t>
  </si>
  <si>
    <t>CONTESA</t>
  </si>
  <si>
    <t>ванна стальная эмалированная</t>
  </si>
  <si>
    <t>бежевый</t>
  </si>
  <si>
    <t>коричневый</t>
  </si>
  <si>
    <t>жёлтый</t>
  </si>
  <si>
    <t>blan</t>
  </si>
  <si>
    <t>perg</t>
  </si>
  <si>
    <t>blwe</t>
  </si>
  <si>
    <t>edws</t>
  </si>
  <si>
    <t>grap</t>
  </si>
  <si>
    <t>jazm</t>
  </si>
  <si>
    <t>vson</t>
  </si>
  <si>
    <t>azcr</t>
  </si>
  <si>
    <t>grei</t>
  </si>
  <si>
    <t>nero</t>
  </si>
  <si>
    <t>shag</t>
  </si>
  <si>
    <t>crud</t>
  </si>
  <si>
    <t>zapa</t>
  </si>
  <si>
    <t>цвет</t>
  </si>
  <si>
    <t>Color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</si>
</sst>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B15" totalsRowShown="0">
  <autoFilter ref="A1:B15"/>
  <tableColumns count="2">
    <tableColumn id="1" name="Color"/>
    <tableColumn id="2" name="цвет"/>
  </tableColumns>
  <tableStyleInfo name="TableStyleMedium1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7"/>
  <sheetViews>
    <sheetView tabSelected="1" zoomScale="85" zoomScaleNormal="85" workbookViewId="0">
      <selection activeCell="I3" sqref="I3"/>
    </sheetView>
  </sheetViews>
  <sheetFormatPr defaultRowHeight="15" x14ac:dyDescent="0.25"/>
  <cols>
    <col min="1" max="1" width="4.5703125" customWidth="1"/>
    <col min="2" max="2" width="16.85546875" hidden="1" customWidth="1"/>
    <col min="3" max="3" width="19.42578125" customWidth="1"/>
    <col min="4" max="4" width="38.28515625" customWidth="1"/>
    <col min="5" max="5" width="36.85546875" customWidth="1"/>
    <col min="6" max="6" width="19" style="2" customWidth="1"/>
    <col min="7" max="7" width="57.7109375" customWidth="1"/>
  </cols>
  <sheetData>
    <row r="2" spans="2:9" ht="32.25" customHeight="1" x14ac:dyDescent="0.25">
      <c r="B2" s="1" t="s">
        <v>52</v>
      </c>
      <c r="C2" t="s">
        <v>1</v>
      </c>
      <c r="D2" t="s">
        <v>53</v>
      </c>
      <c r="E2" t="s">
        <v>0</v>
      </c>
      <c r="F2" s="2" t="s">
        <v>54</v>
      </c>
    </row>
    <row r="3" spans="2:9" x14ac:dyDescent="0.25">
      <c r="C3" t="s">
        <v>2</v>
      </c>
      <c r="D3" t="s">
        <v>3</v>
      </c>
      <c r="E3" t="s">
        <v>61</v>
      </c>
      <c r="F3" s="2" t="s">
        <v>55</v>
      </c>
      <c r="H3" s="3" t="e">
        <f t="array" ref="H3">INDEX(Таблица1[],MATCH(D3,LEFT(Таблица1[],LEN(D3)),1))</f>
        <v>#N/A</v>
      </c>
      <c r="I3" t="e">
        <f>LOOKUP(9^9,SEARCH(Цвета!$A$2:$A$14,Номенклатура!D3),Цвета!$B$2:$B$14)</f>
        <v>#N/A</v>
      </c>
    </row>
    <row r="4" spans="2:9" x14ac:dyDescent="0.25">
      <c r="C4" t="s">
        <v>4</v>
      </c>
      <c r="D4" t="s">
        <v>5</v>
      </c>
      <c r="E4" t="s">
        <v>61</v>
      </c>
      <c r="F4" s="2" t="s">
        <v>55</v>
      </c>
      <c r="H4" s="3" t="e">
        <f t="array" ref="H4">INDEX(Таблица1[],MATCH(D4,LEFT(Таблица1[],LEN(D4)),1))</f>
        <v>#N/A</v>
      </c>
      <c r="I4" t="e">
        <f>LOOKUP(9^9,SEARCH(Цвета!$A$2:$A$14,Номенклатура!D4),Цвета!$B$2:$B$14)</f>
        <v>#N/A</v>
      </c>
    </row>
    <row r="5" spans="2:9" x14ac:dyDescent="0.25">
      <c r="C5" t="s">
        <v>6</v>
      </c>
      <c r="D5" t="s">
        <v>7</v>
      </c>
      <c r="E5" t="s">
        <v>56</v>
      </c>
      <c r="F5" s="2" t="s">
        <v>57</v>
      </c>
      <c r="G5" t="s">
        <v>64</v>
      </c>
      <c r="H5" s="3" t="e">
        <f>VLOOKUP(D5&amp;"*",Таблица1[],2,0)</f>
        <v>#N/A</v>
      </c>
      <c r="I5" t="str">
        <f>LOOKUP(9^9,SEARCH(Цвета!$A$2:$A$14,Номенклатура!D5),Цвета!$B$2:$B$14)</f>
        <v>белый</v>
      </c>
    </row>
    <row r="6" spans="2:9" x14ac:dyDescent="0.25">
      <c r="C6" t="s">
        <v>8</v>
      </c>
      <c r="D6" t="s">
        <v>9</v>
      </c>
      <c r="E6" t="s">
        <v>56</v>
      </c>
      <c r="F6" s="2" t="s">
        <v>57</v>
      </c>
      <c r="G6" t="s">
        <v>64</v>
      </c>
      <c r="H6" s="3" t="e">
        <f>VLOOKUP(D6&amp;"*",Таблица1[],2,0)</f>
        <v>#N/A</v>
      </c>
      <c r="I6" t="str">
        <f>LOOKUP(9^9,SEARCH(Цвета!$A$2:$A$14,Номенклатура!D6),Цвета!$B$2:$B$14)</f>
        <v>белый</v>
      </c>
    </row>
    <row r="7" spans="2:9" x14ac:dyDescent="0.25">
      <c r="C7" t="s">
        <v>10</v>
      </c>
      <c r="D7" t="s">
        <v>11</v>
      </c>
      <c r="E7" t="s">
        <v>56</v>
      </c>
      <c r="F7" s="2" t="s">
        <v>66</v>
      </c>
      <c r="G7" t="s">
        <v>67</v>
      </c>
      <c r="H7" s="3" t="e">
        <f ca="1">FuzzyVLOOKUP(D7,Таблица1[],0,50,4)</f>
        <v>#NAME?</v>
      </c>
      <c r="I7" t="str">
        <f>LOOKUP(9^9,SEARCH(Цвета!$A$2:$A$14,Номенклатура!D7),Цвета!$B$2:$B$14)</f>
        <v>белый</v>
      </c>
    </row>
    <row r="8" spans="2:9" x14ac:dyDescent="0.25">
      <c r="C8" t="s">
        <v>12</v>
      </c>
      <c r="D8" t="s">
        <v>13</v>
      </c>
      <c r="E8" t="s">
        <v>56</v>
      </c>
      <c r="F8" s="2" t="s">
        <v>66</v>
      </c>
      <c r="G8" t="s">
        <v>67</v>
      </c>
      <c r="H8" t="s">
        <v>68</v>
      </c>
      <c r="I8" t="str">
        <f>LOOKUP(9^9,SEARCH(Цвета!$A$2:$A$14,Номенклатура!D8),Цвета!$B$2:$B$14)</f>
        <v>бежевый</v>
      </c>
    </row>
    <row r="9" spans="2:9" x14ac:dyDescent="0.25">
      <c r="C9" t="s">
        <v>14</v>
      </c>
      <c r="D9" t="s">
        <v>15</v>
      </c>
      <c r="E9" t="s">
        <v>56</v>
      </c>
      <c r="F9" s="2" t="s">
        <v>66</v>
      </c>
      <c r="G9" t="s">
        <v>67</v>
      </c>
      <c r="H9" t="s">
        <v>58</v>
      </c>
      <c r="I9" t="str">
        <f>LOOKUP(9^9,SEARCH(Цвета!$A$2:$A$14,Номенклатура!D9),Цвета!$B$2:$B$14)</f>
        <v>белый</v>
      </c>
    </row>
    <row r="10" spans="2:9" x14ac:dyDescent="0.25">
      <c r="C10" t="s">
        <v>16</v>
      </c>
      <c r="D10" t="s">
        <v>17</v>
      </c>
      <c r="E10" t="s">
        <v>56</v>
      </c>
      <c r="F10" s="2" t="s">
        <v>66</v>
      </c>
      <c r="G10" t="s">
        <v>67</v>
      </c>
      <c r="H10" t="s">
        <v>68</v>
      </c>
      <c r="I10" t="str">
        <f>LOOKUP(9^9,SEARCH(Цвета!$A$2:$A$14,Номенклатура!D10),Цвета!$B$2:$B$14)</f>
        <v>бежевый</v>
      </c>
    </row>
    <row r="11" spans="2:9" x14ac:dyDescent="0.25">
      <c r="C11" t="s">
        <v>18</v>
      </c>
      <c r="D11" t="s">
        <v>19</v>
      </c>
      <c r="E11" t="s">
        <v>56</v>
      </c>
      <c r="F11" s="2" t="s">
        <v>66</v>
      </c>
      <c r="G11" t="s">
        <v>67</v>
      </c>
      <c r="H11" t="s">
        <v>58</v>
      </c>
      <c r="I11" t="str">
        <f>LOOKUP(9^9,SEARCH(Цвета!$A$2:$A$14,Номенклатура!D11),Цвета!$B$2:$B$14)</f>
        <v>белый</v>
      </c>
    </row>
    <row r="12" spans="2:9" x14ac:dyDescent="0.25">
      <c r="C12" t="s">
        <v>20</v>
      </c>
      <c r="D12" t="s">
        <v>21</v>
      </c>
      <c r="E12" t="s">
        <v>56</v>
      </c>
      <c r="F12" s="2" t="s">
        <v>63</v>
      </c>
      <c r="G12" t="s">
        <v>62</v>
      </c>
      <c r="H12" t="s">
        <v>68</v>
      </c>
      <c r="I12" t="str">
        <f>LOOKUP(9^9,SEARCH(Цвета!$A$2:$A$14,Номенклатура!D12),Цвета!$B$2:$B$14)</f>
        <v>бежевый</v>
      </c>
    </row>
    <row r="13" spans="2:9" x14ac:dyDescent="0.25">
      <c r="C13" t="s">
        <v>22</v>
      </c>
      <c r="D13" t="s">
        <v>23</v>
      </c>
      <c r="E13" t="s">
        <v>56</v>
      </c>
      <c r="F13" s="2" t="s">
        <v>63</v>
      </c>
      <c r="G13" t="s">
        <v>62</v>
      </c>
      <c r="H13" t="s">
        <v>58</v>
      </c>
      <c r="I13" t="str">
        <f>LOOKUP(9^9,SEARCH(Цвета!$A$2:$A$14,Номенклатура!D13),Цвета!$B$2:$B$14)</f>
        <v>белый</v>
      </c>
    </row>
    <row r="14" spans="2:9" x14ac:dyDescent="0.25">
      <c r="C14" t="s">
        <v>24</v>
      </c>
      <c r="D14" t="s">
        <v>25</v>
      </c>
      <c r="E14" t="s">
        <v>56</v>
      </c>
      <c r="F14" s="2" t="s">
        <v>63</v>
      </c>
      <c r="G14" t="s">
        <v>62</v>
      </c>
      <c r="H14" t="s">
        <v>60</v>
      </c>
      <c r="I14" t="str">
        <f>LOOKUP(9^9,SEARCH(Цвета!$A$2:$A$14,Номенклатура!D14),Цвета!$B$2:$B$14)</f>
        <v>чёрный</v>
      </c>
    </row>
    <row r="15" spans="2:9" x14ac:dyDescent="0.25">
      <c r="C15" t="s">
        <v>26</v>
      </c>
      <c r="D15" t="s">
        <v>27</v>
      </c>
      <c r="E15" t="s">
        <v>56</v>
      </c>
      <c r="F15" s="2" t="s">
        <v>63</v>
      </c>
      <c r="G15" t="s">
        <v>62</v>
      </c>
      <c r="H15" t="s">
        <v>70</v>
      </c>
      <c r="I15" t="str">
        <f>LOOKUP(9^9,SEARCH(Цвета!$A$2:$A$14,Номенклатура!D15),Цвета!$B$2:$B$14)</f>
        <v>жёлтый</v>
      </c>
    </row>
    <row r="16" spans="2:9" x14ac:dyDescent="0.25">
      <c r="C16" t="s">
        <v>28</v>
      </c>
      <c r="D16" t="s">
        <v>29</v>
      </c>
      <c r="E16" t="s">
        <v>56</v>
      </c>
      <c r="F16" s="2" t="s">
        <v>63</v>
      </c>
      <c r="G16" t="s">
        <v>62</v>
      </c>
      <c r="H16" t="s">
        <v>58</v>
      </c>
      <c r="I16" t="str">
        <f>LOOKUP(9^9,SEARCH(Цвета!$A$2:$A$14,Номенклатура!D16),Цвета!$B$2:$B$14)</f>
        <v>белый</v>
      </c>
    </row>
    <row r="17" spans="3:9" x14ac:dyDescent="0.25">
      <c r="C17" t="s">
        <v>30</v>
      </c>
      <c r="D17" t="s">
        <v>31</v>
      </c>
      <c r="E17" t="s">
        <v>56</v>
      </c>
      <c r="F17" s="2" t="s">
        <v>63</v>
      </c>
      <c r="G17" t="s">
        <v>62</v>
      </c>
      <c r="H17" t="s">
        <v>58</v>
      </c>
      <c r="I17" t="str">
        <f>LOOKUP(9^9,SEARCH(Цвета!$A$2:$A$14,Номенклатура!D17),Цвета!$B$2:$B$14)</f>
        <v>белый</v>
      </c>
    </row>
    <row r="18" spans="3:9" x14ac:dyDescent="0.25">
      <c r="C18" t="s">
        <v>32</v>
      </c>
      <c r="D18" t="s">
        <v>33</v>
      </c>
      <c r="E18" t="s">
        <v>56</v>
      </c>
      <c r="F18" s="2" t="s">
        <v>63</v>
      </c>
      <c r="G18" t="s">
        <v>62</v>
      </c>
      <c r="H18" t="s">
        <v>58</v>
      </c>
      <c r="I18" t="str">
        <f>LOOKUP(9^9,SEARCH(Цвета!$A$2:$A$14,Номенклатура!D18),Цвета!$B$2:$B$14)</f>
        <v>белый</v>
      </c>
    </row>
    <row r="19" spans="3:9" x14ac:dyDescent="0.25">
      <c r="C19" t="s">
        <v>34</v>
      </c>
      <c r="D19" t="s">
        <v>35</v>
      </c>
      <c r="E19" t="s">
        <v>56</v>
      </c>
      <c r="F19" s="2" t="s">
        <v>63</v>
      </c>
      <c r="G19" t="s">
        <v>62</v>
      </c>
      <c r="H19" t="s">
        <v>68</v>
      </c>
      <c r="I19" t="str">
        <f>LOOKUP(9^9,SEARCH(Цвета!$A$2:$A$14,Номенклатура!D19),Цвета!$B$2:$B$14)</f>
        <v>бежевый</v>
      </c>
    </row>
    <row r="20" spans="3:9" x14ac:dyDescent="0.25">
      <c r="C20" t="s">
        <v>36</v>
      </c>
      <c r="D20" t="s">
        <v>37</v>
      </c>
      <c r="E20" t="s">
        <v>56</v>
      </c>
      <c r="F20" s="2" t="s">
        <v>63</v>
      </c>
      <c r="G20" t="s">
        <v>62</v>
      </c>
      <c r="H20" t="s">
        <v>60</v>
      </c>
      <c r="I20" t="str">
        <f>LOOKUP(9^9,SEARCH(Цвета!$A$2:$A$14,Номенклатура!D20),Цвета!$B$2:$B$14)</f>
        <v>чёрный</v>
      </c>
    </row>
    <row r="21" spans="3:9" x14ac:dyDescent="0.25">
      <c r="C21" t="s">
        <v>38</v>
      </c>
      <c r="D21" t="s">
        <v>39</v>
      </c>
      <c r="E21" t="s">
        <v>56</v>
      </c>
      <c r="F21" s="2" t="s">
        <v>63</v>
      </c>
      <c r="G21" t="s">
        <v>62</v>
      </c>
      <c r="H21" t="s">
        <v>70</v>
      </c>
      <c r="I21" t="str">
        <f>LOOKUP(9^9,SEARCH(Цвета!$A$2:$A$14,Номенклатура!D21),Цвета!$B$2:$B$14)</f>
        <v>жёлтый</v>
      </c>
    </row>
    <row r="22" spans="3:9" x14ac:dyDescent="0.25">
      <c r="C22" t="s">
        <v>40</v>
      </c>
      <c r="D22" t="s">
        <v>41</v>
      </c>
      <c r="E22" t="s">
        <v>56</v>
      </c>
      <c r="F22" s="2" t="s">
        <v>63</v>
      </c>
      <c r="G22" t="s">
        <v>62</v>
      </c>
      <c r="H22" t="s">
        <v>58</v>
      </c>
      <c r="I22" t="str">
        <f>LOOKUP(9^9,SEARCH(Цвета!$A$2:$A$14,Номенклатура!D22),Цвета!$B$2:$B$14)</f>
        <v>белый</v>
      </c>
    </row>
    <row r="23" spans="3:9" x14ac:dyDescent="0.25">
      <c r="C23" t="s">
        <v>42</v>
      </c>
      <c r="D23" t="s">
        <v>43</v>
      </c>
      <c r="E23" t="s">
        <v>56</v>
      </c>
      <c r="F23" s="2" t="s">
        <v>63</v>
      </c>
      <c r="G23" t="s">
        <v>62</v>
      </c>
      <c r="H23" t="s">
        <v>58</v>
      </c>
      <c r="I23" t="str">
        <f>LOOKUP(9^9,SEARCH(Цвета!$A$2:$A$14,Номенклатура!D23),Цвета!$B$2:$B$14)</f>
        <v>белый</v>
      </c>
    </row>
    <row r="24" spans="3:9" x14ac:dyDescent="0.25">
      <c r="C24" t="s">
        <v>44</v>
      </c>
      <c r="D24" t="s">
        <v>45</v>
      </c>
      <c r="E24" t="s">
        <v>56</v>
      </c>
      <c r="F24" s="2" t="s">
        <v>63</v>
      </c>
      <c r="G24" t="s">
        <v>62</v>
      </c>
      <c r="H24" t="s">
        <v>68</v>
      </c>
      <c r="I24" t="str">
        <f>LOOKUP(9^9,SEARCH(Цвета!$A$2:$A$14,Номенклатура!D24),Цвета!$B$2:$B$14)</f>
        <v>бежевый</v>
      </c>
    </row>
    <row r="25" spans="3:9" x14ac:dyDescent="0.25">
      <c r="C25" t="s">
        <v>46</v>
      </c>
      <c r="D25" t="s">
        <v>47</v>
      </c>
      <c r="E25" t="s">
        <v>56</v>
      </c>
      <c r="F25" s="2" t="s">
        <v>63</v>
      </c>
      <c r="G25" t="s">
        <v>62</v>
      </c>
      <c r="H25" t="s">
        <v>58</v>
      </c>
      <c r="I25" t="str">
        <f>LOOKUP(9^9,SEARCH(Цвета!$A$2:$A$14,Номенклатура!D25),Цвета!$B$2:$B$14)</f>
        <v>белый</v>
      </c>
    </row>
    <row r="26" spans="3:9" x14ac:dyDescent="0.25">
      <c r="C26" t="s">
        <v>48</v>
      </c>
      <c r="D26" t="s">
        <v>49</v>
      </c>
      <c r="E26" t="s">
        <v>56</v>
      </c>
      <c r="F26" s="2" t="s">
        <v>63</v>
      </c>
      <c r="G26" t="s">
        <v>62</v>
      </c>
      <c r="H26" t="s">
        <v>60</v>
      </c>
      <c r="I26" t="str">
        <f>LOOKUP(9^9,SEARCH(Цвета!$A$2:$A$14,Номенклатура!D26),Цвета!$B$2:$B$14)</f>
        <v>чёрный</v>
      </c>
    </row>
    <row r="27" spans="3:9" x14ac:dyDescent="0.25">
      <c r="C27" t="s">
        <v>50</v>
      </c>
      <c r="D27" t="s">
        <v>51</v>
      </c>
      <c r="E27" t="s">
        <v>56</v>
      </c>
      <c r="F27" s="2" t="s">
        <v>63</v>
      </c>
      <c r="G27" t="s">
        <v>62</v>
      </c>
      <c r="H27" t="s">
        <v>70</v>
      </c>
      <c r="I27" t="str">
        <f>LOOKUP(9^9,SEARCH(Цвета!$A$2:$A$14,Номенклатура!D27),Цвета!$B$2:$B$14)</f>
        <v>жёлтый</v>
      </c>
    </row>
  </sheetData>
  <autoFilter ref="C2:C28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B15" sqref="B15"/>
    </sheetView>
  </sheetViews>
  <sheetFormatPr defaultRowHeight="15" x14ac:dyDescent="0.25"/>
  <cols>
    <col min="1" max="1" width="11.85546875" customWidth="1"/>
    <col min="2" max="2" width="19.28515625" customWidth="1"/>
  </cols>
  <sheetData>
    <row r="1" spans="1:2" x14ac:dyDescent="0.25">
      <c r="A1" t="s">
        <v>85</v>
      </c>
      <c r="B1" t="s">
        <v>84</v>
      </c>
    </row>
    <row r="2" spans="1:2" x14ac:dyDescent="0.25">
      <c r="A2" t="s">
        <v>71</v>
      </c>
      <c r="B2" t="s">
        <v>58</v>
      </c>
    </row>
    <row r="3" spans="1:2" x14ac:dyDescent="0.25">
      <c r="A3" t="s">
        <v>72</v>
      </c>
      <c r="B3" t="s">
        <v>68</v>
      </c>
    </row>
    <row r="4" spans="1:2" x14ac:dyDescent="0.25">
      <c r="A4" t="s">
        <v>73</v>
      </c>
      <c r="B4" t="s">
        <v>58</v>
      </c>
    </row>
    <row r="5" spans="1:2" x14ac:dyDescent="0.25">
      <c r="A5" t="s">
        <v>74</v>
      </c>
      <c r="B5" t="s">
        <v>58</v>
      </c>
    </row>
    <row r="6" spans="1:2" x14ac:dyDescent="0.25">
      <c r="A6" t="s">
        <v>75</v>
      </c>
      <c r="B6" t="s">
        <v>60</v>
      </c>
    </row>
    <row r="7" spans="1:2" x14ac:dyDescent="0.25">
      <c r="A7" t="s">
        <v>76</v>
      </c>
      <c r="B7" t="s">
        <v>70</v>
      </c>
    </row>
    <row r="8" spans="1:2" x14ac:dyDescent="0.25">
      <c r="A8" t="s">
        <v>77</v>
      </c>
      <c r="B8" t="s">
        <v>68</v>
      </c>
    </row>
    <row r="9" spans="1:2" x14ac:dyDescent="0.25">
      <c r="A9" t="s">
        <v>78</v>
      </c>
      <c r="B9" t="s">
        <v>65</v>
      </c>
    </row>
    <row r="10" spans="1:2" x14ac:dyDescent="0.25">
      <c r="A10" t="s">
        <v>79</v>
      </c>
      <c r="B10" t="s">
        <v>59</v>
      </c>
    </row>
    <row r="11" spans="1:2" x14ac:dyDescent="0.25">
      <c r="A11" t="s">
        <v>80</v>
      </c>
      <c r="B11" t="s">
        <v>60</v>
      </c>
    </row>
    <row r="12" spans="1:2" x14ac:dyDescent="0.25">
      <c r="A12" t="s">
        <v>81</v>
      </c>
      <c r="B12" t="s">
        <v>69</v>
      </c>
    </row>
    <row r="13" spans="1:2" x14ac:dyDescent="0.25">
      <c r="A13" t="s">
        <v>82</v>
      </c>
      <c r="B13" t="s">
        <v>69</v>
      </c>
    </row>
    <row r="14" spans="1:2" x14ac:dyDescent="0.25">
      <c r="A14" t="s">
        <v>83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Номенклатура</vt:lpstr>
      <vt:lpstr>Цвета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2017-01-09T20:44:12Z</dcterms:modified>
</cp:coreProperties>
</file>