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825" activeTab="0"/>
  </bookViews>
  <sheets>
    <sheet name="Пятих" sheetId="1" r:id="rId1"/>
  </sheets>
  <definedNames>
    <definedName name="_xlnm.Print_Area" localSheetId="0">'Пятих'!$A$1:$I$42</definedName>
  </definedNames>
  <calcPr fullCalcOnLoad="1"/>
</workbook>
</file>

<file path=xl/sharedStrings.xml><?xml version="1.0" encoding="utf-8"?>
<sst xmlns="http://schemas.openxmlformats.org/spreadsheetml/2006/main" count="60" uniqueCount="54">
  <si>
    <t>изменения, дата</t>
  </si>
  <si>
    <t>км</t>
  </si>
  <si>
    <t>п.12</t>
  </si>
  <si>
    <t>п.11</t>
  </si>
  <si>
    <t>Киев-Пасс</t>
  </si>
  <si>
    <t>Киев-Моск.</t>
  </si>
  <si>
    <t>Петр Кривонос</t>
  </si>
  <si>
    <t>Подгорцы</t>
  </si>
  <si>
    <t>Новые Безрад.</t>
  </si>
  <si>
    <t>Триполье-Дн.</t>
  </si>
  <si>
    <t>Озерный</t>
  </si>
  <si>
    <t>Расава</t>
  </si>
  <si>
    <t>Кагарлык</t>
  </si>
  <si>
    <t>Галино</t>
  </si>
  <si>
    <t>Мироновка</t>
  </si>
  <si>
    <t>Таганча</t>
  </si>
  <si>
    <t>Сотники</t>
  </si>
  <si>
    <t>Корсунь</t>
  </si>
  <si>
    <t>Городыще</t>
  </si>
  <si>
    <t>Хлыстуновка</t>
  </si>
  <si>
    <t>Цветково</t>
  </si>
  <si>
    <t>Владимировка</t>
  </si>
  <si>
    <t>Перегоновка</t>
  </si>
  <si>
    <t>Шевченко</t>
  </si>
  <si>
    <t>22:16-19</t>
  </si>
  <si>
    <t>6:21-28</t>
  </si>
  <si>
    <t>Райгород</t>
  </si>
  <si>
    <t>Каменка</t>
  </si>
  <si>
    <t>Косары</t>
  </si>
  <si>
    <t>Фундуклеевка</t>
  </si>
  <si>
    <t>Цыбулево</t>
  </si>
  <si>
    <t>Чернолесская</t>
  </si>
  <si>
    <t>Пост Западный</t>
  </si>
  <si>
    <t>Знаменка Сорт.</t>
  </si>
  <si>
    <t>Знаменка Пасс</t>
  </si>
  <si>
    <t>23:29-32</t>
  </si>
  <si>
    <t>5:10-12</t>
  </si>
  <si>
    <t>Пост 309 км</t>
  </si>
  <si>
    <t>Пантаевка</t>
  </si>
  <si>
    <t>Користовка</t>
  </si>
  <si>
    <t>Александрия</t>
  </si>
  <si>
    <t>Королевка</t>
  </si>
  <si>
    <t>Счастливая</t>
  </si>
  <si>
    <t xml:space="preserve">Зеленая </t>
  </si>
  <si>
    <t>Яковлевка</t>
  </si>
  <si>
    <t xml:space="preserve">Пятихатки </t>
  </si>
  <si>
    <t>0:53-1:13</t>
  </si>
  <si>
    <t>3:27-49</t>
  </si>
  <si>
    <t>Vср</t>
  </si>
  <si>
    <t>_Boroda_</t>
  </si>
  <si>
    <t>bmv98rus</t>
  </si>
  <si>
    <t>7:52-8:10</t>
  </si>
  <si>
    <t>8:28-42</t>
  </si>
  <si>
    <t>bmv98rus '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</si>
</sst>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[$-FC19]d\ mmmm\ yyyy\ &quot;г.&quot;"/>
    <numFmt numFmtId="178" formatCode="dd/mm/yy;@"/>
    <numFmt numFmtId="179" formatCode="mmm/yyyy"/>
    <numFmt numFmtId="180" formatCode="0.0"/>
    <numFmt numFmtId="181" formatCode="[h]:mm:ss;@"/>
    <numFmt numFmtId="182" formatCode="[h]:mm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Courier New"/>
      <family val="3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0" fillId="46" borderId="7" applyNumberFormat="0" applyFont="0" applyAlignment="0" applyProtection="0"/>
    <xf numFmtId="0" fontId="51" fillId="41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3" fillId="13" borderId="10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52" borderId="16" applyNumberFormat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178" fontId="22" fillId="0" borderId="24" xfId="0" applyNumberFormat="1" applyFont="1" applyBorder="1" applyAlignment="1">
      <alignment horizontal="center"/>
    </xf>
    <xf numFmtId="178" fontId="22" fillId="0" borderId="24" xfId="0" applyNumberFormat="1" applyFont="1" applyFill="1" applyBorder="1" applyAlignment="1">
      <alignment horizontal="center"/>
    </xf>
    <xf numFmtId="14" fontId="23" fillId="0" borderId="25" xfId="0" applyNumberFormat="1" applyFont="1" applyBorder="1" applyAlignment="1">
      <alignment horizontal="center" vertical="center"/>
    </xf>
    <xf numFmtId="0" fontId="24" fillId="22" borderId="26" xfId="0" applyFont="1" applyFill="1" applyBorder="1" applyAlignment="1">
      <alignment horizontal="center" vertical="center"/>
    </xf>
    <xf numFmtId="20" fontId="25" fillId="0" borderId="19" xfId="0" applyNumberFormat="1" applyFont="1" applyFill="1" applyBorder="1" applyAlignment="1">
      <alignment horizontal="center" vertical="center"/>
    </xf>
    <xf numFmtId="20" fontId="25" fillId="0" borderId="21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/>
    </xf>
    <xf numFmtId="20" fontId="25" fillId="0" borderId="22" xfId="0" applyNumberFormat="1" applyFont="1" applyFill="1" applyBorder="1" applyAlignment="1">
      <alignment horizontal="center" vertical="center"/>
    </xf>
    <xf numFmtId="20" fontId="25" fillId="0" borderId="2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27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center" vertical="center"/>
    </xf>
    <xf numFmtId="20" fontId="26" fillId="0" borderId="22" xfId="0" applyNumberFormat="1" applyFont="1" applyFill="1" applyBorder="1" applyAlignment="1">
      <alignment horizontal="center" vertical="center"/>
    </xf>
    <xf numFmtId="20" fontId="26" fillId="0" borderId="24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82" fontId="26" fillId="0" borderId="22" xfId="0" applyNumberFormat="1" applyFont="1" applyFill="1" applyBorder="1" applyAlignment="1">
      <alignment horizontal="center" vertical="center"/>
    </xf>
    <xf numFmtId="20" fontId="25" fillId="0" borderId="28" xfId="0" applyNumberFormat="1" applyFont="1" applyFill="1" applyBorder="1" applyAlignment="1">
      <alignment horizontal="center" vertical="center"/>
    </xf>
    <xf numFmtId="20" fontId="25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4" fontId="23" fillId="0" borderId="30" xfId="0" applyNumberFormat="1" applyFont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30" fillId="49" borderId="26" xfId="0" applyFont="1" applyFill="1" applyBorder="1" applyAlignment="1">
      <alignment horizontal="center" vertical="center"/>
    </xf>
    <xf numFmtId="180" fontId="31" fillId="0" borderId="20" xfId="0" applyNumberFormat="1" applyFont="1" applyFill="1" applyBorder="1" applyAlignment="1">
      <alignment horizontal="center" vertical="center"/>
    </xf>
    <xf numFmtId="1" fontId="32" fillId="0" borderId="24" xfId="0" applyNumberFormat="1" applyFont="1" applyBorder="1" applyAlignment="1">
      <alignment/>
    </xf>
    <xf numFmtId="1" fontId="33" fillId="0" borderId="24" xfId="0" applyNumberFormat="1" applyFont="1" applyBorder="1" applyAlignment="1">
      <alignment/>
    </xf>
    <xf numFmtId="1" fontId="33" fillId="0" borderId="29" xfId="0" applyNumberFormat="1" applyFont="1" applyBorder="1" applyAlignment="1">
      <alignment/>
    </xf>
    <xf numFmtId="178" fontId="23" fillId="0" borderId="24" xfId="0" applyNumberFormat="1" applyFont="1" applyBorder="1" applyAlignment="1">
      <alignment horizontal="center"/>
    </xf>
    <xf numFmtId="1" fontId="25" fillId="0" borderId="33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tabSelected="1" zoomScale="85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4" sqref="L4"/>
    </sheetView>
  </sheetViews>
  <sheetFormatPr defaultColWidth="9.00390625" defaultRowHeight="12.75"/>
  <cols>
    <col min="1" max="1" width="17.875" style="27" customWidth="1"/>
    <col min="2" max="2" width="5.375" style="28" customWidth="1"/>
    <col min="3" max="3" width="13.125" style="0" customWidth="1"/>
    <col min="4" max="6" width="14.00390625" style="0" customWidth="1"/>
    <col min="7" max="9" width="14.625" style="0" customWidth="1"/>
    <col min="10" max="10" width="9.875" style="0" customWidth="1"/>
    <col min="12" max="14" width="17.00390625" style="0" bestFit="1" customWidth="1"/>
  </cols>
  <sheetData>
    <row r="1" spans="1:9" s="4" customFormat="1" ht="14.2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4.25" customHeight="1">
      <c r="A2" s="5" t="s">
        <v>0</v>
      </c>
      <c r="B2" s="6"/>
      <c r="C2" s="7">
        <v>42715</v>
      </c>
      <c r="D2" s="42" t="s">
        <v>49</v>
      </c>
      <c r="E2" s="42" t="s">
        <v>50</v>
      </c>
      <c r="F2" s="42" t="s">
        <v>53</v>
      </c>
      <c r="G2" s="8">
        <v>42715</v>
      </c>
      <c r="H2" s="42" t="s">
        <v>49</v>
      </c>
      <c r="I2" s="42" t="s">
        <v>50</v>
      </c>
      <c r="J2" s="42" t="s">
        <v>53</v>
      </c>
    </row>
    <row r="3" spans="1:9" ht="16.5" customHeight="1" thickBot="1">
      <c r="A3" s="32"/>
      <c r="B3" s="9" t="s">
        <v>1</v>
      </c>
      <c r="C3" s="10" t="s">
        <v>2</v>
      </c>
      <c r="D3" s="37" t="s">
        <v>48</v>
      </c>
      <c r="E3" s="37" t="s">
        <v>48</v>
      </c>
      <c r="F3" s="37"/>
      <c r="G3" s="10" t="s">
        <v>3</v>
      </c>
      <c r="H3" s="37" t="s">
        <v>48</v>
      </c>
      <c r="I3" s="37" t="s">
        <v>48</v>
      </c>
    </row>
    <row r="4" spans="1:14" ht="14.25" customHeight="1">
      <c r="A4" s="33" t="s">
        <v>4</v>
      </c>
      <c r="B4" s="34">
        <v>-5</v>
      </c>
      <c r="C4" s="11">
        <v>0.8229166666666666</v>
      </c>
      <c r="D4" s="38"/>
      <c r="E4" s="38"/>
      <c r="F4" s="38"/>
      <c r="G4" s="12">
        <v>0.40277777777777773</v>
      </c>
      <c r="H4" s="40">
        <f>($B5-$B4)/(LEFT(G4,SEARCH("-",G4&amp;"-")-1)-IF(ISNUMBER(G5),G5,(LEFT(G5,IF(ISERROR(SEARCH(":",G5,4)),SEARCH(":",G5),))&amp;MID(G5,SEARCH("-",G5)+1,9)))+(LEFT(G4,SEARCH("-",G4&amp;"-")-1)-IF(ISNUMBER(G5),G5,(LEFT(G5,IF(ISERROR(SEARCH(":",G5,4)),SEARCH(":",G5),))&amp;MID(G5,SEARCH("-",G5)+1,9)))&lt;0))/24</f>
        <v>37.49999999999826</v>
      </c>
      <c r="I4" s="39">
        <f>($B5-$B4)/(IF(ISERROR(FIND("-",G4)),G4,VALUE(LEFT(G4,FIND("-",G4)-1)))-IF(ISERROR(FIND("-",G5)),G5,IF(LEN(G5)&gt;8,VALUE(MID(G5,FIND("-",G5)+1,5)),VALUE(LEFT(G5,FIND(":",G5))&amp;RIGHT(G5,2))))+(IF(ISERROR(FIND("-",G5)),G5,IF(LEN(G5)&gt;8,VALUE(MID(G5,FIND("-",G5)+1,5)),VALUE(LEFT(G5,FIND(":",G5))&amp;RIGHT(G5,2))))&gt;IF(ISERROR(FIND("-",G4)),G4,VALUE(LEFT(G4,FIND("-",G4)-1)))))/24</f>
        <v>37.500000000000135</v>
      </c>
      <c r="J4" s="39">
        <f>($B5-$B4)/(IF(ISNUMBER(G4),G4,VALUE(LEFT(G4,FIND("-",G4)-1)))-IF(ISNUMBER(G5),G5,IF(LEN(G5)&gt;8,VALUE(MID(G5,FIND("-",G5)+1,5)),VALUE(LEFT(G5,FIND(":",G5))&amp;RIGHT(G5,2))))+(IF(ISNUMBER(G5),G5,IF(LEN(G5)&gt;8,VALUE(MID(G5,FIND("-",G5)+1,5)),VALUE(LEFT(G5,FIND(":",G5))&amp;RIGHT(G5,2))))&gt;IF(ISNUMBER(G4),G4,VALUE(LEFT(G4,FIND("-",G4)-1)))))/24</f>
        <v>37.500000000000135</v>
      </c>
      <c r="L4" s="46">
        <f>H4</f>
        <v>37.49999999999826</v>
      </c>
      <c r="M4" s="46">
        <f>I4</f>
        <v>37.500000000000135</v>
      </c>
      <c r="N4" s="46">
        <f>J4</f>
        <v>37.500000000000135</v>
      </c>
    </row>
    <row r="5" spans="1:10" s="17" customFormat="1" ht="14.25" customHeight="1">
      <c r="A5" s="13" t="s">
        <v>5</v>
      </c>
      <c r="B5" s="14">
        <v>0</v>
      </c>
      <c r="C5" s="15">
        <v>0.8298611111111112</v>
      </c>
      <c r="D5" s="40">
        <f>($B$5-$B$4)/(LEFT(C5,SEARCH("-",C5&amp;"-")-1)-IF(ISNUMBER(C4),C4,(LEFT(C4,IF(ISERROR(SEARCH(":",C4,4)),SEARCH(":",C4),))&amp;MID(C4,SEARCH("-",C4)+1,9)))+(LEFT(C5,SEARCH("-",C5&amp;"-")-1)-IF(ISNUMBER(C4),C4,(LEFT(C4,IF(ISERROR(SEARCH(":",C4,4)),SEARCH(":",C4),))&amp;MID(C4,SEARCH("-",C4)+1,9)))&lt;0))/24</f>
        <v>30.00000000000011</v>
      </c>
      <c r="E5" s="39">
        <f>($B5-$B4)/(IF(ISERROR(FIND("-",C5)),C5,VALUE(LEFT(C5,FIND("-",C5)-1)))-IF(ISERROR(FIND("-",C4)),C4,IF(LEN(C4)&gt;8,VALUE(MID(C4,FIND("-",C4)+1,5)),VALUE(LEFT(C4,FIND(":",C4))&amp;RIGHT(C4,2))))+(IF(ISERROR(FIND("-",C4)),C4,IF(LEN(C4)&gt;8,VALUE(MID(C4,FIND("-",C4)+1,5)),VALUE(LEFT(C4,FIND(":",C4))&amp;RIGHT(C4,2))))&gt;IF(ISERROR(FIND("-",C5)),C5,VALUE(LEFT(C5,FIND("-",C5)-1)))))/24</f>
        <v>29.999999999999627</v>
      </c>
      <c r="F5" s="39">
        <f>($B5-$B4)/(IF(ISNUMBER(C5),C5,VALUE(LEFT(C5,FIND("-",C5)-1)))-IF(ISNUMBER(C4),C4,IF(LEN(C4)&gt;8,VALUE(MID(C4,FIND("-",C4)+1,5)),VALUE(LEFT(C4,FIND(":",C4))&amp;RIGHT(C4,2))))+(IF(ISNUMBER(C4),C4,IF(LEN(C4)&gt;8,VALUE(MID(C4,FIND("-",C4)+1,5)),VALUE(LEFT(C4,FIND(":",C4))&amp;RIGHT(C4,2))))&gt;IF(ISNUMBER(C5),C5,VALUE(LEFT(C5,FIND("-",C5)-1)))))/24</f>
        <v>29.999999999999627</v>
      </c>
      <c r="G5" s="16">
        <v>0.3972222222222222</v>
      </c>
      <c r="H5" s="40">
        <f>($B6-$B5)/(LEFT(G5,SEARCH("-",G5&amp;"-")-1)-IF(ISNUMBER(G6),G6,(LEFT(G6,IF(ISERROR(SEARCH(":",G6,4)),SEARCH(":",G6),))&amp;MID(G6,SEARCH("-",G6)+1,9)))+(LEFT(G5,SEARCH("-",G5&amp;"-")-1)-IF(ISNUMBER(G6),G6,(LEFT(G6,IF(ISERROR(SEARCH(":",G6,4)),SEARCH(":",G6),))&amp;MID(G6,SEARCH("-",G6)+1,9)))&lt;0))/24</f>
        <v>60.000000000002956</v>
      </c>
      <c r="I5" s="39">
        <f>($B6-$B5)/(IF(ISERROR(FIND("-",G5)),G5,VALUE(LEFT(G5,FIND("-",G5)-1)))-IF(ISERROR(FIND("-",G6)),G6,IF(LEN(G6)&gt;8,VALUE(MID(G6,FIND("-",G6)+1,5)),VALUE(LEFT(G6,FIND(":",G6))&amp;RIGHT(G6,2))))+(IF(ISERROR(FIND("-",G6)),G6,IF(LEN(G6)&gt;8,VALUE(MID(G6,FIND("-",G6)+1,5)),VALUE(LEFT(G6,FIND(":",G6))&amp;RIGHT(G6,2))))&gt;IF(ISERROR(FIND("-",G5)),G5,VALUE(LEFT(G5,FIND("-",G5)-1)))))/24</f>
        <v>60.00000000000022</v>
      </c>
      <c r="J5" s="39">
        <f>($B6-$B5)/(IF(ISNUMBER(G5),G5,VALUE(LEFT(G5,FIND("-",G5)-1)))-IF(ISNUMBER(G6),G6,IF(LEN(G6)&gt;8,VALUE(MID(G6,FIND("-",G6)+1,5)),VALUE(LEFT(G6,FIND(":",G6))&amp;RIGHT(G6,2))))+(IF(ISNUMBER(G6),G6,IF(LEN(G6)&gt;8,VALUE(MID(G6,FIND("-",G6)+1,5)),VALUE(LEFT(G6,FIND(":",G6))&amp;RIGHT(G6,2))))&gt;IF(ISNUMBER(G5),G5,VALUE(LEFT(G5,FIND("-",G5)-1)))))/24</f>
        <v>60.00000000000022</v>
      </c>
    </row>
    <row r="6" spans="1:13" ht="14.25" customHeight="1">
      <c r="A6" s="18" t="s">
        <v>6</v>
      </c>
      <c r="B6" s="19">
        <v>7</v>
      </c>
      <c r="C6" s="20">
        <v>0.8347222222222223</v>
      </c>
      <c r="D6" s="40">
        <f>($B6-$B5)/(LEFT(C6,SEARCH("-",C6&amp;"-")-1)-IF(ISNUMBER(C5),C5,(LEFT(C5,IF(ISERROR(SEARCH(":",C5,4)),SEARCH(":",C5),))&amp;MID(C5,SEARCH("-",C5)+1,9)))+(LEFT(C6,SEARCH("-",C6&amp;"-")-1)-IF(ISNUMBER(C5),C5,(LEFT(C5,IF(ISERROR(SEARCH(":",C5,4)),SEARCH(":",C5),))&amp;MID(C5,SEARCH("-",C5)+1,9)))&lt;0))/24</f>
        <v>60.000000000002956</v>
      </c>
      <c r="E6" s="39">
        <f aca="true" t="shared" si="0" ref="E6:E41">($B6-$B5)/(IF(ISERROR(FIND("-",C6)),C6,VALUE(LEFT(C6,FIND("-",C6)-1)))-IF(ISERROR(FIND("-",C5)),C5,IF(LEN(C5)&gt;8,VALUE(MID(C5,FIND("-",C5)+1,5)),VALUE(LEFT(C5,FIND(":",C5))&amp;RIGHT(C5,2))))+(IF(ISERROR(FIND("-",C5)),C5,IF(LEN(C5)&gt;8,VALUE(MID(C5,FIND("-",C5)+1,5)),VALUE(LEFT(C5,FIND(":",C5))&amp;RIGHT(C5,2))))&gt;IF(ISERROR(FIND("-",C6)),C6,VALUE(LEFT(C6,FIND("-",C6)-1)))))/24</f>
        <v>60.00000000000022</v>
      </c>
      <c r="F6" s="39">
        <f>($B6-$B5)/(IF(ISNUMBER(C6),C6,VALUE(LEFT(C6,FIND("-",C6)-1)))-IF(ISNUMBER(C5),C5,IF(LEN(C5)&gt;8,VALUE(MID(C5,FIND("-",C5)+1,5)),VALUE(LEFT(C5,FIND(":",C5))&amp;RIGHT(C5,2))))+(IF(ISNUMBER(C5),C5,IF(LEN(C5)&gt;8,VALUE(MID(C5,FIND("-",C5)+1,5)),VALUE(LEFT(C5,FIND(":",C5))&amp;RIGHT(C5,2))))&gt;IF(ISNUMBER(C6),C6,VALUE(LEFT(C6,FIND("-",C6)-1)))))/24</f>
        <v>60.00000000000022</v>
      </c>
      <c r="G6" s="21">
        <v>0.3923611111111111</v>
      </c>
      <c r="H6" s="40">
        <f>($B7-$B6)/(LEFT(G6,SEARCH("-",G6&amp;"-")-1)-IF(ISNUMBER(G7),G7,(LEFT(G7,IF(ISERROR(SEARCH(":",G7,4)),SEARCH(":",G7),))&amp;MID(G7,SEARCH("-",G7)+1,9)))+(LEFT(G6,SEARCH("-",G6&amp;"-")-1)-IF(ISNUMBER(G7),G7,(LEFT(G7,IF(ISERROR(SEARCH(":",G7,4)),SEARCH(":",G7),))&amp;MID(G7,SEARCH("-",G7)+1,9)))&lt;0))/24</f>
        <v>94.28571428571678</v>
      </c>
      <c r="I6" s="39">
        <f>($B7-$B6)/(IF(ISERROR(FIND("-",G6)),G6,VALUE(LEFT(G6,FIND("-",G6)-1)))-IF(ISERROR(FIND("-",G7)),G7,IF(LEN(G7)&gt;8,VALUE(MID(G7,FIND("-",G7)+1,5)),VALUE(LEFT(G7,FIND(":",G7))&amp;RIGHT(G7,2))))+(IF(ISERROR(FIND("-",G7)),G7,IF(LEN(G7)&gt;8,VALUE(MID(G7,FIND("-",G7)+1,5)),VALUE(LEFT(G7,FIND(":",G7))&amp;RIGHT(G7,2))))&gt;IF(ISERROR(FIND("-",G6)),G6,VALUE(LEFT(G6,FIND("-",G6)-1)))))/24</f>
        <v>94.28571428571462</v>
      </c>
      <c r="J6" s="39">
        <f>($B7-$B6)/(IF(ISNUMBER(G6),G6,VALUE(LEFT(G6,FIND("-",G6)-1)))-IF(ISNUMBER(G7),G7,IF(LEN(G7)&gt;8,VALUE(MID(G7,FIND("-",G7)+1,5)),VALUE(LEFT(G7,FIND(":",G7))&amp;RIGHT(G7,2))))+(IF(ISNUMBER(G7),G7,IF(LEN(G7)&gt;8,VALUE(MID(G7,FIND("-",G7)+1,5)),VALUE(LEFT(G7,FIND(":",G7))&amp;RIGHT(G7,2))))&gt;IF(ISNUMBER(G6),G6,VALUE(LEFT(G6,FIND("-",G6)-1)))))/24</f>
        <v>94.28571428571462</v>
      </c>
      <c r="L6" s="44"/>
      <c r="M6" s="45"/>
    </row>
    <row r="7" spans="1:10" ht="14.25" customHeight="1">
      <c r="A7" s="18" t="s">
        <v>7</v>
      </c>
      <c r="B7" s="19">
        <v>18</v>
      </c>
      <c r="C7" s="20">
        <v>0.8388888888888889</v>
      </c>
      <c r="D7" s="40">
        <f aca="true" t="shared" si="1" ref="D7:D41">(B7-B6)/(LEFT(C7,SEARCH("-",C7&amp;"-")-1)-IF(ISNUMBER(C6),C6,(LEFT(C6,IF(ISERROR(SEARCH(":",C6,4)),SEARCH(":",C6),))&amp;MID(C6,SEARCH("-",C6)+1,9)))+(LEFT(C7,SEARCH("-",C7&amp;"-")-1)-IF(ISNUMBER(C6),C6,(LEFT(C6,IF(ISERROR(SEARCH(":",C6,4)),SEARCH(":",C6),))&amp;MID(C6,SEARCH("-",C6)+1,9)))&lt;0))/24</f>
        <v>109.99999999999746</v>
      </c>
      <c r="E7" s="39">
        <f t="shared" si="0"/>
        <v>110.0000000000004</v>
      </c>
      <c r="F7" s="39">
        <f aca="true" t="shared" si="2" ref="F7:F41">(B7-B6)/(IF(ISNUMBER(C7),C7,VALUE(LEFT(C7,FIND("-",C7)-1)))-IF(ISNUMBER(C6),C6,IF(LEN(C6)&gt;8,VALUE(MID(C6,FIND("-",C6)+1,5)),VALUE(LEFT(C6,FIND(":",C6))&amp;RIGHT(C6,2))))+(IF(ISNUMBER(C6),C6,IF(LEN(C6)&gt;8,VALUE(MID(C6,FIND("-",C6)+1,5)),VALUE(LEFT(C6,FIND(":",C6))&amp;RIGHT(C6,2))))&gt;IF(ISNUMBER(C7),C7,VALUE(LEFT(C7,FIND("-",C7)-1)))))/24</f>
        <v>110.0000000000004</v>
      </c>
      <c r="G7" s="21">
        <v>0.3875</v>
      </c>
      <c r="H7" s="40">
        <f aca="true" t="shared" si="3" ref="H7:H41">($B8-$B7)/(LEFT(G7,SEARCH("-",G7&amp;"-")-1)-IF(ISNUMBER(G8),G8,(LEFT(G8,IF(ISERROR(SEARCH(":",G8,4)),SEARCH(":",G8),))&amp;MID(G8,SEARCH("-",G8)+1,9)))+(LEFT(G7,SEARCH("-",G7&amp;"-")-1)-IF(ISNUMBER(G8),G8,(LEFT(G8,IF(ISERROR(SEARCH(":",G8,4)),SEARCH(":",G8),))&amp;MID(G8,SEARCH("-",G8)+1,9)))&lt;0))/24</f>
        <v>94.28571428571462</v>
      </c>
      <c r="I7" s="39">
        <f aca="true" t="shared" si="4" ref="I6:I40">($B8-$B7)/(IF(ISERROR(FIND("-",G7)),G7,VALUE(LEFT(G7,FIND("-",G7)-1)))-IF(ISERROR(FIND("-",G8)),G8,IF(LEN(G8)&gt;8,VALUE(MID(G8,FIND("-",G8)+1,5)),VALUE(LEFT(G8,FIND(":",G8))&amp;RIGHT(G8,2))))+(IF(ISERROR(FIND("-",G8)),G8,IF(LEN(G8)&gt;8,VALUE(MID(G8,FIND("-",G8)+1,5)),VALUE(LEFT(G8,FIND(":",G8))&amp;RIGHT(G8,2))))&gt;IF(ISERROR(FIND("-",G7)),G7,VALUE(LEFT(G7,FIND("-",G7)-1)))))/24</f>
        <v>94.28571428571462</v>
      </c>
      <c r="J7" s="39">
        <f aca="true" t="shared" si="5" ref="J7:J40">($B8-$B7)/(IF(ISNUMBER(G7),G7,VALUE(LEFT(G7,FIND("-",G7)-1)))-IF(ISNUMBER(G8),G8,IF(LEN(G8)&gt;8,VALUE(MID(G8,FIND("-",G8)+1,5)),VALUE(LEFT(G8,FIND(":",G8))&amp;RIGHT(G8,2))))+(IF(ISNUMBER(G8),G8,IF(LEN(G8)&gt;8,VALUE(MID(G8,FIND("-",G8)+1,5)),VALUE(LEFT(G8,FIND(":",G8))&amp;RIGHT(G8,2))))&gt;IF(ISNUMBER(G7),G7,VALUE(LEFT(G7,FIND("-",G7)-1)))))/24</f>
        <v>94.28571428571462</v>
      </c>
    </row>
    <row r="8" spans="1:14" ht="14.25" customHeight="1">
      <c r="A8" s="18" t="s">
        <v>8</v>
      </c>
      <c r="B8" s="19">
        <v>29</v>
      </c>
      <c r="C8" s="20">
        <v>0.8430555555555556</v>
      </c>
      <c r="D8" s="40">
        <f t="shared" si="1"/>
        <v>109.99999999998867</v>
      </c>
      <c r="E8" s="39">
        <f t="shared" si="0"/>
        <v>110.0000000000004</v>
      </c>
      <c r="F8" s="39">
        <f t="shared" si="2"/>
        <v>110.0000000000004</v>
      </c>
      <c r="G8" s="21">
        <v>0.3826388888888889</v>
      </c>
      <c r="H8" s="40">
        <f t="shared" si="3"/>
        <v>82.49999999999947</v>
      </c>
      <c r="I8" s="39">
        <f t="shared" si="4"/>
        <v>82.5000000000003</v>
      </c>
      <c r="J8" s="39">
        <f t="shared" si="5"/>
        <v>82.5000000000003</v>
      </c>
      <c r="L8" s="46">
        <f>H8</f>
        <v>82.49999999999947</v>
      </c>
      <c r="M8" s="46">
        <f>I8</f>
        <v>82.5000000000003</v>
      </c>
      <c r="N8" s="46">
        <f>J8</f>
        <v>82.5000000000003</v>
      </c>
    </row>
    <row r="9" spans="1:10" s="17" customFormat="1" ht="14.25" customHeight="1">
      <c r="A9" s="13" t="s">
        <v>9</v>
      </c>
      <c r="B9" s="14">
        <v>40</v>
      </c>
      <c r="C9" s="15">
        <v>0.8479166666666668</v>
      </c>
      <c r="D9" s="40">
        <f t="shared" si="1"/>
        <v>94.28571428570815</v>
      </c>
      <c r="E9" s="39">
        <f t="shared" si="0"/>
        <v>94.28571428571246</v>
      </c>
      <c r="F9" s="39">
        <f t="shared" si="2"/>
        <v>94.28571428571246</v>
      </c>
      <c r="G9" s="16">
        <v>0.3770833333333334</v>
      </c>
      <c r="H9" s="40">
        <f t="shared" si="3"/>
        <v>93.33333333333864</v>
      </c>
      <c r="I9" s="39">
        <f t="shared" si="4"/>
        <v>93.33333333333285</v>
      </c>
      <c r="J9" s="39">
        <f t="shared" si="5"/>
        <v>93.33333333333285</v>
      </c>
    </row>
    <row r="10" spans="1:10" ht="14.25" customHeight="1">
      <c r="A10" s="18" t="s">
        <v>10</v>
      </c>
      <c r="B10" s="19">
        <v>54</v>
      </c>
      <c r="C10" s="20">
        <v>0.8548611111111111</v>
      </c>
      <c r="D10" s="40">
        <f t="shared" si="1"/>
        <v>84.00000000000298</v>
      </c>
      <c r="E10" s="39">
        <f t="shared" si="0"/>
        <v>84.00000000000163</v>
      </c>
      <c r="F10" s="39">
        <f t="shared" si="2"/>
        <v>84.00000000000163</v>
      </c>
      <c r="G10" s="21">
        <v>0.37083333333333335</v>
      </c>
      <c r="H10" s="40">
        <f t="shared" si="3"/>
        <v>50.00000000000185</v>
      </c>
      <c r="I10" s="39">
        <f t="shared" si="4"/>
        <v>49.99999999999985</v>
      </c>
      <c r="J10" s="39">
        <f t="shared" si="5"/>
        <v>49.99999999999985</v>
      </c>
    </row>
    <row r="11" spans="1:10" ht="14.25" customHeight="1">
      <c r="A11" s="18" t="s">
        <v>11</v>
      </c>
      <c r="B11" s="19">
        <v>64</v>
      </c>
      <c r="C11" s="20">
        <v>0.8590277777777778</v>
      </c>
      <c r="D11" s="40">
        <f t="shared" si="1"/>
        <v>99.99999999999504</v>
      </c>
      <c r="E11" s="39">
        <f t="shared" si="0"/>
        <v>99.99999999999768</v>
      </c>
      <c r="F11" s="39">
        <f t="shared" si="2"/>
        <v>99.99999999999768</v>
      </c>
      <c r="G11" s="16" t="s">
        <v>52</v>
      </c>
      <c r="H11" s="40">
        <f t="shared" si="3"/>
        <v>79.99999999999957</v>
      </c>
      <c r="I11" s="39">
        <f t="shared" si="4"/>
        <v>79.99999999999957</v>
      </c>
      <c r="J11" s="39">
        <f t="shared" si="5"/>
        <v>79.99999999999957</v>
      </c>
    </row>
    <row r="12" spans="1:10" ht="14.25" customHeight="1">
      <c r="A12" s="18" t="s">
        <v>12</v>
      </c>
      <c r="B12" s="19">
        <v>76</v>
      </c>
      <c r="C12" s="20">
        <v>0.8645833333333334</v>
      </c>
      <c r="D12" s="40">
        <f t="shared" si="1"/>
        <v>90.00000000000573</v>
      </c>
      <c r="E12" s="39">
        <f t="shared" si="0"/>
        <v>90.00000000000033</v>
      </c>
      <c r="F12" s="39">
        <f t="shared" si="2"/>
        <v>90.00000000000033</v>
      </c>
      <c r="G12" s="21">
        <v>0.34652777777777777</v>
      </c>
      <c r="H12" s="40">
        <f t="shared" si="3"/>
        <v>79.99999999999673</v>
      </c>
      <c r="I12" s="39">
        <f t="shared" si="4"/>
        <v>79.99999999999957</v>
      </c>
      <c r="J12" s="39">
        <f t="shared" si="5"/>
        <v>79.99999999999957</v>
      </c>
    </row>
    <row r="13" spans="1:10" ht="14.25" customHeight="1">
      <c r="A13" s="18" t="s">
        <v>13</v>
      </c>
      <c r="B13" s="19">
        <v>88</v>
      </c>
      <c r="C13" s="20">
        <v>0.86875</v>
      </c>
      <c r="D13" s="40">
        <f t="shared" si="1"/>
        <v>120.00000000000044</v>
      </c>
      <c r="E13" s="39">
        <f t="shared" si="0"/>
        <v>120.00000000000044</v>
      </c>
      <c r="F13" s="39">
        <f t="shared" si="2"/>
        <v>120.00000000000044</v>
      </c>
      <c r="G13" s="16" t="s">
        <v>51</v>
      </c>
      <c r="H13" s="40">
        <f t="shared" si="3"/>
        <v>87.27272727272758</v>
      </c>
      <c r="I13" s="39">
        <f t="shared" si="4"/>
        <v>87.27272727272758</v>
      </c>
      <c r="J13" s="39">
        <f t="shared" si="5"/>
        <v>87.27272727272758</v>
      </c>
    </row>
    <row r="14" spans="1:10" s="17" customFormat="1" ht="14.25" customHeight="1">
      <c r="A14" s="13" t="s">
        <v>14</v>
      </c>
      <c r="B14" s="14">
        <v>104</v>
      </c>
      <c r="C14" s="15">
        <v>0.8770833333333333</v>
      </c>
      <c r="D14" s="40">
        <f t="shared" si="1"/>
        <v>80.00000000000348</v>
      </c>
      <c r="E14" s="39">
        <f t="shared" si="0"/>
        <v>80.00000000000028</v>
      </c>
      <c r="F14" s="39">
        <f t="shared" si="2"/>
        <v>80.00000000000028</v>
      </c>
      <c r="G14" s="16">
        <v>0.3201388888888889</v>
      </c>
      <c r="H14" s="40">
        <f t="shared" si="3"/>
        <v>104.99999999999828</v>
      </c>
      <c r="I14" s="39">
        <f t="shared" si="4"/>
        <v>104.99999999999932</v>
      </c>
      <c r="J14" s="39">
        <f t="shared" si="5"/>
        <v>104.99999999999932</v>
      </c>
    </row>
    <row r="15" spans="1:10" ht="14.25" customHeight="1">
      <c r="A15" s="18" t="s">
        <v>15</v>
      </c>
      <c r="B15" s="19">
        <v>118</v>
      </c>
      <c r="C15" s="20">
        <v>0.8840277777777777</v>
      </c>
      <c r="D15" s="40">
        <f t="shared" si="1"/>
        <v>83.99999999999761</v>
      </c>
      <c r="E15" s="39">
        <f t="shared" si="0"/>
        <v>84.0000000000003</v>
      </c>
      <c r="F15" s="39">
        <f t="shared" si="2"/>
        <v>84.0000000000003</v>
      </c>
      <c r="G15" s="21">
        <v>0.3145833333333333</v>
      </c>
      <c r="H15" s="40">
        <f t="shared" si="3"/>
        <v>102.85714285715028</v>
      </c>
      <c r="I15" s="39">
        <f t="shared" si="4"/>
        <v>102.85714285714323</v>
      </c>
      <c r="J15" s="39">
        <f t="shared" si="5"/>
        <v>102.85714285714323</v>
      </c>
    </row>
    <row r="16" spans="1:10" ht="14.25" customHeight="1">
      <c r="A16" s="18" t="s">
        <v>16</v>
      </c>
      <c r="B16" s="19">
        <v>130</v>
      </c>
      <c r="C16" s="20">
        <v>0.8895833333333334</v>
      </c>
      <c r="D16" s="40">
        <f t="shared" si="1"/>
        <v>90.00000000000573</v>
      </c>
      <c r="E16" s="39">
        <f t="shared" si="0"/>
        <v>89.99999999999852</v>
      </c>
      <c r="F16" s="39">
        <f t="shared" si="2"/>
        <v>89.99999999999852</v>
      </c>
      <c r="G16" s="21">
        <v>0.30972222222222223</v>
      </c>
      <c r="H16" s="40">
        <f t="shared" si="3"/>
        <v>94.28571428571786</v>
      </c>
      <c r="I16" s="39">
        <f t="shared" si="4"/>
        <v>94.28571428571354</v>
      </c>
      <c r="J16" s="39">
        <f t="shared" si="5"/>
        <v>94.28571428571354</v>
      </c>
    </row>
    <row r="17" spans="1:10" ht="14.25" customHeight="1">
      <c r="A17" s="18" t="s">
        <v>17</v>
      </c>
      <c r="B17" s="19">
        <v>141</v>
      </c>
      <c r="C17" s="20">
        <v>0.8958333333333334</v>
      </c>
      <c r="D17" s="40">
        <f t="shared" si="1"/>
        <v>73.3333333333375</v>
      </c>
      <c r="E17" s="39">
        <f t="shared" si="0"/>
        <v>73.3333333333336</v>
      </c>
      <c r="F17" s="39">
        <f t="shared" si="2"/>
        <v>73.3333333333336</v>
      </c>
      <c r="G17" s="21">
        <v>0.3048611111111111</v>
      </c>
      <c r="H17" s="40">
        <f t="shared" si="3"/>
        <v>86.25000000000074</v>
      </c>
      <c r="I17" s="39">
        <f t="shared" si="4"/>
        <v>86.2500000000003</v>
      </c>
      <c r="J17" s="39">
        <f t="shared" si="5"/>
        <v>86.2500000000003</v>
      </c>
    </row>
    <row r="18" spans="1:10" ht="14.25" customHeight="1">
      <c r="A18" s="18" t="s">
        <v>18</v>
      </c>
      <c r="B18" s="19">
        <v>164</v>
      </c>
      <c r="C18" s="20">
        <v>0.90625</v>
      </c>
      <c r="D18" s="40">
        <f t="shared" si="1"/>
        <v>92.00000000000033</v>
      </c>
      <c r="E18" s="39">
        <f t="shared" si="0"/>
        <v>92.00000000000033</v>
      </c>
      <c r="F18" s="39">
        <f t="shared" si="2"/>
        <v>92.00000000000033</v>
      </c>
      <c r="G18" s="21">
        <v>0.29375</v>
      </c>
      <c r="H18" s="40">
        <f t="shared" si="3"/>
        <v>90.00000000000033</v>
      </c>
      <c r="I18" s="39">
        <f t="shared" si="4"/>
        <v>90.00000000000033</v>
      </c>
      <c r="J18" s="39">
        <f t="shared" si="5"/>
        <v>90.00000000000033</v>
      </c>
    </row>
    <row r="19" spans="1:10" ht="14.25" customHeight="1">
      <c r="A19" s="18" t="s">
        <v>19</v>
      </c>
      <c r="B19" s="19">
        <v>173</v>
      </c>
      <c r="C19" s="20">
        <v>0.9104166666666668</v>
      </c>
      <c r="D19" s="40">
        <f t="shared" si="1"/>
        <v>89.99999999999312</v>
      </c>
      <c r="E19" s="39">
        <f t="shared" si="0"/>
        <v>89.99999999999791</v>
      </c>
      <c r="F19" s="39">
        <f t="shared" si="2"/>
        <v>89.99999999999791</v>
      </c>
      <c r="G19" s="21">
        <v>0.28958333333333336</v>
      </c>
      <c r="H19" s="40">
        <f t="shared" si="3"/>
        <v>84.00000000000836</v>
      </c>
      <c r="I19" s="39">
        <f t="shared" si="4"/>
        <v>84.0000000000003</v>
      </c>
      <c r="J19" s="39">
        <f t="shared" si="5"/>
        <v>84.0000000000003</v>
      </c>
    </row>
    <row r="20" spans="1:10" ht="14.25" customHeight="1">
      <c r="A20" s="18" t="s">
        <v>20</v>
      </c>
      <c r="B20" s="19">
        <v>180</v>
      </c>
      <c r="C20" s="20">
        <v>0.9131944444444445</v>
      </c>
      <c r="D20" s="40">
        <f t="shared" si="1"/>
        <v>104.99999999998359</v>
      </c>
      <c r="E20" s="39">
        <f t="shared" si="0"/>
        <v>105.00000000000038</v>
      </c>
      <c r="F20" s="39">
        <f t="shared" si="2"/>
        <v>105.00000000000038</v>
      </c>
      <c r="G20" s="21">
        <v>0.28611111111111115</v>
      </c>
      <c r="H20" s="40">
        <f t="shared" si="3"/>
        <v>93.33333333333532</v>
      </c>
      <c r="I20" s="39">
        <f t="shared" si="4"/>
        <v>93.33333333333285</v>
      </c>
      <c r="J20" s="39">
        <f t="shared" si="5"/>
        <v>93.33333333333285</v>
      </c>
    </row>
    <row r="21" spans="1:10" ht="14.25" customHeight="1">
      <c r="A21" s="18" t="s">
        <v>21</v>
      </c>
      <c r="B21" s="19">
        <v>194</v>
      </c>
      <c r="C21" s="20">
        <v>0.9194444444444444</v>
      </c>
      <c r="D21" s="40">
        <f t="shared" si="1"/>
        <v>93.33333333334195</v>
      </c>
      <c r="E21" s="39">
        <f t="shared" si="0"/>
        <v>93.33333333333532</v>
      </c>
      <c r="F21" s="39">
        <f t="shared" si="2"/>
        <v>93.33333333333532</v>
      </c>
      <c r="G21" s="21">
        <v>0.2798611111111111</v>
      </c>
      <c r="H21" s="40">
        <f t="shared" si="3"/>
        <v>120.00000000000523</v>
      </c>
      <c r="I21" s="39">
        <f t="shared" si="4"/>
        <v>120.00000000000044</v>
      </c>
      <c r="J21" s="39">
        <f t="shared" si="5"/>
        <v>120.00000000000044</v>
      </c>
    </row>
    <row r="22" spans="1:10" ht="14.25" customHeight="1">
      <c r="A22" s="18" t="s">
        <v>22</v>
      </c>
      <c r="B22" s="19">
        <v>202</v>
      </c>
      <c r="C22" s="20">
        <v>0.9222222222222222</v>
      </c>
      <c r="D22" s="40">
        <f t="shared" si="1"/>
        <v>120.00000000000523</v>
      </c>
      <c r="E22" s="39">
        <f t="shared" si="0"/>
        <v>120.00000000000044</v>
      </c>
      <c r="F22" s="39">
        <f t="shared" si="2"/>
        <v>120.00000000000044</v>
      </c>
      <c r="G22" s="21">
        <v>0.27708333333333335</v>
      </c>
      <c r="H22" s="40">
        <f t="shared" si="3"/>
        <v>54.54545454545672</v>
      </c>
      <c r="I22" s="39">
        <f t="shared" si="4"/>
        <v>54.54545454545434</v>
      </c>
      <c r="J22" s="39">
        <f t="shared" si="5"/>
        <v>54.54545454545434</v>
      </c>
    </row>
    <row r="23" spans="1:10" ht="14.25" customHeight="1">
      <c r="A23" s="13" t="s">
        <v>23</v>
      </c>
      <c r="B23" s="14">
        <v>212</v>
      </c>
      <c r="C23" s="22" t="s">
        <v>24</v>
      </c>
      <c r="D23" s="40">
        <f t="shared" si="1"/>
        <v>75.00000000000027</v>
      </c>
      <c r="E23" s="39">
        <f t="shared" si="0"/>
        <v>75.00000000000027</v>
      </c>
      <c r="F23" s="39">
        <f t="shared" si="2"/>
        <v>75.00000000000027</v>
      </c>
      <c r="G23" s="23" t="s">
        <v>25</v>
      </c>
      <c r="H23" s="40">
        <f t="shared" si="3"/>
        <v>90.00000000000033</v>
      </c>
      <c r="I23" s="39">
        <f t="shared" si="4"/>
        <v>90.00000000000033</v>
      </c>
      <c r="J23" s="39">
        <f t="shared" si="5"/>
        <v>90.00000000000033</v>
      </c>
    </row>
    <row r="24" spans="1:10" ht="14.25" customHeight="1">
      <c r="A24" s="18" t="s">
        <v>26</v>
      </c>
      <c r="B24" s="19">
        <v>227</v>
      </c>
      <c r="C24" s="20">
        <v>0.9375</v>
      </c>
      <c r="D24" s="40">
        <f t="shared" si="1"/>
        <v>81.81818181818211</v>
      </c>
      <c r="E24" s="39">
        <f t="shared" si="0"/>
        <v>81.81818181818211</v>
      </c>
      <c r="F24" s="39">
        <f t="shared" si="2"/>
        <v>81.81818181818211</v>
      </c>
      <c r="G24" s="21">
        <v>0.2576388888888889</v>
      </c>
      <c r="H24" s="40">
        <f t="shared" si="3"/>
        <v>89.99999999999791</v>
      </c>
      <c r="I24" s="39">
        <f t="shared" si="4"/>
        <v>89.99999999999913</v>
      </c>
      <c r="J24" s="39">
        <f t="shared" si="5"/>
        <v>89.99999999999913</v>
      </c>
    </row>
    <row r="25" spans="1:10" ht="14.25" customHeight="1">
      <c r="A25" s="18" t="s">
        <v>27</v>
      </c>
      <c r="B25" s="19">
        <v>236</v>
      </c>
      <c r="C25" s="20">
        <v>0.9430555555555555</v>
      </c>
      <c r="D25" s="40">
        <f t="shared" si="1"/>
        <v>67.49999999999484</v>
      </c>
      <c r="E25" s="39">
        <f t="shared" si="0"/>
        <v>67.50000000000024</v>
      </c>
      <c r="F25" s="39">
        <f t="shared" si="2"/>
        <v>67.50000000000024</v>
      </c>
      <c r="G25" s="21">
        <v>0.2534722222222222</v>
      </c>
      <c r="H25" s="40">
        <f t="shared" si="3"/>
        <v>108.00000000000729</v>
      </c>
      <c r="I25" s="39">
        <f t="shared" si="4"/>
        <v>108.00000000000038</v>
      </c>
      <c r="J25" s="39">
        <f t="shared" si="5"/>
        <v>108.00000000000038</v>
      </c>
    </row>
    <row r="26" spans="1:10" ht="14.25" customHeight="1">
      <c r="A26" s="18" t="s">
        <v>28</v>
      </c>
      <c r="B26" s="19">
        <v>245</v>
      </c>
      <c r="C26" s="20">
        <v>0.9472222222222223</v>
      </c>
      <c r="D26" s="40">
        <f t="shared" si="1"/>
        <v>90.00000000000512</v>
      </c>
      <c r="E26" s="39">
        <f t="shared" si="0"/>
        <v>89.99999999999791</v>
      </c>
      <c r="F26" s="39">
        <f t="shared" si="2"/>
        <v>89.99999999999791</v>
      </c>
      <c r="G26" s="21">
        <v>0.25</v>
      </c>
      <c r="H26" s="40">
        <f t="shared" si="3"/>
        <v>52.50000000000019</v>
      </c>
      <c r="I26" s="39">
        <f t="shared" si="4"/>
        <v>52.50000000000019</v>
      </c>
      <c r="J26" s="39">
        <f t="shared" si="5"/>
        <v>52.50000000000019</v>
      </c>
    </row>
    <row r="27" spans="1:10" ht="14.25" customHeight="1">
      <c r="A27" s="18" t="s">
        <v>29</v>
      </c>
      <c r="B27" s="19">
        <v>252</v>
      </c>
      <c r="C27" s="20">
        <v>0.9506944444444444</v>
      </c>
      <c r="D27" s="40">
        <f t="shared" si="1"/>
        <v>84.00000000001373</v>
      </c>
      <c r="E27" s="39">
        <f t="shared" si="0"/>
        <v>84.00000000000298</v>
      </c>
      <c r="F27" s="39">
        <f t="shared" si="2"/>
        <v>84.00000000000298</v>
      </c>
      <c r="G27" s="21">
        <v>0.24444444444444446</v>
      </c>
      <c r="H27" s="40">
        <f t="shared" si="3"/>
        <v>85.71428571428943</v>
      </c>
      <c r="I27" s="39">
        <f t="shared" si="4"/>
        <v>85.71428571428528</v>
      </c>
      <c r="J27" s="39">
        <f t="shared" si="5"/>
        <v>85.71428571428528</v>
      </c>
    </row>
    <row r="28" spans="1:10" ht="14.25" customHeight="1">
      <c r="A28" s="18" t="s">
        <v>30</v>
      </c>
      <c r="B28" s="19">
        <v>272</v>
      </c>
      <c r="C28" s="20">
        <v>0.9590277777777777</v>
      </c>
      <c r="D28" s="40">
        <f t="shared" si="1"/>
        <v>99.99999999999636</v>
      </c>
      <c r="E28" s="39">
        <f t="shared" si="0"/>
        <v>100.00000000000036</v>
      </c>
      <c r="F28" s="39">
        <f t="shared" si="2"/>
        <v>100.00000000000036</v>
      </c>
      <c r="G28" s="21">
        <v>0.2347222222222222</v>
      </c>
      <c r="H28" s="40">
        <f t="shared" si="3"/>
        <v>92.72727272727542</v>
      </c>
      <c r="I28" s="39">
        <f t="shared" si="4"/>
        <v>92.72727272727305</v>
      </c>
      <c r="J28" s="39">
        <f t="shared" si="5"/>
        <v>92.72727272727305</v>
      </c>
    </row>
    <row r="29" spans="1:10" s="17" customFormat="1" ht="14.25" customHeight="1">
      <c r="A29" s="13" t="s">
        <v>31</v>
      </c>
      <c r="B29" s="14">
        <v>289</v>
      </c>
      <c r="C29" s="15">
        <v>0.9666666666666667</v>
      </c>
      <c r="D29" s="40">
        <f t="shared" si="1"/>
        <v>92.72727272726767</v>
      </c>
      <c r="E29" s="39">
        <f t="shared" si="0"/>
        <v>92.72727272727171</v>
      </c>
      <c r="F29" s="39">
        <f t="shared" si="2"/>
        <v>92.72727272727171</v>
      </c>
      <c r="G29" s="16">
        <v>0.22708333333333333</v>
      </c>
      <c r="H29" s="40">
        <f t="shared" si="3"/>
        <v>90.00000000000692</v>
      </c>
      <c r="I29" s="39">
        <f t="shared" si="4"/>
        <v>89.99999999999972</v>
      </c>
      <c r="J29" s="39">
        <f t="shared" si="5"/>
        <v>89.99999999999972</v>
      </c>
    </row>
    <row r="30" spans="1:10" ht="14.25" customHeight="1">
      <c r="A30" s="18" t="s">
        <v>32</v>
      </c>
      <c r="B30" s="19">
        <v>298</v>
      </c>
      <c r="C30" s="20">
        <v>0.9715277777777778</v>
      </c>
      <c r="D30" s="40">
        <f t="shared" si="1"/>
        <v>77.14285714285388</v>
      </c>
      <c r="E30" s="39">
        <f t="shared" si="0"/>
        <v>77.14285714285741</v>
      </c>
      <c r="F30" s="39">
        <f t="shared" si="2"/>
        <v>77.14285714285741</v>
      </c>
      <c r="G30" s="21">
        <v>0.22291666666666665</v>
      </c>
      <c r="H30" s="40">
        <f t="shared" si="3"/>
        <v>59.99999999999242</v>
      </c>
      <c r="I30" s="39">
        <f t="shared" si="4"/>
        <v>60.00000000000022</v>
      </c>
      <c r="J30" s="39">
        <f t="shared" si="5"/>
        <v>60.00000000000022</v>
      </c>
    </row>
    <row r="31" spans="1:10" ht="14.25" customHeight="1">
      <c r="A31" s="18" t="s">
        <v>33</v>
      </c>
      <c r="B31" s="19">
        <v>302</v>
      </c>
      <c r="C31" s="20">
        <v>0.9743055555555555</v>
      </c>
      <c r="D31" s="40">
        <f t="shared" si="1"/>
        <v>59.99999999999062</v>
      </c>
      <c r="E31" s="39">
        <f t="shared" si="0"/>
        <v>60.00000000000022</v>
      </c>
      <c r="F31" s="39">
        <f t="shared" si="2"/>
        <v>60.00000000000022</v>
      </c>
      <c r="G31" s="21">
        <v>0.22013888888888888</v>
      </c>
      <c r="H31" s="40">
        <f t="shared" si="3"/>
        <v>23.999999999999318</v>
      </c>
      <c r="I31" s="39">
        <f t="shared" si="4"/>
        <v>24.000000000000085</v>
      </c>
      <c r="J31" s="39">
        <f t="shared" si="5"/>
        <v>24.000000000000085</v>
      </c>
    </row>
    <row r="32" spans="1:10" s="17" customFormat="1" ht="14.25" customHeight="1">
      <c r="A32" s="13" t="s">
        <v>34</v>
      </c>
      <c r="B32" s="14">
        <v>304</v>
      </c>
      <c r="C32" s="22" t="s">
        <v>35</v>
      </c>
      <c r="D32" s="40">
        <f t="shared" si="1"/>
        <v>19.999999999999538</v>
      </c>
      <c r="E32" s="39">
        <f t="shared" si="0"/>
        <v>19.999999999999538</v>
      </c>
      <c r="F32" s="39">
        <f t="shared" si="2"/>
        <v>19.999999999999538</v>
      </c>
      <c r="G32" s="23" t="s">
        <v>36</v>
      </c>
      <c r="H32" s="40">
        <f t="shared" si="3"/>
        <v>59.99999999999981</v>
      </c>
      <c r="I32" s="39">
        <f t="shared" si="4"/>
        <v>59.99999999999981</v>
      </c>
      <c r="J32" s="39">
        <f t="shared" si="5"/>
        <v>59.99999999999981</v>
      </c>
    </row>
    <row r="33" spans="1:10" ht="14.25" customHeight="1">
      <c r="A33" s="18" t="s">
        <v>37</v>
      </c>
      <c r="B33" s="19">
        <v>310</v>
      </c>
      <c r="C33" s="20">
        <v>0.9847222222222222</v>
      </c>
      <c r="D33" s="40">
        <f t="shared" si="1"/>
        <v>60.00000000000341</v>
      </c>
      <c r="E33" s="39">
        <f t="shared" si="0"/>
        <v>60.00000000000181</v>
      </c>
      <c r="F33" s="39">
        <f t="shared" si="2"/>
        <v>60.00000000000181</v>
      </c>
      <c r="G33" s="21">
        <v>0.2111111111111111</v>
      </c>
      <c r="H33" s="40">
        <f t="shared" si="3"/>
        <v>90.00000000000271</v>
      </c>
      <c r="I33" s="39">
        <f t="shared" si="4"/>
        <v>90.00000000000033</v>
      </c>
      <c r="J33" s="39">
        <f t="shared" si="5"/>
        <v>90.00000000000033</v>
      </c>
    </row>
    <row r="34" spans="1:10" ht="14.25" customHeight="1">
      <c r="A34" s="18" t="s">
        <v>38</v>
      </c>
      <c r="B34" s="19">
        <v>319</v>
      </c>
      <c r="C34" s="20">
        <v>0.9888888888888889</v>
      </c>
      <c r="D34" s="40">
        <f t="shared" si="1"/>
        <v>89.99999999999552</v>
      </c>
      <c r="E34" s="39">
        <f t="shared" si="0"/>
        <v>89.99999999999791</v>
      </c>
      <c r="F34" s="39">
        <f t="shared" si="2"/>
        <v>89.99999999999791</v>
      </c>
      <c r="G34" s="21">
        <v>0.20694444444444446</v>
      </c>
      <c r="H34" s="40">
        <f t="shared" si="3"/>
        <v>76.00000000000331</v>
      </c>
      <c r="I34" s="39">
        <f t="shared" si="4"/>
        <v>75.99999999999987</v>
      </c>
      <c r="J34" s="39">
        <f t="shared" si="5"/>
        <v>75.99999999999987</v>
      </c>
    </row>
    <row r="35" spans="1:10" ht="14.25" customHeight="1">
      <c r="A35" s="18" t="s">
        <v>39</v>
      </c>
      <c r="B35" s="19">
        <v>338</v>
      </c>
      <c r="C35" s="24">
        <v>0.0006944444444444445</v>
      </c>
      <c r="D35" s="40">
        <f t="shared" si="1"/>
        <v>67.05882352941201</v>
      </c>
      <c r="E35" s="39">
        <f t="shared" si="0"/>
        <v>67.05882352941201</v>
      </c>
      <c r="F35" s="39">
        <f t="shared" si="2"/>
        <v>67.05882352941201</v>
      </c>
      <c r="G35" s="21">
        <v>0.19652777777777777</v>
      </c>
      <c r="H35" s="40">
        <f t="shared" si="3"/>
        <v>74.99999999999689</v>
      </c>
      <c r="I35" s="39">
        <f t="shared" si="4"/>
        <v>74.9999999999999</v>
      </c>
      <c r="J35" s="39">
        <f t="shared" si="5"/>
        <v>74.9999999999999</v>
      </c>
    </row>
    <row r="36" spans="1:10" ht="14.25" customHeight="1">
      <c r="A36" s="13" t="s">
        <v>40</v>
      </c>
      <c r="B36" s="14">
        <v>348</v>
      </c>
      <c r="C36" s="20">
        <v>0.00625</v>
      </c>
      <c r="D36" s="40">
        <f t="shared" si="1"/>
        <v>75</v>
      </c>
      <c r="E36" s="39">
        <f t="shared" si="0"/>
        <v>75</v>
      </c>
      <c r="F36" s="39">
        <f t="shared" si="2"/>
        <v>75</v>
      </c>
      <c r="G36" s="21">
        <v>0.1909722222222222</v>
      </c>
      <c r="H36" s="40">
        <f t="shared" si="3"/>
        <v>87.27272727273011</v>
      </c>
      <c r="I36" s="39">
        <f t="shared" si="4"/>
        <v>87.27272727272758</v>
      </c>
      <c r="J36" s="39">
        <f t="shared" si="5"/>
        <v>87.27272727272758</v>
      </c>
    </row>
    <row r="37" spans="1:10" ht="14.25" customHeight="1">
      <c r="A37" s="18" t="s">
        <v>41</v>
      </c>
      <c r="B37" s="19">
        <v>364</v>
      </c>
      <c r="C37" s="20">
        <v>0.014583333333333332</v>
      </c>
      <c r="D37" s="40">
        <f t="shared" si="1"/>
        <v>80.00000000000033</v>
      </c>
      <c r="E37" s="39">
        <f t="shared" si="0"/>
        <v>80.00000000000001</v>
      </c>
      <c r="F37" s="39">
        <f t="shared" si="2"/>
        <v>80.00000000000001</v>
      </c>
      <c r="G37" s="21">
        <v>0.18333333333333335</v>
      </c>
      <c r="H37" s="40">
        <f t="shared" si="3"/>
        <v>90.00000000000573</v>
      </c>
      <c r="I37" s="39">
        <f t="shared" si="4"/>
        <v>89.99999999999987</v>
      </c>
      <c r="J37" s="39">
        <f t="shared" si="5"/>
        <v>89.99999999999987</v>
      </c>
    </row>
    <row r="38" spans="1:10" ht="14.25" customHeight="1">
      <c r="A38" s="18" t="s">
        <v>42</v>
      </c>
      <c r="B38" s="19">
        <v>376</v>
      </c>
      <c r="C38" s="20">
        <v>0.020833333333333332</v>
      </c>
      <c r="D38" s="40">
        <f t="shared" si="1"/>
        <v>80.0000000000004</v>
      </c>
      <c r="E38" s="39">
        <f t="shared" si="0"/>
        <v>80</v>
      </c>
      <c r="F38" s="39">
        <f t="shared" si="2"/>
        <v>80</v>
      </c>
      <c r="G38" s="21">
        <v>0.17777777777777778</v>
      </c>
      <c r="H38" s="40">
        <f t="shared" si="3"/>
        <v>93.33333333332952</v>
      </c>
      <c r="I38" s="39">
        <f t="shared" si="4"/>
        <v>93.33333333333285</v>
      </c>
      <c r="J38" s="39">
        <f t="shared" si="5"/>
        <v>93.33333333333285</v>
      </c>
    </row>
    <row r="39" spans="1:10" ht="14.25" customHeight="1">
      <c r="A39" s="18" t="s">
        <v>43</v>
      </c>
      <c r="B39" s="19">
        <v>390</v>
      </c>
      <c r="C39" s="20">
        <v>0.02638888888888889</v>
      </c>
      <c r="D39" s="40">
        <f t="shared" si="1"/>
        <v>104.99999999999979</v>
      </c>
      <c r="E39" s="39">
        <f t="shared" si="0"/>
        <v>104.99999999999999</v>
      </c>
      <c r="F39" s="39">
        <f t="shared" si="2"/>
        <v>104.99999999999999</v>
      </c>
      <c r="G39" s="21">
        <v>0.17152777777777775</v>
      </c>
      <c r="H39" s="40">
        <f t="shared" si="3"/>
        <v>70.90909090908885</v>
      </c>
      <c r="I39" s="39">
        <f t="shared" si="4"/>
        <v>70.90909090909116</v>
      </c>
      <c r="J39" s="39">
        <f t="shared" si="5"/>
        <v>70.90909090909116</v>
      </c>
    </row>
    <row r="40" spans="1:10" ht="14.25" customHeight="1">
      <c r="A40" s="18" t="s">
        <v>44</v>
      </c>
      <c r="B40" s="19">
        <v>403</v>
      </c>
      <c r="C40" s="20">
        <v>0.034027777777777775</v>
      </c>
      <c r="D40" s="40">
        <f t="shared" si="1"/>
        <v>70.90909090909068</v>
      </c>
      <c r="E40" s="39">
        <f t="shared" si="0"/>
        <v>70.90909090909093</v>
      </c>
      <c r="F40" s="39">
        <f t="shared" si="2"/>
        <v>70.90909090909093</v>
      </c>
      <c r="G40" s="21">
        <v>0.1638888888888889</v>
      </c>
      <c r="H40" s="40">
        <f t="shared" si="3"/>
        <v>34.28571428571343</v>
      </c>
      <c r="I40" s="39">
        <f t="shared" si="4"/>
        <v>34.285714285714214</v>
      </c>
      <c r="J40" s="39">
        <f t="shared" si="5"/>
        <v>34.285714285714214</v>
      </c>
    </row>
    <row r="41" spans="1:16" ht="14.25" customHeight="1" thickBot="1">
      <c r="A41" s="35" t="s">
        <v>45</v>
      </c>
      <c r="B41" s="36">
        <v>407</v>
      </c>
      <c r="C41" s="25" t="s">
        <v>46</v>
      </c>
      <c r="D41" s="41">
        <f t="shared" si="1"/>
        <v>59.999999999999915</v>
      </c>
      <c r="E41" s="39">
        <f t="shared" si="0"/>
        <v>59.999999999999915</v>
      </c>
      <c r="F41" s="39">
        <f t="shared" si="2"/>
        <v>59.999999999999915</v>
      </c>
      <c r="G41" s="26" t="s">
        <v>47</v>
      </c>
      <c r="H41" s="40"/>
      <c r="I41" s="43"/>
      <c r="L41" s="44"/>
      <c r="M41" s="44"/>
      <c r="O41" s="45"/>
      <c r="P41" s="45"/>
    </row>
    <row r="42" spans="3:9" ht="15.75" customHeight="1">
      <c r="C42" s="29"/>
      <c r="D42" s="29"/>
      <c r="E42" s="29"/>
      <c r="F42" s="29"/>
      <c r="G42" s="29"/>
      <c r="H42" s="29"/>
      <c r="I42" s="29"/>
    </row>
    <row r="46" spans="1:2" ht="12.75">
      <c r="A46" s="30"/>
      <c r="B46" s="31"/>
    </row>
  </sheetData>
  <sheetProtection/>
  <printOptions horizontalCentered="1" verticalCentered="1"/>
  <pageMargins left="0.46" right="0" top="0.1968503937007874" bottom="0.1968503937007874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Близнюк Михаил Васильевич</cp:lastModifiedBy>
  <dcterms:created xsi:type="dcterms:W3CDTF">2017-01-11T11:37:14Z</dcterms:created>
  <dcterms:modified xsi:type="dcterms:W3CDTF">2017-01-13T19:08:08Z</dcterms:modified>
  <cp:category/>
  <cp:version/>
  <cp:contentType/>
  <cp:contentStatus/>
</cp:coreProperties>
</file>