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40" yWindow="195" windowWidth="157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<sst xmlns="http://schemas.openxmlformats.org/spreadsheetml/2006/main" count="41" uniqueCount="40">
  <si>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</t>
  </si>
  <si>
    <t>станция</t>
  </si>
  <si>
    <t>Подгорцы</t>
  </si>
  <si>
    <t>Триполье</t>
  </si>
  <si>
    <t>км</t>
  </si>
  <si>
    <t>время</t>
  </si>
  <si>
    <t>скорость</t>
  </si>
  <si>
    <t>S</t>
  </si>
  <si>
    <t>Озерный</t>
  </si>
  <si>
    <t>Vср</t>
  </si>
  <si>
    <t>ПРАВСИМВ</t>
  </si>
  <si>
    <t>- выборка минут отправления и перевод в десятые</t>
  </si>
  <si>
    <t>(B9-B8)/((МИНУТЫ(ЛЕВСИМВ(C9;5))/60)-(МИНУТЫ(C8)/60))</t>
  </si>
  <si>
    <t>скор на остановку:</t>
  </si>
  <si>
    <t>скорость с остановки :</t>
  </si>
  <si>
    <t>скор с учетом перехода через 00:00</t>
  </si>
  <si>
    <t>- выборка минут прибытия и перевод в десятые доли часа</t>
  </si>
  <si>
    <t xml:space="preserve">ЛЕВСИМВ </t>
  </si>
  <si>
    <t>Киев-Пасс.</t>
  </si>
  <si>
    <t>Киев-Моск.</t>
  </si>
  <si>
    <t>П. Кривонос</t>
  </si>
  <si>
    <t>Н. Безрадичи</t>
  </si>
  <si>
    <t>Основная формула: (B9-B8)/(МИНУТЫ(C9-C8)/60)</t>
  </si>
  <si>
    <t>Часто происходят изменения в расписании,</t>
  </si>
  <si>
    <t>могут измениться не только время отправления (прохода)</t>
  </si>
  <si>
    <t>но и назначиться (отмениться) стоянка.</t>
  </si>
  <si>
    <t>Не получается вывести "универсальную" формулу, которая бы</t>
  </si>
  <si>
    <t>тоесть одна для всех ячеек столбца.</t>
  </si>
  <si>
    <r>
      <t xml:space="preserve">самостоятельно "видела" три условия : </t>
    </r>
    <r>
      <rPr>
        <b/>
        <sz val="10"/>
        <color indexed="53"/>
        <rFont val="Arial Cyr"/>
        <family val="0"/>
      </rPr>
      <t>1, 2, 3,</t>
    </r>
  </si>
  <si>
    <t>Расчет скорости поезда по времени хода</t>
  </si>
  <si>
    <t>(B10-B9)/((МИНУТЫ(C10)/60)-(ПРАВСИМВ(C9;2))/60)</t>
  </si>
  <si>
    <t>-  //  -     справа</t>
  </si>
  <si>
    <t>-</t>
  </si>
  <si>
    <t>ПСТР - возвращает из указанной ячейки, с указаной позиции количество знаков</t>
  </si>
  <si>
    <t>-возвращает из указанной ячейки, указаное количество символов находящихся слева</t>
  </si>
  <si>
    <r>
      <t>0:</t>
    </r>
    <r>
      <rPr>
        <b/>
        <sz val="12"/>
        <color indexed="17"/>
        <rFont val="Arial"/>
        <family val="2"/>
      </rPr>
      <t>18</t>
    </r>
    <r>
      <rPr>
        <b/>
        <sz val="12"/>
        <color indexed="60"/>
        <rFont val="Arial"/>
        <family val="2"/>
      </rPr>
      <t>-</t>
    </r>
    <r>
      <rPr>
        <b/>
        <sz val="12"/>
        <color indexed="12"/>
        <rFont val="Arial"/>
        <family val="2"/>
      </rPr>
      <t>24</t>
    </r>
  </si>
  <si>
    <t>Пособие для молодых машинистов ТЧ-1</t>
  </si>
  <si>
    <t>формат ячеек:</t>
  </si>
  <si>
    <t>числов.</t>
  </si>
  <si>
    <t>(B7-B6)/(C7-C6+(C6&gt;c7))/24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</si>
</sst>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0000"/>
    <numFmt numFmtId="174" formatCode="hh:mm"/>
    <numFmt numFmtId="175" formatCode="h:mm;@"/>
    <numFmt numFmtId="176" formatCode="[$-FC19]d\ mmmm\ yyyy\ &quot;г.&quot;"/>
    <numFmt numFmtId="177" formatCode="[$-F400]h:mm:ss\ AM/PM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b/>
      <sz val="12"/>
      <color indexed="20"/>
      <name val="Arial Cyr"/>
      <family val="0"/>
    </font>
    <font>
      <b/>
      <sz val="10"/>
      <color indexed="53"/>
      <name val="Arial Cyr"/>
      <family val="0"/>
    </font>
    <font>
      <sz val="10"/>
      <color indexed="10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2"/>
      <name val="Arial Cyr"/>
      <family val="0"/>
    </font>
    <font>
      <b/>
      <sz val="11"/>
      <color indexed="53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Arial Cyr"/>
      <family val="0"/>
    </font>
    <font>
      <b/>
      <sz val="12"/>
      <name val="Arial Cyr"/>
      <family val="0"/>
    </font>
    <font>
      <sz val="10"/>
      <color indexed="21"/>
      <name val="Arial Cyr"/>
      <family val="0"/>
    </font>
    <font>
      <b/>
      <sz val="10"/>
      <color indexed="21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2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1" fontId="17" fillId="0" borderId="0" xfId="0" applyNumberFormat="1" applyFont="1" applyBorder="1" applyAlignment="1" quotePrefix="1">
      <alignment/>
    </xf>
    <xf numFmtId="1" fontId="18" fillId="0" borderId="0" xfId="0" applyNumberFormat="1" applyFont="1" applyBorder="1" applyAlignment="1">
      <alignment/>
    </xf>
    <xf numFmtId="0" fontId="19" fillId="0" borderId="11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1" fontId="24" fillId="0" borderId="10" xfId="0" applyNumberFormat="1" applyFont="1" applyBorder="1" applyAlignment="1" quotePrefix="1">
      <alignment/>
    </xf>
    <xf numFmtId="0" fontId="19" fillId="0" borderId="10" xfId="0" applyFont="1" applyFill="1" applyBorder="1" applyAlignment="1">
      <alignment horizontal="center"/>
    </xf>
    <xf numFmtId="1" fontId="25" fillId="0" borderId="10" xfId="0" applyNumberFormat="1" applyFont="1" applyBorder="1" applyAlignment="1" quotePrefix="1">
      <alignment/>
    </xf>
    <xf numFmtId="2" fontId="16" fillId="0" borderId="0" xfId="0" applyNumberFormat="1" applyFont="1" applyAlignment="1">
      <alignment horizontal="right"/>
    </xf>
    <xf numFmtId="4" fontId="27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175" fontId="20" fillId="0" borderId="11" xfId="0" applyNumberFormat="1" applyFont="1" applyBorder="1" applyAlignment="1">
      <alignment/>
    </xf>
    <xf numFmtId="175" fontId="20" fillId="0" borderId="10" xfId="0" applyNumberFormat="1" applyFont="1" applyBorder="1" applyAlignment="1">
      <alignment/>
    </xf>
    <xf numFmtId="175" fontId="22" fillId="0" borderId="10" xfId="0" applyNumberFormat="1" applyFont="1" applyBorder="1" applyAlignment="1">
      <alignment/>
    </xf>
    <xf numFmtId="175" fontId="20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horizontal="center"/>
    </xf>
    <xf numFmtId="0" fontId="0" fillId="32" borderId="13" xfId="0" applyFill="1" applyBorder="1" applyAlignment="1">
      <alignment/>
    </xf>
    <xf numFmtId="0" fontId="29" fillId="32" borderId="13" xfId="0" applyFont="1" applyFill="1" applyBorder="1" applyAlignment="1">
      <alignment horizontal="center" vertical="center"/>
    </xf>
    <xf numFmtId="20" fontId="29" fillId="32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2"/>
  <sheetViews>
    <sheetView tabSelected="1" zoomScale="130" zoomScaleNormal="130" zoomScalePageLayoutView="0" workbookViewId="0" topLeftCell="A1">
      <selection activeCell="E9" sqref="E9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9.875" style="0" customWidth="1"/>
    <col min="4" max="4" width="17.875" style="0" bestFit="1" customWidth="1"/>
    <col min="5" max="5" width="22.875" style="0" customWidth="1"/>
    <col min="6" max="6" width="2.25390625" style="0" customWidth="1"/>
    <col min="7" max="7" width="11.25390625" style="0" customWidth="1"/>
    <col min="8" max="8" width="25.375" style="0" customWidth="1"/>
  </cols>
  <sheetData>
    <row r="1" ht="12.75">
      <c r="A1" s="15" t="s">
        <v>36</v>
      </c>
    </row>
    <row r="2" spans="1:4" ht="12.75">
      <c r="A2" s="9" t="s">
        <v>29</v>
      </c>
      <c r="B2" s="10"/>
      <c r="C2" s="10"/>
      <c r="D2" s="10"/>
    </row>
    <row r="3" spans="1:8" ht="13.5" customHeight="1">
      <c r="A3" s="1"/>
      <c r="B3" s="5" t="s">
        <v>4</v>
      </c>
      <c r="C3" s="5" t="s">
        <v>5</v>
      </c>
      <c r="D3" s="5" t="s">
        <v>6</v>
      </c>
      <c r="E3" s="7"/>
      <c r="F3" s="6"/>
      <c r="G3" s="6"/>
      <c r="H3" s="6"/>
    </row>
    <row r="4" spans="1:8" ht="13.5" customHeight="1">
      <c r="A4" s="45" t="s">
        <v>37</v>
      </c>
      <c r="B4" s="46" t="s">
        <v>38</v>
      </c>
      <c r="C4" s="47">
        <v>0.5625</v>
      </c>
      <c r="D4" s="46" t="s">
        <v>38</v>
      </c>
      <c r="E4" s="7"/>
      <c r="F4" s="6"/>
      <c r="G4" s="6"/>
      <c r="H4" s="6"/>
    </row>
    <row r="5" spans="1:7" ht="16.5" thickBot="1">
      <c r="A5" s="12" t="s">
        <v>1</v>
      </c>
      <c r="B5" s="25" t="s">
        <v>7</v>
      </c>
      <c r="C5" s="12" t="s">
        <v>0</v>
      </c>
      <c r="D5" s="12" t="s">
        <v>9</v>
      </c>
      <c r="E5" s="8"/>
      <c r="G5" s="3" t="s">
        <v>22</v>
      </c>
    </row>
    <row r="6" spans="1:11" ht="15.75">
      <c r="A6" s="11" t="s">
        <v>18</v>
      </c>
      <c r="B6" s="29">
        <v>-6</v>
      </c>
      <c r="C6" s="40">
        <v>0.9833333333333334</v>
      </c>
      <c r="D6" s="30" t="s">
        <v>32</v>
      </c>
      <c r="E6" s="27"/>
      <c r="G6" s="13" t="s">
        <v>17</v>
      </c>
      <c r="H6" s="14" t="s">
        <v>34</v>
      </c>
      <c r="I6" s="15"/>
      <c r="J6" s="15"/>
      <c r="K6" s="15"/>
    </row>
    <row r="7" spans="1:11" ht="15.75">
      <c r="A7" s="1" t="s">
        <v>19</v>
      </c>
      <c r="B7" s="44">
        <v>0</v>
      </c>
      <c r="C7" s="41">
        <v>0.9888888888888889</v>
      </c>
      <c r="D7" s="32">
        <f>(B7-B6)/(IF(ISERROR(FIND("-",C7)),C7,VALUE(LEFT(C7,FIND("-",C7)-1)))-IF(ISERROR(FIND("-",C6)),C6,IF(LEN(C6)&gt;8,VALUE(MID(C6,FIND("-",C6)+1,5)),VALUE(LEFT(C6,FIND(":",C6))&amp;RIGHT(C6,2))))+(IF(ISERROR(FIND("-",C6)),C6,IF(LEN(C6)&gt;8,VALUE(MID(C6,FIND("-",C6)+1,5)),VALUE(LEFT(C6,FIND(":",C6))&amp;RIGHT(C6,2))))&gt;IF(ISERROR(FIND("-",C7)),C7,VALUE(LEFT(C7,FIND("-",C7)-1)))))/24</f>
        <v>45.00000000000016</v>
      </c>
      <c r="E7" s="28"/>
      <c r="G7" s="16" t="s">
        <v>10</v>
      </c>
      <c r="H7" s="17" t="s">
        <v>31</v>
      </c>
      <c r="I7" s="15"/>
      <c r="J7" s="15"/>
      <c r="K7" s="15"/>
    </row>
    <row r="8" spans="1:11" ht="15.75">
      <c r="A8" s="1" t="s">
        <v>20</v>
      </c>
      <c r="B8" s="31">
        <v>8</v>
      </c>
      <c r="C8" s="41">
        <v>0.9944444444444445</v>
      </c>
      <c r="D8" s="32">
        <f>(B8-B7)/(IF(ISERROR(FIND("-",C8)),C8,VALUE(LEFT(C8,FIND("-",C8)-1)))-IF(ISERROR(FIND("-",C7)),C7,IF(LEN(C7)&gt;8,VALUE(MID(C7,FIND("-",C7)+1,5)),VALUE(LEFT(C7,FIND(":",C7))&amp;RIGHT(C7,2))))+(IF(ISERROR(FIND("-",C7)),C7,IF(LEN(C7)&gt;8,VALUE(MID(C7,FIND("-",C7)+1,5)),VALUE(LEFT(C7,FIND(":",C7))&amp;RIGHT(C7,2))))&gt;IF(ISERROR(FIND("-",C8)),C8,VALUE(LEFT(C8,FIND("-",C8)-1)))))/24</f>
        <v>60.00000000000022</v>
      </c>
      <c r="E8" s="28"/>
      <c r="F8" s="4"/>
      <c r="G8" s="38">
        <f>MINUTE(LEFT(C11,5))/60</f>
        <v>0.3</v>
      </c>
      <c r="H8" s="18" t="s">
        <v>16</v>
      </c>
      <c r="I8" s="15"/>
      <c r="J8" s="15"/>
      <c r="K8" s="15"/>
    </row>
    <row r="9" spans="1:11" ht="15.75">
      <c r="A9" s="1" t="s">
        <v>2</v>
      </c>
      <c r="B9" s="31">
        <v>18</v>
      </c>
      <c r="C9" s="41">
        <v>0.9993055555555556</v>
      </c>
      <c r="D9" s="32">
        <f>(B9-B8)/(IF(ISERROR(FIND("-",C9)),C9,VALUE(LEFT(C9,FIND("-",C9)-1)))-IF(ISERROR(FIND("-",C8)),C8,IF(LEN(C8)&gt;8,VALUE(MID(C8,FIND("-",C8)+1,5)),VALUE(LEFT(C8,FIND(":",C8))&amp;RIGHT(C8,2))))+(IF(ISERROR(FIND("-",C8)),C8,IF(LEN(C8)&gt;8,VALUE(MID(C8,FIND("-",C8)+1,5)),VALUE(LEFT(C8,FIND(":",C8))&amp;RIGHT(C8,2))))&gt;IF(ISERROR(FIND("-",C9)),C9,VALUE(LEFT(C9,FIND("-",C9)-1)))))/24</f>
        <v>85.71428571428602</v>
      </c>
      <c r="E9" s="28"/>
      <c r="G9" s="39">
        <f>RIGHT(C11,2)/60</f>
        <v>0.4</v>
      </c>
      <c r="H9" s="19" t="s">
        <v>11</v>
      </c>
      <c r="I9" s="15"/>
      <c r="J9" s="15"/>
      <c r="K9" s="15"/>
    </row>
    <row r="10" spans="1:9" ht="15.75">
      <c r="A10" s="1" t="s">
        <v>21</v>
      </c>
      <c r="B10" s="31">
        <v>23</v>
      </c>
      <c r="C10" s="42">
        <v>0.003472222222222222</v>
      </c>
      <c r="D10" s="33">
        <f>(B10-B9)/(IF(ISERROR(FIND("-",C10)),C10,VALUE(LEFT(C10,FIND("-",C10)-1)))-IF(ISERROR(FIND("-",C9)),C9,IF(LEN(C9)&gt;8,VALUE(MID(C9,FIND("-",C9)+1,5)),VALUE(LEFT(C9,FIND(":",C9))&amp;RIGHT(C9,2))))+(IF(ISERROR(FIND("-",C9)),C9,IF(LEN(C9)&gt;8,VALUE(MID(C9,FIND("-",C9)+1,5)),VALUE(LEFT(C9,FIND(":",C9))&amp;RIGHT(C9,2))))&gt;IF(ISERROR(FIND("-",C10)),C10,VALUE(LEFT(C10,FIND("-",C10)-1)))))/24</f>
        <v>50.00000000000018</v>
      </c>
      <c r="E10" s="28"/>
      <c r="F10" s="20">
        <v>1</v>
      </c>
      <c r="G10" s="21" t="s">
        <v>15</v>
      </c>
      <c r="H10" s="21"/>
      <c r="I10" s="21" t="s">
        <v>39</v>
      </c>
    </row>
    <row r="11" spans="1:9" ht="15.75">
      <c r="A11" s="1" t="s">
        <v>3</v>
      </c>
      <c r="B11" s="31">
        <v>40</v>
      </c>
      <c r="C11" s="43" t="s">
        <v>35</v>
      </c>
      <c r="D11" s="34">
        <f>(B11-B10)/(IF(ISERROR(FIND("-",C11)),C11,VALUE(LEFT(C11,FIND("-",C11)-1)))-IF(ISERROR(FIND("-",C10)),C10,IF(LEN(C10)&gt;8,VALUE(MID(C10,FIND("-",C10)+1,5)),VALUE(LEFT(C10,FIND(":",C10))&amp;RIGHT(C10,2))))+(IF(ISERROR(FIND("-",C10)),C10,IF(LEN(C10)&gt;8,VALUE(MID(C10,FIND("-",C10)+1,5)),VALUE(LEFT(C10,FIND(":",C10))&amp;RIGHT(C10,2))))&gt;IF(ISERROR(FIND("-",C11)),C11,VALUE(LEFT(C11,FIND("-",C11)-1)))))/24</f>
        <v>78.46153846153847</v>
      </c>
      <c r="E11" s="28"/>
      <c r="F11" s="20">
        <v>2</v>
      </c>
      <c r="G11" s="22" t="s">
        <v>13</v>
      </c>
      <c r="H11" s="23"/>
      <c r="I11" s="23" t="s">
        <v>12</v>
      </c>
    </row>
    <row r="12" spans="1:9" ht="15.75">
      <c r="A12" s="2" t="s">
        <v>8</v>
      </c>
      <c r="B12" s="35">
        <v>54</v>
      </c>
      <c r="C12" s="41">
        <v>0.025</v>
      </c>
      <c r="D12" s="36">
        <f>(B12-B11)/(IF(ISERROR(FIND("-",C12)),C12,VALUE(LEFT(C12,FIND("-",C12)-1)))-IF(ISERROR(FIND("-",C11)),C11,IF(LEN(C11)&gt;8,VALUE(MID(C11,FIND("-",C11)+1,5)),VALUE(LEFT(C11,FIND(":",C11))&amp;RIGHT(C11,2))))+(IF(ISERROR(FIND("-",C11)),C11,IF(LEN(C11)&gt;8,VALUE(MID(C11,FIND("-",C11)+1,5)),VALUE(LEFT(C11,FIND(":",C11))&amp;RIGHT(C11,2))))&gt;IF(ISERROR(FIND("-",C12)),C12,VALUE(LEFT(C12,FIND("-",C12)-1)))))/24</f>
        <v>69.99999999999999</v>
      </c>
      <c r="E12" s="28"/>
      <c r="F12" s="20">
        <v>3</v>
      </c>
      <c r="G12" s="24" t="s">
        <v>14</v>
      </c>
      <c r="H12" s="24"/>
      <c r="I12" s="24" t="s">
        <v>30</v>
      </c>
    </row>
    <row r="14" spans="4:8" ht="15.75">
      <c r="D14" s="34">
        <f>(B11-B10)/((MID(C11,3,2)/60)-(MINUTE(C10)/60))</f>
        <v>78.46153846153845</v>
      </c>
      <c r="G14" s="37" t="str">
        <f>MID(C11,3,2)</f>
        <v>18</v>
      </c>
      <c r="H14" s="26" t="s">
        <v>33</v>
      </c>
    </row>
    <row r="17" ht="12.75">
      <c r="A17" t="s">
        <v>23</v>
      </c>
    </row>
    <row r="18" ht="12.75">
      <c r="A18" t="s">
        <v>24</v>
      </c>
    </row>
    <row r="19" ht="12.75">
      <c r="A19" t="s">
        <v>25</v>
      </c>
    </row>
    <row r="20" ht="12.75">
      <c r="A20" t="s">
        <v>26</v>
      </c>
    </row>
    <row r="21" ht="12.75">
      <c r="A21" t="s">
        <v>28</v>
      </c>
    </row>
    <row r="22" ht="12.75">
      <c r="A22" t="s">
        <v>27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Близнюк Михаил Васильевич</cp:lastModifiedBy>
  <dcterms:created xsi:type="dcterms:W3CDTF">2017-01-05T21:49:11Z</dcterms:created>
  <dcterms:modified xsi:type="dcterms:W3CDTF">2017-01-11T22:53:18Z</dcterms:modified>
  <cp:category/>
  <cp:version/>
  <cp:contentType/>
  <cp:contentStatus/>
</cp:coreProperties>
</file>